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mc:AlternateContent xmlns:mc="http://schemas.openxmlformats.org/markup-compatibility/2006">
    <mc:Choice Requires="x15">
      <x15ac:absPath xmlns:x15ac="http://schemas.microsoft.com/office/spreadsheetml/2010/11/ac" url="https://d.docs.live.net/288f6ae1db1349c9/Desktop/Data Analytics Course - Springboard/Curriculum Notes ^0 Resources/8. Statistics for Data Analysis/"/>
    </mc:Choice>
  </mc:AlternateContent>
  <xr:revisionPtr revIDLastSave="80" documentId="8_{39C27CBD-6B01-4612-A8DB-0947D1571364}" xr6:coauthVersionLast="47" xr6:coauthVersionMax="47" xr10:uidLastSave="{47D2E5A8-749B-448E-8A08-23DB85042F02}"/>
  <bookViews>
    <workbookView xWindow="-120" yWindow="-120" windowWidth="20730" windowHeight="11040" firstSheet="5" activeTab="5" xr2:uid="{00000000-000D-0000-FFFF-FFFF00000000}"/>
  </bookViews>
  <sheets>
    <sheet name="READ ME " sheetId="1" r:id="rId1"/>
    <sheet name="FamInsureCo Desc. Stats Data" sheetId="2" r:id="rId2"/>
    <sheet name="Basic Desc. Statistics" sheetId="4" r:id="rId3"/>
    <sheet name="FamInsureCo Int. Stats Data" sheetId="3" r:id="rId4"/>
    <sheet name="Answer_Check_Regression_Table" sheetId="5" state="hidden" r:id="rId5"/>
    <sheet name="Intermediate Desc. Statistics" sheetId="6" r:id="rId6"/>
  </sheets>
  <definedNames>
    <definedName name="_xlnm._FilterDatabase" localSheetId="1" hidden="1">'FamInsureCo Desc. Stats Data'!$A$1:$H$1339</definedName>
    <definedName name="_xlnm._FilterDatabase" localSheetId="3" hidden="1">'FamInsureCo Int. Stats Data'!$A$1:$T$1339</definedName>
    <definedName name="_xlchart.v1.0" hidden="1">'FamInsureCo Desc. Stats Data'!$E$2:$E$1339</definedName>
    <definedName name="_xlchart.v1.1" hidden="1">'FamInsureCo Desc. Stats Data'!$F$1</definedName>
    <definedName name="_xlchart.v1.2" hidden="1">'FamInsureCo Desc. Stats Data'!$F$2:$F$1339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jN22rpScEmGrSury27I9j/8qx83gUUqewcmQgliIE5o="/>
    </ext>
  </extLst>
</workbook>
</file>

<file path=xl/calcChain.xml><?xml version="1.0" encoding="utf-8"?>
<calcChain xmlns="http://schemas.openxmlformats.org/spreadsheetml/2006/main">
  <c r="E137" i="4" l="1"/>
  <c r="F137" i="4"/>
  <c r="F136" i="4"/>
  <c r="E136" i="4"/>
  <c r="E70" i="6"/>
  <c r="D71" i="6"/>
  <c r="D70" i="6"/>
  <c r="D210" i="6"/>
  <c r="T362" i="3"/>
  <c r="T434" i="3"/>
  <c r="T498" i="3"/>
  <c r="T499" i="3"/>
  <c r="T563" i="3"/>
  <c r="T634" i="3"/>
  <c r="T730" i="3"/>
  <c r="T734" i="3"/>
  <c r="T770" i="3"/>
  <c r="T774" i="3"/>
  <c r="T810" i="3"/>
  <c r="T811" i="3"/>
  <c r="T847" i="3"/>
  <c r="T878" i="3"/>
  <c r="T906" i="3"/>
  <c r="T934" i="3"/>
  <c r="T990" i="3"/>
  <c r="T1018" i="3"/>
  <c r="T1046" i="3"/>
  <c r="T1134" i="3"/>
  <c r="T1162" i="3"/>
  <c r="T1190" i="3"/>
  <c r="T1211" i="3"/>
  <c r="T1234" i="3"/>
  <c r="T1254" i="3"/>
  <c r="T1255" i="3"/>
  <c r="T1275" i="3"/>
  <c r="T1298" i="3"/>
  <c r="T1318" i="3"/>
  <c r="T1319" i="3"/>
  <c r="T1339" i="3"/>
  <c r="S3" i="3"/>
  <c r="S23" i="3"/>
  <c r="S39" i="3"/>
  <c r="S55" i="3"/>
  <c r="S71" i="3"/>
  <c r="S87" i="3"/>
  <c r="S103" i="3"/>
  <c r="S119" i="3"/>
  <c r="S135" i="3"/>
  <c r="S151" i="3"/>
  <c r="S167" i="3"/>
  <c r="S183" i="3"/>
  <c r="S199" i="3"/>
  <c r="S215" i="3"/>
  <c r="S231" i="3"/>
  <c r="S247" i="3"/>
  <c r="S263" i="3"/>
  <c r="S279" i="3"/>
  <c r="S295" i="3"/>
  <c r="S311" i="3"/>
  <c r="S327" i="3"/>
  <c r="S343" i="3"/>
  <c r="S359" i="3"/>
  <c r="S375" i="3"/>
  <c r="S391" i="3"/>
  <c r="S407" i="3"/>
  <c r="S423" i="3"/>
  <c r="S439" i="3"/>
  <c r="S455" i="3"/>
  <c r="S470" i="3"/>
  <c r="S471" i="3"/>
  <c r="S482" i="3"/>
  <c r="S491" i="3"/>
  <c r="S502" i="3"/>
  <c r="S503" i="3"/>
  <c r="S514" i="3"/>
  <c r="S523" i="3"/>
  <c r="S534" i="3"/>
  <c r="S535" i="3"/>
  <c r="S546" i="3"/>
  <c r="S555" i="3"/>
  <c r="S566" i="3"/>
  <c r="S567" i="3"/>
  <c r="S578" i="3"/>
  <c r="S587" i="3"/>
  <c r="S598" i="3"/>
  <c r="S599" i="3"/>
  <c r="S610" i="3"/>
  <c r="S619" i="3"/>
  <c r="S630" i="3"/>
  <c r="S631" i="3"/>
  <c r="S642" i="3"/>
  <c r="S651" i="3"/>
  <c r="S662" i="3"/>
  <c r="S663" i="3"/>
  <c r="S674" i="3"/>
  <c r="S683" i="3"/>
  <c r="S694" i="3"/>
  <c r="S695" i="3"/>
  <c r="S706" i="3"/>
  <c r="S715" i="3"/>
  <c r="S726" i="3"/>
  <c r="S727" i="3"/>
  <c r="S738" i="3"/>
  <c r="S743" i="3"/>
  <c r="S746" i="3"/>
  <c r="S751" i="3"/>
  <c r="S758" i="3"/>
  <c r="S759" i="3"/>
  <c r="S767" i="3"/>
  <c r="S774" i="3"/>
  <c r="S779" i="3"/>
  <c r="S786" i="3"/>
  <c r="S794" i="3"/>
  <c r="S795" i="3"/>
  <c r="S802" i="3"/>
  <c r="S807" i="3"/>
  <c r="S810" i="3"/>
  <c r="S815" i="3"/>
  <c r="S822" i="3"/>
  <c r="S823" i="3"/>
  <c r="S831" i="3"/>
  <c r="S838" i="3"/>
  <c r="S843" i="3"/>
  <c r="S850" i="3"/>
  <c r="S858" i="3"/>
  <c r="S862" i="3"/>
  <c r="S863" i="3"/>
  <c r="S867" i="3"/>
  <c r="S874" i="3"/>
  <c r="S878" i="3"/>
  <c r="S879" i="3"/>
  <c r="S882" i="3"/>
  <c r="S883" i="3"/>
  <c r="S886" i="3"/>
  <c r="S887" i="3"/>
  <c r="S890" i="3"/>
  <c r="S891" i="3"/>
  <c r="S894" i="3"/>
  <c r="S895" i="3"/>
  <c r="S898" i="3"/>
  <c r="S899" i="3"/>
  <c r="S902" i="3"/>
  <c r="S903" i="3"/>
  <c r="S906" i="3"/>
  <c r="S907" i="3"/>
  <c r="S910" i="3"/>
  <c r="S911" i="3"/>
  <c r="S914" i="3"/>
  <c r="S915" i="3"/>
  <c r="S918" i="3"/>
  <c r="S919" i="3"/>
  <c r="S922" i="3"/>
  <c r="S923" i="3"/>
  <c r="S926" i="3"/>
  <c r="S927" i="3"/>
  <c r="S930" i="3"/>
  <c r="S931" i="3"/>
  <c r="S934" i="3"/>
  <c r="S935" i="3"/>
  <c r="S938" i="3"/>
  <c r="S939" i="3"/>
  <c r="S942" i="3"/>
  <c r="S943" i="3"/>
  <c r="S946" i="3"/>
  <c r="S947" i="3"/>
  <c r="S950" i="3"/>
  <c r="S951" i="3"/>
  <c r="S954" i="3"/>
  <c r="S955" i="3"/>
  <c r="S958" i="3"/>
  <c r="S959" i="3"/>
  <c r="S962" i="3"/>
  <c r="S963" i="3"/>
  <c r="S966" i="3"/>
  <c r="S967" i="3"/>
  <c r="S970" i="3"/>
  <c r="S971" i="3"/>
  <c r="S974" i="3"/>
  <c r="S975" i="3"/>
  <c r="S978" i="3"/>
  <c r="S979" i="3"/>
  <c r="S982" i="3"/>
  <c r="S983" i="3"/>
  <c r="S986" i="3"/>
  <c r="S987" i="3"/>
  <c r="S990" i="3"/>
  <c r="S991" i="3"/>
  <c r="S994" i="3"/>
  <c r="S995" i="3"/>
  <c r="S998" i="3"/>
  <c r="S999" i="3"/>
  <c r="S1002" i="3"/>
  <c r="S1003" i="3"/>
  <c r="S1006" i="3"/>
  <c r="S1007" i="3"/>
  <c r="S1010" i="3"/>
  <c r="S1011" i="3"/>
  <c r="S1014" i="3"/>
  <c r="S1015" i="3"/>
  <c r="S1018" i="3"/>
  <c r="S1019" i="3"/>
  <c r="S1022" i="3"/>
  <c r="S1023" i="3"/>
  <c r="S1026" i="3"/>
  <c r="S1027" i="3"/>
  <c r="S1030" i="3"/>
  <c r="S1031" i="3"/>
  <c r="S1034" i="3"/>
  <c r="S1035" i="3"/>
  <c r="S1038" i="3"/>
  <c r="S1039" i="3"/>
  <c r="S1042" i="3"/>
  <c r="S1043" i="3"/>
  <c r="S1046" i="3"/>
  <c r="S1047" i="3"/>
  <c r="S1050" i="3"/>
  <c r="S1051" i="3"/>
  <c r="S1054" i="3"/>
  <c r="S1055" i="3"/>
  <c r="S1058" i="3"/>
  <c r="S1059" i="3"/>
  <c r="S1062" i="3"/>
  <c r="S1063" i="3"/>
  <c r="S1066" i="3"/>
  <c r="S1067" i="3"/>
  <c r="S1070" i="3"/>
  <c r="S1071" i="3"/>
  <c r="S1074" i="3"/>
  <c r="S1075" i="3"/>
  <c r="S1078" i="3"/>
  <c r="S1079" i="3"/>
  <c r="S1082" i="3"/>
  <c r="S1083" i="3"/>
  <c r="S1086" i="3"/>
  <c r="S1087" i="3"/>
  <c r="S1090" i="3"/>
  <c r="S1091" i="3"/>
  <c r="S1094" i="3"/>
  <c r="S1095" i="3"/>
  <c r="S1098" i="3"/>
  <c r="S1099" i="3"/>
  <c r="S1102" i="3"/>
  <c r="S1103" i="3"/>
  <c r="S1106" i="3"/>
  <c r="S1107" i="3"/>
  <c r="S1110" i="3"/>
  <c r="S1111" i="3"/>
  <c r="S1114" i="3"/>
  <c r="S1115" i="3"/>
  <c r="S1118" i="3"/>
  <c r="S1119" i="3"/>
  <c r="S1122" i="3"/>
  <c r="S1123" i="3"/>
  <c r="S1126" i="3"/>
  <c r="S1127" i="3"/>
  <c r="S1130" i="3"/>
  <c r="S1131" i="3"/>
  <c r="S1134" i="3"/>
  <c r="S1135" i="3"/>
  <c r="S1138" i="3"/>
  <c r="S1139" i="3"/>
  <c r="S1142" i="3"/>
  <c r="S1143" i="3"/>
  <c r="S1146" i="3"/>
  <c r="S1147" i="3"/>
  <c r="S1150" i="3"/>
  <c r="S1151" i="3"/>
  <c r="S1154" i="3"/>
  <c r="S1155" i="3"/>
  <c r="S1158" i="3"/>
  <c r="S1159" i="3"/>
  <c r="S1162" i="3"/>
  <c r="S1163" i="3"/>
  <c r="S1166" i="3"/>
  <c r="S1167" i="3"/>
  <c r="S1170" i="3"/>
  <c r="S1171" i="3"/>
  <c r="S1174" i="3"/>
  <c r="S1175" i="3"/>
  <c r="S1178" i="3"/>
  <c r="S1179" i="3"/>
  <c r="S1182" i="3"/>
  <c r="S1183" i="3"/>
  <c r="S1186" i="3"/>
  <c r="S1187" i="3"/>
  <c r="S1190" i="3"/>
  <c r="S1191" i="3"/>
  <c r="S1194" i="3"/>
  <c r="S1195" i="3"/>
  <c r="S1198" i="3"/>
  <c r="S1199" i="3"/>
  <c r="S1202" i="3"/>
  <c r="S1203" i="3"/>
  <c r="S1206" i="3"/>
  <c r="S1207" i="3"/>
  <c r="S1210" i="3"/>
  <c r="S1211" i="3"/>
  <c r="S1214" i="3"/>
  <c r="S1215" i="3"/>
  <c r="S1218" i="3"/>
  <c r="S1219" i="3"/>
  <c r="S1222" i="3"/>
  <c r="S1223" i="3"/>
  <c r="S1226" i="3"/>
  <c r="S1227" i="3"/>
  <c r="S1230" i="3"/>
  <c r="S1231" i="3"/>
  <c r="S1234" i="3"/>
  <c r="S1235" i="3"/>
  <c r="S1238" i="3"/>
  <c r="S1239" i="3"/>
  <c r="S1242" i="3"/>
  <c r="S1243" i="3"/>
  <c r="S1246" i="3"/>
  <c r="S1247" i="3"/>
  <c r="S1250" i="3"/>
  <c r="S1251" i="3"/>
  <c r="S1254" i="3"/>
  <c r="S1255" i="3"/>
  <c r="S1258" i="3"/>
  <c r="S1259" i="3"/>
  <c r="S1262" i="3"/>
  <c r="S1263" i="3"/>
  <c r="S1266" i="3"/>
  <c r="S1267" i="3"/>
  <c r="S1270" i="3"/>
  <c r="S1271" i="3"/>
  <c r="S1274" i="3"/>
  <c r="S1275" i="3"/>
  <c r="S1278" i="3"/>
  <c r="S1279" i="3"/>
  <c r="S1282" i="3"/>
  <c r="S1283" i="3"/>
  <c r="S1286" i="3"/>
  <c r="S1287" i="3"/>
  <c r="S1290" i="3"/>
  <c r="S1291" i="3"/>
  <c r="S1294" i="3"/>
  <c r="S1295" i="3"/>
  <c r="S1298" i="3"/>
  <c r="S1299" i="3"/>
  <c r="S1302" i="3"/>
  <c r="S1303" i="3"/>
  <c r="S1306" i="3"/>
  <c r="S1307" i="3"/>
  <c r="S1310" i="3"/>
  <c r="S1311" i="3"/>
  <c r="S1314" i="3"/>
  <c r="S1315" i="3"/>
  <c r="S1318" i="3"/>
  <c r="S1319" i="3"/>
  <c r="S1322" i="3"/>
  <c r="S1323" i="3"/>
  <c r="S1326" i="3"/>
  <c r="S1327" i="3"/>
  <c r="S1330" i="3"/>
  <c r="S1331" i="3"/>
  <c r="S1334" i="3"/>
  <c r="S1335" i="3"/>
  <c r="S1338" i="3"/>
  <c r="S1339" i="3"/>
  <c r="R3" i="3"/>
  <c r="T3" i="3" s="1"/>
  <c r="R4" i="3"/>
  <c r="R5" i="3"/>
  <c r="R6" i="3"/>
  <c r="R7" i="3"/>
  <c r="R8" i="3"/>
  <c r="R9" i="3"/>
  <c r="R10" i="3"/>
  <c r="R11" i="3"/>
  <c r="R12" i="3"/>
  <c r="T12" i="3" s="1"/>
  <c r="R13" i="3"/>
  <c r="T13" i="3" s="1"/>
  <c r="R14" i="3"/>
  <c r="R15" i="3"/>
  <c r="R16" i="3"/>
  <c r="R17" i="3"/>
  <c r="R18" i="3"/>
  <c r="R19" i="3"/>
  <c r="R20" i="3"/>
  <c r="R21" i="3"/>
  <c r="R22" i="3"/>
  <c r="R23" i="3"/>
  <c r="T23" i="3" s="1"/>
  <c r="R24" i="3"/>
  <c r="T24" i="3" s="1"/>
  <c r="R25" i="3"/>
  <c r="R26" i="3"/>
  <c r="R27" i="3"/>
  <c r="R28" i="3"/>
  <c r="R29" i="3"/>
  <c r="R30" i="3"/>
  <c r="R31" i="3"/>
  <c r="T31" i="3" s="1"/>
  <c r="R32" i="3"/>
  <c r="T32" i="3" s="1"/>
  <c r="R33" i="3"/>
  <c r="R34" i="3"/>
  <c r="R35" i="3"/>
  <c r="R36" i="3"/>
  <c r="R37" i="3"/>
  <c r="R38" i="3"/>
  <c r="R39" i="3"/>
  <c r="T39" i="3" s="1"/>
  <c r="R40" i="3"/>
  <c r="T40" i="3" s="1"/>
  <c r="R41" i="3"/>
  <c r="R42" i="3"/>
  <c r="R43" i="3"/>
  <c r="R44" i="3"/>
  <c r="R45" i="3"/>
  <c r="R46" i="3"/>
  <c r="R47" i="3"/>
  <c r="T47" i="3" s="1"/>
  <c r="R48" i="3"/>
  <c r="T48" i="3" s="1"/>
  <c r="R49" i="3"/>
  <c r="S49" i="3" s="1"/>
  <c r="R50" i="3"/>
  <c r="R51" i="3"/>
  <c r="R52" i="3"/>
  <c r="R53" i="3"/>
  <c r="R54" i="3"/>
  <c r="R55" i="3"/>
  <c r="T55" i="3" s="1"/>
  <c r="R56" i="3"/>
  <c r="T56" i="3" s="1"/>
  <c r="R57" i="3"/>
  <c r="R58" i="3"/>
  <c r="R59" i="3"/>
  <c r="R60" i="3"/>
  <c r="R61" i="3"/>
  <c r="R62" i="3"/>
  <c r="R63" i="3"/>
  <c r="T63" i="3" s="1"/>
  <c r="R64" i="3"/>
  <c r="T64" i="3" s="1"/>
  <c r="R65" i="3"/>
  <c r="R66" i="3"/>
  <c r="R67" i="3"/>
  <c r="R68" i="3"/>
  <c r="R69" i="3"/>
  <c r="R70" i="3"/>
  <c r="R71" i="3"/>
  <c r="T71" i="3" s="1"/>
  <c r="R72" i="3"/>
  <c r="T72" i="3" s="1"/>
  <c r="R73" i="3"/>
  <c r="R74" i="3"/>
  <c r="R75" i="3"/>
  <c r="R76" i="3"/>
  <c r="R77" i="3"/>
  <c r="R78" i="3"/>
  <c r="R79" i="3"/>
  <c r="T79" i="3" s="1"/>
  <c r="R80" i="3"/>
  <c r="T80" i="3" s="1"/>
  <c r="R81" i="3"/>
  <c r="R82" i="3"/>
  <c r="R83" i="3"/>
  <c r="R84" i="3"/>
  <c r="R85" i="3"/>
  <c r="R86" i="3"/>
  <c r="R87" i="3"/>
  <c r="T87" i="3" s="1"/>
  <c r="R88" i="3"/>
  <c r="T88" i="3" s="1"/>
  <c r="R89" i="3"/>
  <c r="R90" i="3"/>
  <c r="R91" i="3"/>
  <c r="R92" i="3"/>
  <c r="R93" i="3"/>
  <c r="R94" i="3"/>
  <c r="R95" i="3"/>
  <c r="T95" i="3" s="1"/>
  <c r="R96" i="3"/>
  <c r="T96" i="3" s="1"/>
  <c r="R97" i="3"/>
  <c r="R98" i="3"/>
  <c r="R99" i="3"/>
  <c r="R100" i="3"/>
  <c r="R101" i="3"/>
  <c r="R102" i="3"/>
  <c r="R103" i="3"/>
  <c r="T103" i="3" s="1"/>
  <c r="R104" i="3"/>
  <c r="T104" i="3" s="1"/>
  <c r="R105" i="3"/>
  <c r="S105" i="3" s="1"/>
  <c r="R106" i="3"/>
  <c r="R107" i="3"/>
  <c r="R108" i="3"/>
  <c r="R109" i="3"/>
  <c r="R110" i="3"/>
  <c r="R111" i="3"/>
  <c r="T111" i="3" s="1"/>
  <c r="R112" i="3"/>
  <c r="T112" i="3" s="1"/>
  <c r="R113" i="3"/>
  <c r="R114" i="3"/>
  <c r="R115" i="3"/>
  <c r="R116" i="3"/>
  <c r="R117" i="3"/>
  <c r="R118" i="3"/>
  <c r="R119" i="3"/>
  <c r="T119" i="3" s="1"/>
  <c r="R120" i="3"/>
  <c r="T120" i="3" s="1"/>
  <c r="R121" i="3"/>
  <c r="S121" i="3" s="1"/>
  <c r="R122" i="3"/>
  <c r="R123" i="3"/>
  <c r="R124" i="3"/>
  <c r="R125" i="3"/>
  <c r="R126" i="3"/>
  <c r="R127" i="3"/>
  <c r="T127" i="3" s="1"/>
  <c r="R128" i="3"/>
  <c r="T128" i="3" s="1"/>
  <c r="R129" i="3"/>
  <c r="R130" i="3"/>
  <c r="R131" i="3"/>
  <c r="R132" i="3"/>
  <c r="R133" i="3"/>
  <c r="R134" i="3"/>
  <c r="R135" i="3"/>
  <c r="T135" i="3" s="1"/>
  <c r="R136" i="3"/>
  <c r="T136" i="3" s="1"/>
  <c r="R137" i="3"/>
  <c r="R138" i="3"/>
  <c r="R139" i="3"/>
  <c r="R140" i="3"/>
  <c r="R141" i="3"/>
  <c r="R142" i="3"/>
  <c r="R143" i="3"/>
  <c r="T143" i="3" s="1"/>
  <c r="R144" i="3"/>
  <c r="T144" i="3" s="1"/>
  <c r="R145" i="3"/>
  <c r="R146" i="3"/>
  <c r="R147" i="3"/>
  <c r="R148" i="3"/>
  <c r="R149" i="3"/>
  <c r="R150" i="3"/>
  <c r="R151" i="3"/>
  <c r="T151" i="3" s="1"/>
  <c r="R152" i="3"/>
  <c r="T152" i="3" s="1"/>
  <c r="R153" i="3"/>
  <c r="R154" i="3"/>
  <c r="R155" i="3"/>
  <c r="R156" i="3"/>
  <c r="R157" i="3"/>
  <c r="R158" i="3"/>
  <c r="R159" i="3"/>
  <c r="T159" i="3" s="1"/>
  <c r="R160" i="3"/>
  <c r="T160" i="3" s="1"/>
  <c r="R161" i="3"/>
  <c r="R162" i="3"/>
  <c r="R163" i="3"/>
  <c r="R164" i="3"/>
  <c r="R165" i="3"/>
  <c r="R166" i="3"/>
  <c r="R167" i="3"/>
  <c r="T167" i="3" s="1"/>
  <c r="R168" i="3"/>
  <c r="T168" i="3" s="1"/>
  <c r="R169" i="3"/>
  <c r="R170" i="3"/>
  <c r="R171" i="3"/>
  <c r="R172" i="3"/>
  <c r="R173" i="3"/>
  <c r="R174" i="3"/>
  <c r="R175" i="3"/>
  <c r="T175" i="3" s="1"/>
  <c r="R176" i="3"/>
  <c r="T176" i="3" s="1"/>
  <c r="R177" i="3"/>
  <c r="S177" i="3" s="1"/>
  <c r="R178" i="3"/>
  <c r="R179" i="3"/>
  <c r="R180" i="3"/>
  <c r="R181" i="3"/>
  <c r="R182" i="3"/>
  <c r="R183" i="3"/>
  <c r="T183" i="3" s="1"/>
  <c r="R184" i="3"/>
  <c r="T184" i="3" s="1"/>
  <c r="R185" i="3"/>
  <c r="S185" i="3" s="1"/>
  <c r="R186" i="3"/>
  <c r="R187" i="3"/>
  <c r="R188" i="3"/>
  <c r="R189" i="3"/>
  <c r="R190" i="3"/>
  <c r="R191" i="3"/>
  <c r="T191" i="3" s="1"/>
  <c r="R192" i="3"/>
  <c r="T192" i="3" s="1"/>
  <c r="R193" i="3"/>
  <c r="R194" i="3"/>
  <c r="R195" i="3"/>
  <c r="R196" i="3"/>
  <c r="R197" i="3"/>
  <c r="R198" i="3"/>
  <c r="R199" i="3"/>
  <c r="T199" i="3" s="1"/>
  <c r="R200" i="3"/>
  <c r="T200" i="3" s="1"/>
  <c r="R201" i="3"/>
  <c r="R202" i="3"/>
  <c r="R203" i="3"/>
  <c r="R204" i="3"/>
  <c r="R205" i="3"/>
  <c r="R206" i="3"/>
  <c r="R207" i="3"/>
  <c r="T207" i="3" s="1"/>
  <c r="R208" i="3"/>
  <c r="T208" i="3" s="1"/>
  <c r="R209" i="3"/>
  <c r="R210" i="3"/>
  <c r="R211" i="3"/>
  <c r="R212" i="3"/>
  <c r="R213" i="3"/>
  <c r="R214" i="3"/>
  <c r="R215" i="3"/>
  <c r="T215" i="3" s="1"/>
  <c r="R216" i="3"/>
  <c r="T216" i="3" s="1"/>
  <c r="R217" i="3"/>
  <c r="R218" i="3"/>
  <c r="R219" i="3"/>
  <c r="R220" i="3"/>
  <c r="R221" i="3"/>
  <c r="R222" i="3"/>
  <c r="R223" i="3"/>
  <c r="T223" i="3" s="1"/>
  <c r="R224" i="3"/>
  <c r="T224" i="3" s="1"/>
  <c r="R225" i="3"/>
  <c r="R226" i="3"/>
  <c r="R227" i="3"/>
  <c r="R228" i="3"/>
  <c r="R229" i="3"/>
  <c r="R230" i="3"/>
  <c r="R231" i="3"/>
  <c r="T231" i="3" s="1"/>
  <c r="R232" i="3"/>
  <c r="T232" i="3" s="1"/>
  <c r="R233" i="3"/>
  <c r="R234" i="3"/>
  <c r="R235" i="3"/>
  <c r="R236" i="3"/>
  <c r="R237" i="3"/>
  <c r="R238" i="3"/>
  <c r="R239" i="3"/>
  <c r="T239" i="3" s="1"/>
  <c r="R240" i="3"/>
  <c r="T240" i="3" s="1"/>
  <c r="R241" i="3"/>
  <c r="R242" i="3"/>
  <c r="R243" i="3"/>
  <c r="R244" i="3"/>
  <c r="R245" i="3"/>
  <c r="R246" i="3"/>
  <c r="R247" i="3"/>
  <c r="T247" i="3" s="1"/>
  <c r="R248" i="3"/>
  <c r="T248" i="3" s="1"/>
  <c r="R249" i="3"/>
  <c r="S249" i="3" s="1"/>
  <c r="R250" i="3"/>
  <c r="R251" i="3"/>
  <c r="R252" i="3"/>
  <c r="R253" i="3"/>
  <c r="R254" i="3"/>
  <c r="R255" i="3"/>
  <c r="T255" i="3" s="1"/>
  <c r="R256" i="3"/>
  <c r="S256" i="3" s="1"/>
  <c r="R257" i="3"/>
  <c r="R258" i="3"/>
  <c r="R259" i="3"/>
  <c r="R260" i="3"/>
  <c r="R261" i="3"/>
  <c r="R262" i="3"/>
  <c r="R263" i="3"/>
  <c r="T263" i="3" s="1"/>
  <c r="R264" i="3"/>
  <c r="T264" i="3" s="1"/>
  <c r="R265" i="3"/>
  <c r="R266" i="3"/>
  <c r="R267" i="3"/>
  <c r="R268" i="3"/>
  <c r="R269" i="3"/>
  <c r="R270" i="3"/>
  <c r="R271" i="3"/>
  <c r="T271" i="3" s="1"/>
  <c r="R272" i="3"/>
  <c r="T272" i="3" s="1"/>
  <c r="R273" i="3"/>
  <c r="R274" i="3"/>
  <c r="R275" i="3"/>
  <c r="R276" i="3"/>
  <c r="R277" i="3"/>
  <c r="R278" i="3"/>
  <c r="R279" i="3"/>
  <c r="T279" i="3" s="1"/>
  <c r="R280" i="3"/>
  <c r="T280" i="3" s="1"/>
  <c r="R281" i="3"/>
  <c r="R282" i="3"/>
  <c r="R283" i="3"/>
  <c r="R284" i="3"/>
  <c r="R285" i="3"/>
  <c r="R286" i="3"/>
  <c r="R287" i="3"/>
  <c r="T287" i="3" s="1"/>
  <c r="R288" i="3"/>
  <c r="T288" i="3" s="1"/>
  <c r="R289" i="3"/>
  <c r="R290" i="3"/>
  <c r="R291" i="3"/>
  <c r="R292" i="3"/>
  <c r="R293" i="3"/>
  <c r="R294" i="3"/>
  <c r="R295" i="3"/>
  <c r="T295" i="3" s="1"/>
  <c r="R296" i="3"/>
  <c r="T296" i="3" s="1"/>
  <c r="R297" i="3"/>
  <c r="R298" i="3"/>
  <c r="R299" i="3"/>
  <c r="R300" i="3"/>
  <c r="R301" i="3"/>
  <c r="R302" i="3"/>
  <c r="R303" i="3"/>
  <c r="T303" i="3" s="1"/>
  <c r="R304" i="3"/>
  <c r="T304" i="3" s="1"/>
  <c r="R305" i="3"/>
  <c r="R306" i="3"/>
  <c r="R307" i="3"/>
  <c r="R308" i="3"/>
  <c r="R309" i="3"/>
  <c r="R310" i="3"/>
  <c r="R311" i="3"/>
  <c r="T311" i="3" s="1"/>
  <c r="R312" i="3"/>
  <c r="T312" i="3" s="1"/>
  <c r="R313" i="3"/>
  <c r="S313" i="3" s="1"/>
  <c r="R314" i="3"/>
  <c r="R315" i="3"/>
  <c r="R316" i="3"/>
  <c r="R317" i="3"/>
  <c r="R318" i="3"/>
  <c r="R319" i="3"/>
  <c r="T319" i="3" s="1"/>
  <c r="R320" i="3"/>
  <c r="T320" i="3" s="1"/>
  <c r="R321" i="3"/>
  <c r="R322" i="3"/>
  <c r="R323" i="3"/>
  <c r="R324" i="3"/>
  <c r="R325" i="3"/>
  <c r="R326" i="3"/>
  <c r="R327" i="3"/>
  <c r="T327" i="3" s="1"/>
  <c r="R328" i="3"/>
  <c r="T328" i="3" s="1"/>
  <c r="R329" i="3"/>
  <c r="R330" i="3"/>
  <c r="R331" i="3"/>
  <c r="R332" i="3"/>
  <c r="R333" i="3"/>
  <c r="R334" i="3"/>
  <c r="R335" i="3"/>
  <c r="T335" i="3" s="1"/>
  <c r="R336" i="3"/>
  <c r="T336" i="3" s="1"/>
  <c r="R337" i="3"/>
  <c r="R338" i="3"/>
  <c r="R339" i="3"/>
  <c r="R340" i="3"/>
  <c r="R341" i="3"/>
  <c r="R342" i="3"/>
  <c r="R343" i="3"/>
  <c r="T343" i="3" s="1"/>
  <c r="R344" i="3"/>
  <c r="T344" i="3" s="1"/>
  <c r="R345" i="3"/>
  <c r="R346" i="3"/>
  <c r="R347" i="3"/>
  <c r="R348" i="3"/>
  <c r="R349" i="3"/>
  <c r="R350" i="3"/>
  <c r="R351" i="3"/>
  <c r="T351" i="3" s="1"/>
  <c r="R352" i="3"/>
  <c r="T352" i="3" s="1"/>
  <c r="R353" i="3"/>
  <c r="R354" i="3"/>
  <c r="R355" i="3"/>
  <c r="R356" i="3"/>
  <c r="R357" i="3"/>
  <c r="R358" i="3"/>
  <c r="R359" i="3"/>
  <c r="T359" i="3" s="1"/>
  <c r="R360" i="3"/>
  <c r="T360" i="3" s="1"/>
  <c r="R361" i="3"/>
  <c r="R362" i="3"/>
  <c r="S362" i="3" s="1"/>
  <c r="R363" i="3"/>
  <c r="R364" i="3"/>
  <c r="R365" i="3"/>
  <c r="S365" i="3" s="1"/>
  <c r="R366" i="3"/>
  <c r="R367" i="3"/>
  <c r="T367" i="3" s="1"/>
  <c r="R368" i="3"/>
  <c r="T368" i="3" s="1"/>
  <c r="R369" i="3"/>
  <c r="R370" i="3"/>
  <c r="R371" i="3"/>
  <c r="R372" i="3"/>
  <c r="R373" i="3"/>
  <c r="R374" i="3"/>
  <c r="R375" i="3"/>
  <c r="T375" i="3" s="1"/>
  <c r="R376" i="3"/>
  <c r="T376" i="3" s="1"/>
  <c r="R377" i="3"/>
  <c r="R378" i="3"/>
  <c r="R379" i="3"/>
  <c r="R380" i="3"/>
  <c r="R381" i="3"/>
  <c r="R382" i="3"/>
  <c r="R383" i="3"/>
  <c r="T383" i="3" s="1"/>
  <c r="R384" i="3"/>
  <c r="T384" i="3" s="1"/>
  <c r="R385" i="3"/>
  <c r="R386" i="3"/>
  <c r="R387" i="3"/>
  <c r="R388" i="3"/>
  <c r="R389" i="3"/>
  <c r="R390" i="3"/>
  <c r="R391" i="3"/>
  <c r="T391" i="3" s="1"/>
  <c r="R392" i="3"/>
  <c r="T392" i="3" s="1"/>
  <c r="R393" i="3"/>
  <c r="R394" i="3"/>
  <c r="S394" i="3" s="1"/>
  <c r="R395" i="3"/>
  <c r="R396" i="3"/>
  <c r="R397" i="3"/>
  <c r="R398" i="3"/>
  <c r="R399" i="3"/>
  <c r="S399" i="3" s="1"/>
  <c r="R400" i="3"/>
  <c r="T400" i="3" s="1"/>
  <c r="R401" i="3"/>
  <c r="R402" i="3"/>
  <c r="R403" i="3"/>
  <c r="R404" i="3"/>
  <c r="R405" i="3"/>
  <c r="R406" i="3"/>
  <c r="R407" i="3"/>
  <c r="T407" i="3" s="1"/>
  <c r="R408" i="3"/>
  <c r="T408" i="3" s="1"/>
  <c r="R409" i="3"/>
  <c r="R410" i="3"/>
  <c r="R411" i="3"/>
  <c r="R412" i="3"/>
  <c r="R413" i="3"/>
  <c r="R414" i="3"/>
  <c r="R415" i="3"/>
  <c r="T415" i="3" s="1"/>
  <c r="R416" i="3"/>
  <c r="T416" i="3" s="1"/>
  <c r="R417" i="3"/>
  <c r="R418" i="3"/>
  <c r="R419" i="3"/>
  <c r="R420" i="3"/>
  <c r="R421" i="3"/>
  <c r="R422" i="3"/>
  <c r="R423" i="3"/>
  <c r="T423" i="3" s="1"/>
  <c r="R424" i="3"/>
  <c r="T424" i="3" s="1"/>
  <c r="R425" i="3"/>
  <c r="R426" i="3"/>
  <c r="R427" i="3"/>
  <c r="R428" i="3"/>
  <c r="R429" i="3"/>
  <c r="S429" i="3" s="1"/>
  <c r="R430" i="3"/>
  <c r="R431" i="3"/>
  <c r="T431" i="3" s="1"/>
  <c r="R432" i="3"/>
  <c r="T432" i="3" s="1"/>
  <c r="R433" i="3"/>
  <c r="R434" i="3"/>
  <c r="S434" i="3" s="1"/>
  <c r="R435" i="3"/>
  <c r="R436" i="3"/>
  <c r="R437" i="3"/>
  <c r="R438" i="3"/>
  <c r="R439" i="3"/>
  <c r="T439" i="3" s="1"/>
  <c r="R440" i="3"/>
  <c r="T440" i="3" s="1"/>
  <c r="R441" i="3"/>
  <c r="R442" i="3"/>
  <c r="R443" i="3"/>
  <c r="R444" i="3"/>
  <c r="R445" i="3"/>
  <c r="R446" i="3"/>
  <c r="R447" i="3"/>
  <c r="T447" i="3" s="1"/>
  <c r="R448" i="3"/>
  <c r="T448" i="3" s="1"/>
  <c r="R449" i="3"/>
  <c r="R450" i="3"/>
  <c r="R451" i="3"/>
  <c r="R452" i="3"/>
  <c r="R453" i="3"/>
  <c r="R454" i="3"/>
  <c r="R455" i="3"/>
  <c r="T455" i="3" s="1"/>
  <c r="R456" i="3"/>
  <c r="T456" i="3" s="1"/>
  <c r="R457" i="3"/>
  <c r="R458" i="3"/>
  <c r="R459" i="3"/>
  <c r="R460" i="3"/>
  <c r="R461" i="3"/>
  <c r="R462" i="3"/>
  <c r="S462" i="3" s="1"/>
  <c r="R463" i="3"/>
  <c r="T463" i="3" s="1"/>
  <c r="R464" i="3"/>
  <c r="T464" i="3" s="1"/>
  <c r="R465" i="3"/>
  <c r="R466" i="3"/>
  <c r="S466" i="3" s="1"/>
  <c r="R467" i="3"/>
  <c r="R468" i="3"/>
  <c r="R469" i="3"/>
  <c r="R470" i="3"/>
  <c r="T470" i="3" s="1"/>
  <c r="R471" i="3"/>
  <c r="T471" i="3" s="1"/>
  <c r="R472" i="3"/>
  <c r="R473" i="3"/>
  <c r="R474" i="3"/>
  <c r="R475" i="3"/>
  <c r="T475" i="3" s="1"/>
  <c r="R476" i="3"/>
  <c r="T476" i="3" s="1"/>
  <c r="R477" i="3"/>
  <c r="R478" i="3"/>
  <c r="R479" i="3"/>
  <c r="R480" i="3"/>
  <c r="T480" i="3" s="1"/>
  <c r="R481" i="3"/>
  <c r="R482" i="3"/>
  <c r="T482" i="3" s="1"/>
  <c r="R483" i="3"/>
  <c r="R484" i="3"/>
  <c r="R485" i="3"/>
  <c r="R486" i="3"/>
  <c r="T486" i="3" s="1"/>
  <c r="R487" i="3"/>
  <c r="T487" i="3" s="1"/>
  <c r="R488" i="3"/>
  <c r="R489" i="3"/>
  <c r="R490" i="3"/>
  <c r="R491" i="3"/>
  <c r="T491" i="3" s="1"/>
  <c r="R492" i="3"/>
  <c r="T492" i="3" s="1"/>
  <c r="R493" i="3"/>
  <c r="R494" i="3"/>
  <c r="R495" i="3"/>
  <c r="R496" i="3"/>
  <c r="T496" i="3" s="1"/>
  <c r="R497" i="3"/>
  <c r="R498" i="3"/>
  <c r="S498" i="3" s="1"/>
  <c r="R499" i="3"/>
  <c r="S499" i="3" s="1"/>
  <c r="R500" i="3"/>
  <c r="R501" i="3"/>
  <c r="R502" i="3"/>
  <c r="T502" i="3" s="1"/>
  <c r="R503" i="3"/>
  <c r="T503" i="3" s="1"/>
  <c r="R504" i="3"/>
  <c r="R505" i="3"/>
  <c r="R506" i="3"/>
  <c r="R507" i="3"/>
  <c r="T507" i="3" s="1"/>
  <c r="R508" i="3"/>
  <c r="T508" i="3" s="1"/>
  <c r="R509" i="3"/>
  <c r="R510" i="3"/>
  <c r="R511" i="3"/>
  <c r="R512" i="3"/>
  <c r="T512" i="3" s="1"/>
  <c r="R513" i="3"/>
  <c r="R514" i="3"/>
  <c r="T514" i="3" s="1"/>
  <c r="R515" i="3"/>
  <c r="R516" i="3"/>
  <c r="R517" i="3"/>
  <c r="R518" i="3"/>
  <c r="T518" i="3" s="1"/>
  <c r="R519" i="3"/>
  <c r="T519" i="3" s="1"/>
  <c r="R520" i="3"/>
  <c r="R521" i="3"/>
  <c r="R522" i="3"/>
  <c r="R523" i="3"/>
  <c r="T523" i="3" s="1"/>
  <c r="R524" i="3"/>
  <c r="T524" i="3" s="1"/>
  <c r="R525" i="3"/>
  <c r="R526" i="3"/>
  <c r="R527" i="3"/>
  <c r="S527" i="3" s="1"/>
  <c r="R528" i="3"/>
  <c r="T528" i="3" s="1"/>
  <c r="R529" i="3"/>
  <c r="R530" i="3"/>
  <c r="T530" i="3" s="1"/>
  <c r="R531" i="3"/>
  <c r="R532" i="3"/>
  <c r="R533" i="3"/>
  <c r="R534" i="3"/>
  <c r="T534" i="3" s="1"/>
  <c r="R535" i="3"/>
  <c r="T535" i="3" s="1"/>
  <c r="R536" i="3"/>
  <c r="R537" i="3"/>
  <c r="R538" i="3"/>
  <c r="R539" i="3"/>
  <c r="T539" i="3" s="1"/>
  <c r="R540" i="3"/>
  <c r="T540" i="3" s="1"/>
  <c r="R541" i="3"/>
  <c r="R542" i="3"/>
  <c r="R543" i="3"/>
  <c r="R544" i="3"/>
  <c r="T544" i="3" s="1"/>
  <c r="R545" i="3"/>
  <c r="R546" i="3"/>
  <c r="T546" i="3" s="1"/>
  <c r="R547" i="3"/>
  <c r="R548" i="3"/>
  <c r="R549" i="3"/>
  <c r="R550" i="3"/>
  <c r="T550" i="3" s="1"/>
  <c r="R551" i="3"/>
  <c r="T551" i="3" s="1"/>
  <c r="R552" i="3"/>
  <c r="R553" i="3"/>
  <c r="R554" i="3"/>
  <c r="R555" i="3"/>
  <c r="T555" i="3" s="1"/>
  <c r="R556" i="3"/>
  <c r="T556" i="3" s="1"/>
  <c r="R557" i="3"/>
  <c r="R558" i="3"/>
  <c r="R559" i="3"/>
  <c r="R560" i="3"/>
  <c r="T560" i="3" s="1"/>
  <c r="R561" i="3"/>
  <c r="R562" i="3"/>
  <c r="T562" i="3" s="1"/>
  <c r="R563" i="3"/>
  <c r="S563" i="3" s="1"/>
  <c r="R564" i="3"/>
  <c r="R565" i="3"/>
  <c r="S565" i="3" s="1"/>
  <c r="R566" i="3"/>
  <c r="T566" i="3" s="1"/>
  <c r="R567" i="3"/>
  <c r="T567" i="3" s="1"/>
  <c r="R568" i="3"/>
  <c r="R569" i="3"/>
  <c r="R570" i="3"/>
  <c r="R571" i="3"/>
  <c r="T571" i="3" s="1"/>
  <c r="R572" i="3"/>
  <c r="T572" i="3" s="1"/>
  <c r="R573" i="3"/>
  <c r="R574" i="3"/>
  <c r="R575" i="3"/>
  <c r="R576" i="3"/>
  <c r="T576" i="3" s="1"/>
  <c r="R577" i="3"/>
  <c r="R578" i="3"/>
  <c r="T578" i="3" s="1"/>
  <c r="R579" i="3"/>
  <c r="R580" i="3"/>
  <c r="R581" i="3"/>
  <c r="R582" i="3"/>
  <c r="T582" i="3" s="1"/>
  <c r="R583" i="3"/>
  <c r="T583" i="3" s="1"/>
  <c r="R584" i="3"/>
  <c r="R585" i="3"/>
  <c r="R586" i="3"/>
  <c r="R587" i="3"/>
  <c r="T587" i="3" s="1"/>
  <c r="R588" i="3"/>
  <c r="T588" i="3" s="1"/>
  <c r="R589" i="3"/>
  <c r="R590" i="3"/>
  <c r="R591" i="3"/>
  <c r="R592" i="3"/>
  <c r="T592" i="3" s="1"/>
  <c r="R593" i="3"/>
  <c r="R594" i="3"/>
  <c r="T594" i="3" s="1"/>
  <c r="R595" i="3"/>
  <c r="R596" i="3"/>
  <c r="R597" i="3"/>
  <c r="R598" i="3"/>
  <c r="T598" i="3" s="1"/>
  <c r="R599" i="3"/>
  <c r="T599" i="3" s="1"/>
  <c r="R600" i="3"/>
  <c r="R601" i="3"/>
  <c r="S601" i="3" s="1"/>
  <c r="R602" i="3"/>
  <c r="R603" i="3"/>
  <c r="T603" i="3" s="1"/>
  <c r="R604" i="3"/>
  <c r="T604" i="3" s="1"/>
  <c r="R605" i="3"/>
  <c r="R606" i="3"/>
  <c r="R607" i="3"/>
  <c r="R608" i="3"/>
  <c r="T608" i="3" s="1"/>
  <c r="R609" i="3"/>
  <c r="R610" i="3"/>
  <c r="T610" i="3" s="1"/>
  <c r="R611" i="3"/>
  <c r="R612" i="3"/>
  <c r="R613" i="3"/>
  <c r="R614" i="3"/>
  <c r="T614" i="3" s="1"/>
  <c r="R615" i="3"/>
  <c r="T615" i="3" s="1"/>
  <c r="R616" i="3"/>
  <c r="R617" i="3"/>
  <c r="R618" i="3"/>
  <c r="R619" i="3"/>
  <c r="T619" i="3" s="1"/>
  <c r="R620" i="3"/>
  <c r="T620" i="3" s="1"/>
  <c r="R621" i="3"/>
  <c r="R622" i="3"/>
  <c r="R623" i="3"/>
  <c r="R624" i="3"/>
  <c r="T624" i="3" s="1"/>
  <c r="R625" i="3"/>
  <c r="R626" i="3"/>
  <c r="T626" i="3" s="1"/>
  <c r="R627" i="3"/>
  <c r="R628" i="3"/>
  <c r="R629" i="3"/>
  <c r="S629" i="3" s="1"/>
  <c r="R630" i="3"/>
  <c r="T630" i="3" s="1"/>
  <c r="R631" i="3"/>
  <c r="T631" i="3" s="1"/>
  <c r="R632" i="3"/>
  <c r="R633" i="3"/>
  <c r="R634" i="3"/>
  <c r="S634" i="3" s="1"/>
  <c r="R635" i="3"/>
  <c r="T635" i="3" s="1"/>
  <c r="R636" i="3"/>
  <c r="T636" i="3" s="1"/>
  <c r="R637" i="3"/>
  <c r="R638" i="3"/>
  <c r="R639" i="3"/>
  <c r="R640" i="3"/>
  <c r="T640" i="3" s="1"/>
  <c r="R641" i="3"/>
  <c r="R642" i="3"/>
  <c r="T642" i="3" s="1"/>
  <c r="R643" i="3"/>
  <c r="R644" i="3"/>
  <c r="R645" i="3"/>
  <c r="R646" i="3"/>
  <c r="T646" i="3" s="1"/>
  <c r="R647" i="3"/>
  <c r="T647" i="3" s="1"/>
  <c r="R648" i="3"/>
  <c r="R649" i="3"/>
  <c r="R650" i="3"/>
  <c r="R651" i="3"/>
  <c r="T651" i="3" s="1"/>
  <c r="R652" i="3"/>
  <c r="T652" i="3" s="1"/>
  <c r="R653" i="3"/>
  <c r="R654" i="3"/>
  <c r="R655" i="3"/>
  <c r="S655" i="3" s="1"/>
  <c r="R656" i="3"/>
  <c r="T656" i="3" s="1"/>
  <c r="R657" i="3"/>
  <c r="R658" i="3"/>
  <c r="T658" i="3" s="1"/>
  <c r="R659" i="3"/>
  <c r="R660" i="3"/>
  <c r="R661" i="3"/>
  <c r="R662" i="3"/>
  <c r="T662" i="3" s="1"/>
  <c r="R663" i="3"/>
  <c r="T663" i="3" s="1"/>
  <c r="R664" i="3"/>
  <c r="R665" i="3"/>
  <c r="R666" i="3"/>
  <c r="R667" i="3"/>
  <c r="T667" i="3" s="1"/>
  <c r="R668" i="3"/>
  <c r="T668" i="3" s="1"/>
  <c r="R669" i="3"/>
  <c r="R670" i="3"/>
  <c r="R671" i="3"/>
  <c r="R672" i="3"/>
  <c r="T672" i="3" s="1"/>
  <c r="R673" i="3"/>
  <c r="R674" i="3"/>
  <c r="T674" i="3" s="1"/>
  <c r="R675" i="3"/>
  <c r="R676" i="3"/>
  <c r="R677" i="3"/>
  <c r="R678" i="3"/>
  <c r="T678" i="3" s="1"/>
  <c r="R679" i="3"/>
  <c r="T679" i="3" s="1"/>
  <c r="R680" i="3"/>
  <c r="R681" i="3"/>
  <c r="S681" i="3" s="1"/>
  <c r="R682" i="3"/>
  <c r="R683" i="3"/>
  <c r="T683" i="3" s="1"/>
  <c r="R684" i="3"/>
  <c r="T684" i="3" s="1"/>
  <c r="R685" i="3"/>
  <c r="S685" i="3" s="1"/>
  <c r="R686" i="3"/>
  <c r="R687" i="3"/>
  <c r="R688" i="3"/>
  <c r="T688" i="3" s="1"/>
  <c r="R689" i="3"/>
  <c r="R690" i="3"/>
  <c r="T690" i="3" s="1"/>
  <c r="R691" i="3"/>
  <c r="R692" i="3"/>
  <c r="R693" i="3"/>
  <c r="R694" i="3"/>
  <c r="T694" i="3" s="1"/>
  <c r="R695" i="3"/>
  <c r="T695" i="3" s="1"/>
  <c r="R696" i="3"/>
  <c r="R697" i="3"/>
  <c r="R698" i="3"/>
  <c r="R699" i="3"/>
  <c r="T699" i="3" s="1"/>
  <c r="R700" i="3"/>
  <c r="T700" i="3" s="1"/>
  <c r="R701" i="3"/>
  <c r="R702" i="3"/>
  <c r="R703" i="3"/>
  <c r="R704" i="3"/>
  <c r="T704" i="3" s="1"/>
  <c r="R705" i="3"/>
  <c r="R706" i="3"/>
  <c r="T706" i="3" s="1"/>
  <c r="R707" i="3"/>
  <c r="R708" i="3"/>
  <c r="R709" i="3"/>
  <c r="S709" i="3" s="1"/>
  <c r="R710" i="3"/>
  <c r="T710" i="3" s="1"/>
  <c r="R711" i="3"/>
  <c r="T711" i="3" s="1"/>
  <c r="R712" i="3"/>
  <c r="R713" i="3"/>
  <c r="R714" i="3"/>
  <c r="R715" i="3"/>
  <c r="T715" i="3" s="1"/>
  <c r="R716" i="3"/>
  <c r="T716" i="3" s="1"/>
  <c r="R717" i="3"/>
  <c r="R718" i="3"/>
  <c r="R719" i="3"/>
  <c r="R720" i="3"/>
  <c r="T720" i="3" s="1"/>
  <c r="R721" i="3"/>
  <c r="R722" i="3"/>
  <c r="T722" i="3" s="1"/>
  <c r="R723" i="3"/>
  <c r="R724" i="3"/>
  <c r="R725" i="3"/>
  <c r="R726" i="3"/>
  <c r="T726" i="3" s="1"/>
  <c r="R727" i="3"/>
  <c r="T727" i="3" s="1"/>
  <c r="R728" i="3"/>
  <c r="R729" i="3"/>
  <c r="R730" i="3"/>
  <c r="S730" i="3" s="1"/>
  <c r="R731" i="3"/>
  <c r="T731" i="3" s="1"/>
  <c r="R732" i="3"/>
  <c r="T732" i="3" s="1"/>
  <c r="R733" i="3"/>
  <c r="R734" i="3"/>
  <c r="S734" i="3" s="1"/>
  <c r="R735" i="3"/>
  <c r="R736" i="3"/>
  <c r="T736" i="3" s="1"/>
  <c r="R737" i="3"/>
  <c r="R738" i="3"/>
  <c r="T738" i="3" s="1"/>
  <c r="R739" i="3"/>
  <c r="R740" i="3"/>
  <c r="T740" i="3" s="1"/>
  <c r="R741" i="3"/>
  <c r="R742" i="3"/>
  <c r="T742" i="3" s="1"/>
  <c r="R743" i="3"/>
  <c r="T743" i="3" s="1"/>
  <c r="R744" i="3"/>
  <c r="R745" i="3"/>
  <c r="R746" i="3"/>
  <c r="T746" i="3" s="1"/>
  <c r="R747" i="3"/>
  <c r="T747" i="3" s="1"/>
  <c r="R748" i="3"/>
  <c r="T748" i="3" s="1"/>
  <c r="R749" i="3"/>
  <c r="R750" i="3"/>
  <c r="R751" i="3"/>
  <c r="T751" i="3" s="1"/>
  <c r="R752" i="3"/>
  <c r="T752" i="3" s="1"/>
  <c r="R753" i="3"/>
  <c r="S753" i="3" s="1"/>
  <c r="R754" i="3"/>
  <c r="S754" i="3" s="1"/>
  <c r="R755" i="3"/>
  <c r="R756" i="3"/>
  <c r="T756" i="3" s="1"/>
  <c r="R757" i="3"/>
  <c r="R758" i="3"/>
  <c r="T758" i="3" s="1"/>
  <c r="R759" i="3"/>
  <c r="T759" i="3" s="1"/>
  <c r="R760" i="3"/>
  <c r="R761" i="3"/>
  <c r="R762" i="3"/>
  <c r="T762" i="3" s="1"/>
  <c r="R763" i="3"/>
  <c r="T763" i="3" s="1"/>
  <c r="R764" i="3"/>
  <c r="T764" i="3" s="1"/>
  <c r="R765" i="3"/>
  <c r="R766" i="3"/>
  <c r="R767" i="3"/>
  <c r="T767" i="3" s="1"/>
  <c r="R768" i="3"/>
  <c r="T768" i="3" s="1"/>
  <c r="R769" i="3"/>
  <c r="R770" i="3"/>
  <c r="S770" i="3" s="1"/>
  <c r="R771" i="3"/>
  <c r="R772" i="3"/>
  <c r="T772" i="3" s="1"/>
  <c r="R773" i="3"/>
  <c r="R774" i="3"/>
  <c r="R775" i="3"/>
  <c r="T775" i="3" s="1"/>
  <c r="R776" i="3"/>
  <c r="R777" i="3"/>
  <c r="R778" i="3"/>
  <c r="T778" i="3" s="1"/>
  <c r="R779" i="3"/>
  <c r="T779" i="3" s="1"/>
  <c r="R780" i="3"/>
  <c r="T780" i="3" s="1"/>
  <c r="R781" i="3"/>
  <c r="R782" i="3"/>
  <c r="R783" i="3"/>
  <c r="T783" i="3" s="1"/>
  <c r="R784" i="3"/>
  <c r="T784" i="3" s="1"/>
  <c r="R785" i="3"/>
  <c r="R786" i="3"/>
  <c r="T786" i="3" s="1"/>
  <c r="R787" i="3"/>
  <c r="R788" i="3"/>
  <c r="T788" i="3" s="1"/>
  <c r="R789" i="3"/>
  <c r="R790" i="3"/>
  <c r="T790" i="3" s="1"/>
  <c r="R791" i="3"/>
  <c r="T791" i="3" s="1"/>
  <c r="R792" i="3"/>
  <c r="R793" i="3"/>
  <c r="R794" i="3"/>
  <c r="T794" i="3" s="1"/>
  <c r="R795" i="3"/>
  <c r="T795" i="3" s="1"/>
  <c r="R796" i="3"/>
  <c r="T796" i="3" s="1"/>
  <c r="R797" i="3"/>
  <c r="R798" i="3"/>
  <c r="R799" i="3"/>
  <c r="T799" i="3" s="1"/>
  <c r="R800" i="3"/>
  <c r="T800" i="3" s="1"/>
  <c r="R801" i="3"/>
  <c r="R802" i="3"/>
  <c r="T802" i="3" s="1"/>
  <c r="R803" i="3"/>
  <c r="R804" i="3"/>
  <c r="T804" i="3" s="1"/>
  <c r="R805" i="3"/>
  <c r="R806" i="3"/>
  <c r="T806" i="3" s="1"/>
  <c r="R807" i="3"/>
  <c r="T807" i="3" s="1"/>
  <c r="R808" i="3"/>
  <c r="R809" i="3"/>
  <c r="R810" i="3"/>
  <c r="R811" i="3"/>
  <c r="S811" i="3" s="1"/>
  <c r="R812" i="3"/>
  <c r="T812" i="3" s="1"/>
  <c r="R813" i="3"/>
  <c r="R814" i="3"/>
  <c r="R815" i="3"/>
  <c r="T815" i="3" s="1"/>
  <c r="R816" i="3"/>
  <c r="T816" i="3" s="1"/>
  <c r="R817" i="3"/>
  <c r="R818" i="3"/>
  <c r="T818" i="3" s="1"/>
  <c r="R819" i="3"/>
  <c r="R820" i="3"/>
  <c r="T820" i="3" s="1"/>
  <c r="R821" i="3"/>
  <c r="R822" i="3"/>
  <c r="T822" i="3" s="1"/>
  <c r="R823" i="3"/>
  <c r="T823" i="3" s="1"/>
  <c r="R824" i="3"/>
  <c r="R825" i="3"/>
  <c r="R826" i="3"/>
  <c r="T826" i="3" s="1"/>
  <c r="R827" i="3"/>
  <c r="T827" i="3" s="1"/>
  <c r="R828" i="3"/>
  <c r="T828" i="3" s="1"/>
  <c r="R829" i="3"/>
  <c r="R830" i="3"/>
  <c r="R831" i="3"/>
  <c r="T831" i="3" s="1"/>
  <c r="R832" i="3"/>
  <c r="T832" i="3" s="1"/>
  <c r="R833" i="3"/>
  <c r="R834" i="3"/>
  <c r="T834" i="3" s="1"/>
  <c r="R835" i="3"/>
  <c r="R836" i="3"/>
  <c r="T836" i="3" s="1"/>
  <c r="R837" i="3"/>
  <c r="R838" i="3"/>
  <c r="T838" i="3" s="1"/>
  <c r="R839" i="3"/>
  <c r="T839" i="3" s="1"/>
  <c r="R840" i="3"/>
  <c r="R841" i="3"/>
  <c r="R842" i="3"/>
  <c r="T842" i="3" s="1"/>
  <c r="R843" i="3"/>
  <c r="T843" i="3" s="1"/>
  <c r="R844" i="3"/>
  <c r="T844" i="3" s="1"/>
  <c r="R845" i="3"/>
  <c r="R846" i="3"/>
  <c r="R847" i="3"/>
  <c r="S847" i="3" s="1"/>
  <c r="R848" i="3"/>
  <c r="T848" i="3" s="1"/>
  <c r="R849" i="3"/>
  <c r="S849" i="3" s="1"/>
  <c r="R850" i="3"/>
  <c r="T850" i="3" s="1"/>
  <c r="R851" i="3"/>
  <c r="R852" i="3"/>
  <c r="T852" i="3" s="1"/>
  <c r="R853" i="3"/>
  <c r="R854" i="3"/>
  <c r="T854" i="3" s="1"/>
  <c r="R855" i="3"/>
  <c r="T855" i="3" s="1"/>
  <c r="R856" i="3"/>
  <c r="T856" i="3" s="1"/>
  <c r="R857" i="3"/>
  <c r="R858" i="3"/>
  <c r="T858" i="3" s="1"/>
  <c r="R859" i="3"/>
  <c r="T859" i="3" s="1"/>
  <c r="R860" i="3"/>
  <c r="T860" i="3" s="1"/>
  <c r="R861" i="3"/>
  <c r="R862" i="3"/>
  <c r="T862" i="3" s="1"/>
  <c r="R863" i="3"/>
  <c r="T863" i="3" s="1"/>
  <c r="R864" i="3"/>
  <c r="S864" i="3" s="1"/>
  <c r="R865" i="3"/>
  <c r="R866" i="3"/>
  <c r="T866" i="3" s="1"/>
  <c r="R867" i="3"/>
  <c r="T867" i="3" s="1"/>
  <c r="R868" i="3"/>
  <c r="T868" i="3" s="1"/>
  <c r="R869" i="3"/>
  <c r="R870" i="3"/>
  <c r="T870" i="3" s="1"/>
  <c r="R871" i="3"/>
  <c r="T871" i="3" s="1"/>
  <c r="R872" i="3"/>
  <c r="T872" i="3" s="1"/>
  <c r="R873" i="3"/>
  <c r="R874" i="3"/>
  <c r="T874" i="3" s="1"/>
  <c r="R875" i="3"/>
  <c r="T875" i="3" s="1"/>
  <c r="R876" i="3"/>
  <c r="S876" i="3" s="1"/>
  <c r="R877" i="3"/>
  <c r="R878" i="3"/>
  <c r="R879" i="3"/>
  <c r="T879" i="3" s="1"/>
  <c r="R880" i="3"/>
  <c r="T880" i="3" s="1"/>
  <c r="R881" i="3"/>
  <c r="T881" i="3" s="1"/>
  <c r="R882" i="3"/>
  <c r="T882" i="3" s="1"/>
  <c r="R883" i="3"/>
  <c r="T883" i="3" s="1"/>
  <c r="R884" i="3"/>
  <c r="T884" i="3" s="1"/>
  <c r="R885" i="3"/>
  <c r="T885" i="3" s="1"/>
  <c r="R886" i="3"/>
  <c r="T886" i="3" s="1"/>
  <c r="R887" i="3"/>
  <c r="T887" i="3" s="1"/>
  <c r="R888" i="3"/>
  <c r="T888" i="3" s="1"/>
  <c r="R889" i="3"/>
  <c r="T889" i="3" s="1"/>
  <c r="R890" i="3"/>
  <c r="T890" i="3" s="1"/>
  <c r="R891" i="3"/>
  <c r="T891" i="3" s="1"/>
  <c r="R892" i="3"/>
  <c r="S892" i="3" s="1"/>
  <c r="R893" i="3"/>
  <c r="T893" i="3" s="1"/>
  <c r="R894" i="3"/>
  <c r="T894" i="3" s="1"/>
  <c r="R895" i="3"/>
  <c r="T895" i="3" s="1"/>
  <c r="R896" i="3"/>
  <c r="T896" i="3" s="1"/>
  <c r="R897" i="3"/>
  <c r="T897" i="3" s="1"/>
  <c r="R898" i="3"/>
  <c r="T898" i="3" s="1"/>
  <c r="R899" i="3"/>
  <c r="T899" i="3" s="1"/>
  <c r="R900" i="3"/>
  <c r="T900" i="3" s="1"/>
  <c r="R901" i="3"/>
  <c r="T901" i="3" s="1"/>
  <c r="R902" i="3"/>
  <c r="T902" i="3" s="1"/>
  <c r="R903" i="3"/>
  <c r="T903" i="3" s="1"/>
  <c r="R904" i="3"/>
  <c r="T904" i="3" s="1"/>
  <c r="R905" i="3"/>
  <c r="S905" i="3" s="1"/>
  <c r="R906" i="3"/>
  <c r="R907" i="3"/>
  <c r="T907" i="3" s="1"/>
  <c r="R908" i="3"/>
  <c r="T908" i="3" s="1"/>
  <c r="R909" i="3"/>
  <c r="T909" i="3" s="1"/>
  <c r="R910" i="3"/>
  <c r="T910" i="3" s="1"/>
  <c r="R911" i="3"/>
  <c r="T911" i="3" s="1"/>
  <c r="R912" i="3"/>
  <c r="T912" i="3" s="1"/>
  <c r="R913" i="3"/>
  <c r="T913" i="3" s="1"/>
  <c r="R914" i="3"/>
  <c r="T914" i="3" s="1"/>
  <c r="R915" i="3"/>
  <c r="T915" i="3" s="1"/>
  <c r="R916" i="3"/>
  <c r="T916" i="3" s="1"/>
  <c r="R917" i="3"/>
  <c r="T917" i="3" s="1"/>
  <c r="R918" i="3"/>
  <c r="T918" i="3" s="1"/>
  <c r="R919" i="3"/>
  <c r="T919" i="3" s="1"/>
  <c r="R920" i="3"/>
  <c r="T920" i="3" s="1"/>
  <c r="R921" i="3"/>
  <c r="T921" i="3" s="1"/>
  <c r="R922" i="3"/>
  <c r="T922" i="3" s="1"/>
  <c r="R923" i="3"/>
  <c r="T923" i="3" s="1"/>
  <c r="R924" i="3"/>
  <c r="T924" i="3" s="1"/>
  <c r="R925" i="3"/>
  <c r="T925" i="3" s="1"/>
  <c r="R926" i="3"/>
  <c r="T926" i="3" s="1"/>
  <c r="R927" i="3"/>
  <c r="T927" i="3" s="1"/>
  <c r="R928" i="3"/>
  <c r="T928" i="3" s="1"/>
  <c r="R929" i="3"/>
  <c r="T929" i="3" s="1"/>
  <c r="R930" i="3"/>
  <c r="T930" i="3" s="1"/>
  <c r="R931" i="3"/>
  <c r="T931" i="3" s="1"/>
  <c r="R932" i="3"/>
  <c r="T932" i="3" s="1"/>
  <c r="R933" i="3"/>
  <c r="S933" i="3" s="1"/>
  <c r="R934" i="3"/>
  <c r="R935" i="3"/>
  <c r="T935" i="3" s="1"/>
  <c r="R936" i="3"/>
  <c r="T936" i="3" s="1"/>
  <c r="R937" i="3"/>
  <c r="T937" i="3" s="1"/>
  <c r="R938" i="3"/>
  <c r="T938" i="3" s="1"/>
  <c r="R939" i="3"/>
  <c r="T939" i="3" s="1"/>
  <c r="R940" i="3"/>
  <c r="T940" i="3" s="1"/>
  <c r="R941" i="3"/>
  <c r="T941" i="3" s="1"/>
  <c r="R942" i="3"/>
  <c r="T942" i="3" s="1"/>
  <c r="R943" i="3"/>
  <c r="T943" i="3" s="1"/>
  <c r="R944" i="3"/>
  <c r="T944" i="3" s="1"/>
  <c r="R945" i="3"/>
  <c r="T945" i="3" s="1"/>
  <c r="R946" i="3"/>
  <c r="T946" i="3" s="1"/>
  <c r="R947" i="3"/>
  <c r="T947" i="3" s="1"/>
  <c r="R948" i="3"/>
  <c r="T948" i="3" s="1"/>
  <c r="R949" i="3"/>
  <c r="T949" i="3" s="1"/>
  <c r="R950" i="3"/>
  <c r="T950" i="3" s="1"/>
  <c r="R951" i="3"/>
  <c r="T951" i="3" s="1"/>
  <c r="R952" i="3"/>
  <c r="T952" i="3" s="1"/>
  <c r="R953" i="3"/>
  <c r="T953" i="3" s="1"/>
  <c r="R954" i="3"/>
  <c r="T954" i="3" s="1"/>
  <c r="R955" i="3"/>
  <c r="T955" i="3" s="1"/>
  <c r="R956" i="3"/>
  <c r="T956" i="3" s="1"/>
  <c r="R957" i="3"/>
  <c r="T957" i="3" s="1"/>
  <c r="R958" i="3"/>
  <c r="T958" i="3" s="1"/>
  <c r="R959" i="3"/>
  <c r="T959" i="3" s="1"/>
  <c r="R960" i="3"/>
  <c r="T960" i="3" s="1"/>
  <c r="R961" i="3"/>
  <c r="S961" i="3" s="1"/>
  <c r="R962" i="3"/>
  <c r="T962" i="3" s="1"/>
  <c r="R963" i="3"/>
  <c r="T963" i="3" s="1"/>
  <c r="R964" i="3"/>
  <c r="S964" i="3" s="1"/>
  <c r="R965" i="3"/>
  <c r="T965" i="3" s="1"/>
  <c r="R966" i="3"/>
  <c r="T966" i="3" s="1"/>
  <c r="R967" i="3"/>
  <c r="T967" i="3" s="1"/>
  <c r="R968" i="3"/>
  <c r="T968" i="3" s="1"/>
  <c r="R969" i="3"/>
  <c r="T969" i="3" s="1"/>
  <c r="R970" i="3"/>
  <c r="T970" i="3" s="1"/>
  <c r="R971" i="3"/>
  <c r="T971" i="3" s="1"/>
  <c r="R972" i="3"/>
  <c r="T972" i="3" s="1"/>
  <c r="R973" i="3"/>
  <c r="T973" i="3" s="1"/>
  <c r="R974" i="3"/>
  <c r="T974" i="3" s="1"/>
  <c r="R975" i="3"/>
  <c r="T975" i="3" s="1"/>
  <c r="R976" i="3"/>
  <c r="T976" i="3" s="1"/>
  <c r="R977" i="3"/>
  <c r="T977" i="3" s="1"/>
  <c r="R978" i="3"/>
  <c r="T978" i="3" s="1"/>
  <c r="R979" i="3"/>
  <c r="T979" i="3" s="1"/>
  <c r="R980" i="3"/>
  <c r="T980" i="3" s="1"/>
  <c r="R981" i="3"/>
  <c r="T981" i="3" s="1"/>
  <c r="R982" i="3"/>
  <c r="T982" i="3" s="1"/>
  <c r="R983" i="3"/>
  <c r="T983" i="3" s="1"/>
  <c r="R984" i="3"/>
  <c r="T984" i="3" s="1"/>
  <c r="R985" i="3"/>
  <c r="T985" i="3" s="1"/>
  <c r="R986" i="3"/>
  <c r="T986" i="3" s="1"/>
  <c r="R987" i="3"/>
  <c r="T987" i="3" s="1"/>
  <c r="R988" i="3"/>
  <c r="T988" i="3" s="1"/>
  <c r="R989" i="3"/>
  <c r="T989" i="3" s="1"/>
  <c r="R990" i="3"/>
  <c r="R991" i="3"/>
  <c r="T991" i="3" s="1"/>
  <c r="R992" i="3"/>
  <c r="S992" i="3" s="1"/>
  <c r="R993" i="3"/>
  <c r="T993" i="3" s="1"/>
  <c r="R994" i="3"/>
  <c r="T994" i="3" s="1"/>
  <c r="R995" i="3"/>
  <c r="T995" i="3" s="1"/>
  <c r="R996" i="3"/>
  <c r="T996" i="3" s="1"/>
  <c r="R997" i="3"/>
  <c r="T997" i="3" s="1"/>
  <c r="R998" i="3"/>
  <c r="T998" i="3" s="1"/>
  <c r="R999" i="3"/>
  <c r="T999" i="3" s="1"/>
  <c r="R1000" i="3"/>
  <c r="T1000" i="3" s="1"/>
  <c r="R1001" i="3"/>
  <c r="T1001" i="3" s="1"/>
  <c r="R1002" i="3"/>
  <c r="T1002" i="3" s="1"/>
  <c r="R1003" i="3"/>
  <c r="T1003" i="3" s="1"/>
  <c r="R1004" i="3"/>
  <c r="T1004" i="3" s="1"/>
  <c r="R1005" i="3"/>
  <c r="T1005" i="3" s="1"/>
  <c r="R1006" i="3"/>
  <c r="T1006" i="3" s="1"/>
  <c r="R1007" i="3"/>
  <c r="T1007" i="3" s="1"/>
  <c r="R1008" i="3"/>
  <c r="T1008" i="3" s="1"/>
  <c r="R1009" i="3"/>
  <c r="T1009" i="3" s="1"/>
  <c r="R1010" i="3"/>
  <c r="T1010" i="3" s="1"/>
  <c r="R1011" i="3"/>
  <c r="T1011" i="3" s="1"/>
  <c r="R1012" i="3"/>
  <c r="T1012" i="3" s="1"/>
  <c r="R1013" i="3"/>
  <c r="T1013" i="3" s="1"/>
  <c r="R1014" i="3"/>
  <c r="T1014" i="3" s="1"/>
  <c r="R1015" i="3"/>
  <c r="T1015" i="3" s="1"/>
  <c r="R1016" i="3"/>
  <c r="T1016" i="3" s="1"/>
  <c r="R1017" i="3"/>
  <c r="T1017" i="3" s="1"/>
  <c r="R1018" i="3"/>
  <c r="R1019" i="3"/>
  <c r="T1019" i="3" s="1"/>
  <c r="R1020" i="3"/>
  <c r="S1020" i="3" s="1"/>
  <c r="R1021" i="3"/>
  <c r="T1021" i="3" s="1"/>
  <c r="R1022" i="3"/>
  <c r="T1022" i="3" s="1"/>
  <c r="R1023" i="3"/>
  <c r="T1023" i="3" s="1"/>
  <c r="R1024" i="3"/>
  <c r="T1024" i="3" s="1"/>
  <c r="R1025" i="3"/>
  <c r="T1025" i="3" s="1"/>
  <c r="R1026" i="3"/>
  <c r="T1026" i="3" s="1"/>
  <c r="R1027" i="3"/>
  <c r="T1027" i="3" s="1"/>
  <c r="R1028" i="3"/>
  <c r="T1028" i="3" s="1"/>
  <c r="R1029" i="3"/>
  <c r="T1029" i="3" s="1"/>
  <c r="R1030" i="3"/>
  <c r="T1030" i="3" s="1"/>
  <c r="R1031" i="3"/>
  <c r="T1031" i="3" s="1"/>
  <c r="R1032" i="3"/>
  <c r="T1032" i="3" s="1"/>
  <c r="R1033" i="3"/>
  <c r="T1033" i="3" s="1"/>
  <c r="R1034" i="3"/>
  <c r="T1034" i="3" s="1"/>
  <c r="R1035" i="3"/>
  <c r="T1035" i="3" s="1"/>
  <c r="R1036" i="3"/>
  <c r="T1036" i="3" s="1"/>
  <c r="R1037" i="3"/>
  <c r="T1037" i="3" s="1"/>
  <c r="R1038" i="3"/>
  <c r="T1038" i="3" s="1"/>
  <c r="R1039" i="3"/>
  <c r="T1039" i="3" s="1"/>
  <c r="R1040" i="3"/>
  <c r="T1040" i="3" s="1"/>
  <c r="R1041" i="3"/>
  <c r="T1041" i="3" s="1"/>
  <c r="R1042" i="3"/>
  <c r="T1042" i="3" s="1"/>
  <c r="R1043" i="3"/>
  <c r="T1043" i="3" s="1"/>
  <c r="R1044" i="3"/>
  <c r="T1044" i="3" s="1"/>
  <c r="R1045" i="3"/>
  <c r="T1045" i="3" s="1"/>
  <c r="R1046" i="3"/>
  <c r="R1047" i="3"/>
  <c r="T1047" i="3" s="1"/>
  <c r="R1048" i="3"/>
  <c r="T1048" i="3" s="1"/>
  <c r="R1049" i="3"/>
  <c r="S1049" i="3" s="1"/>
  <c r="R1050" i="3"/>
  <c r="T1050" i="3" s="1"/>
  <c r="R1051" i="3"/>
  <c r="T1051" i="3" s="1"/>
  <c r="R1052" i="3"/>
  <c r="T1052" i="3" s="1"/>
  <c r="R1053" i="3"/>
  <c r="T1053" i="3" s="1"/>
  <c r="R1054" i="3"/>
  <c r="T1054" i="3" s="1"/>
  <c r="R1055" i="3"/>
  <c r="T1055" i="3" s="1"/>
  <c r="R1056" i="3"/>
  <c r="T1056" i="3" s="1"/>
  <c r="R1057" i="3"/>
  <c r="T1057" i="3" s="1"/>
  <c r="R1058" i="3"/>
  <c r="T1058" i="3" s="1"/>
  <c r="R1059" i="3"/>
  <c r="T1059" i="3" s="1"/>
  <c r="R1060" i="3"/>
  <c r="T1060" i="3" s="1"/>
  <c r="R1061" i="3"/>
  <c r="T1061" i="3" s="1"/>
  <c r="R1062" i="3"/>
  <c r="T1062" i="3" s="1"/>
  <c r="R1063" i="3"/>
  <c r="T1063" i="3" s="1"/>
  <c r="R1064" i="3"/>
  <c r="T1064" i="3" s="1"/>
  <c r="R1065" i="3"/>
  <c r="T1065" i="3" s="1"/>
  <c r="R1066" i="3"/>
  <c r="T1066" i="3" s="1"/>
  <c r="R1067" i="3"/>
  <c r="T1067" i="3" s="1"/>
  <c r="R1068" i="3"/>
  <c r="T1068" i="3" s="1"/>
  <c r="R1069" i="3"/>
  <c r="T1069" i="3" s="1"/>
  <c r="R1070" i="3"/>
  <c r="T1070" i="3" s="1"/>
  <c r="R1071" i="3"/>
  <c r="T1071" i="3" s="1"/>
  <c r="R1072" i="3"/>
  <c r="T1072" i="3" s="1"/>
  <c r="R1073" i="3"/>
  <c r="T1073" i="3" s="1"/>
  <c r="R1074" i="3"/>
  <c r="T1074" i="3" s="1"/>
  <c r="R1075" i="3"/>
  <c r="T1075" i="3" s="1"/>
  <c r="R1076" i="3"/>
  <c r="S1076" i="3" s="1"/>
  <c r="R1077" i="3"/>
  <c r="S1077" i="3" s="1"/>
  <c r="R1078" i="3"/>
  <c r="T1078" i="3" s="1"/>
  <c r="R1079" i="3"/>
  <c r="T1079" i="3" s="1"/>
  <c r="R1080" i="3"/>
  <c r="T1080" i="3" s="1"/>
  <c r="R1081" i="3"/>
  <c r="T1081" i="3" s="1"/>
  <c r="R1082" i="3"/>
  <c r="T1082" i="3" s="1"/>
  <c r="R1083" i="3"/>
  <c r="T1083" i="3" s="1"/>
  <c r="R1084" i="3"/>
  <c r="T1084" i="3" s="1"/>
  <c r="R1085" i="3"/>
  <c r="T1085" i="3" s="1"/>
  <c r="R1086" i="3"/>
  <c r="T1086" i="3" s="1"/>
  <c r="R1087" i="3"/>
  <c r="T1087" i="3" s="1"/>
  <c r="R1088" i="3"/>
  <c r="T1088" i="3" s="1"/>
  <c r="R1089" i="3"/>
  <c r="T1089" i="3" s="1"/>
  <c r="R1090" i="3"/>
  <c r="T1090" i="3" s="1"/>
  <c r="R1091" i="3"/>
  <c r="T1091" i="3" s="1"/>
  <c r="R1092" i="3"/>
  <c r="S1092" i="3" s="1"/>
  <c r="R1093" i="3"/>
  <c r="T1093" i="3" s="1"/>
  <c r="R1094" i="3"/>
  <c r="T1094" i="3" s="1"/>
  <c r="R1095" i="3"/>
  <c r="T1095" i="3" s="1"/>
  <c r="R1096" i="3"/>
  <c r="T1096" i="3" s="1"/>
  <c r="R1097" i="3"/>
  <c r="T1097" i="3" s="1"/>
  <c r="R1098" i="3"/>
  <c r="T1098" i="3" s="1"/>
  <c r="R1099" i="3"/>
  <c r="T1099" i="3" s="1"/>
  <c r="R1100" i="3"/>
  <c r="T1100" i="3" s="1"/>
  <c r="R1101" i="3"/>
  <c r="T1101" i="3" s="1"/>
  <c r="R1102" i="3"/>
  <c r="T1102" i="3" s="1"/>
  <c r="R1103" i="3"/>
  <c r="T1103" i="3" s="1"/>
  <c r="R1104" i="3"/>
  <c r="S1104" i="3" s="1"/>
  <c r="R1105" i="3"/>
  <c r="S1105" i="3" s="1"/>
  <c r="R1106" i="3"/>
  <c r="T1106" i="3" s="1"/>
  <c r="R1107" i="3"/>
  <c r="T1107" i="3" s="1"/>
  <c r="R1108" i="3"/>
  <c r="T1108" i="3" s="1"/>
  <c r="R1109" i="3"/>
  <c r="T1109" i="3" s="1"/>
  <c r="R1110" i="3"/>
  <c r="T1110" i="3" s="1"/>
  <c r="R1111" i="3"/>
  <c r="T1111" i="3" s="1"/>
  <c r="R1112" i="3"/>
  <c r="T1112" i="3" s="1"/>
  <c r="R1113" i="3"/>
  <c r="T1113" i="3" s="1"/>
  <c r="R1114" i="3"/>
  <c r="T1114" i="3" s="1"/>
  <c r="R1115" i="3"/>
  <c r="T1115" i="3" s="1"/>
  <c r="R1116" i="3"/>
  <c r="T1116" i="3" s="1"/>
  <c r="R1117" i="3"/>
  <c r="T1117" i="3" s="1"/>
  <c r="R1118" i="3"/>
  <c r="T1118" i="3" s="1"/>
  <c r="R1119" i="3"/>
  <c r="T1119" i="3" s="1"/>
  <c r="R1120" i="3"/>
  <c r="S1120" i="3" s="1"/>
  <c r="R1121" i="3"/>
  <c r="T1121" i="3" s="1"/>
  <c r="R1122" i="3"/>
  <c r="T1122" i="3" s="1"/>
  <c r="R1123" i="3"/>
  <c r="T1123" i="3" s="1"/>
  <c r="R1124" i="3"/>
  <c r="T1124" i="3" s="1"/>
  <c r="R1125" i="3"/>
  <c r="T1125" i="3" s="1"/>
  <c r="R1126" i="3"/>
  <c r="T1126" i="3" s="1"/>
  <c r="R1127" i="3"/>
  <c r="T1127" i="3" s="1"/>
  <c r="R1128" i="3"/>
  <c r="T1128" i="3" s="1"/>
  <c r="R1129" i="3"/>
  <c r="T1129" i="3" s="1"/>
  <c r="R1130" i="3"/>
  <c r="T1130" i="3" s="1"/>
  <c r="R1131" i="3"/>
  <c r="T1131" i="3" s="1"/>
  <c r="R1132" i="3"/>
  <c r="S1132" i="3" s="1"/>
  <c r="R1133" i="3"/>
  <c r="T1133" i="3" s="1"/>
  <c r="R1134" i="3"/>
  <c r="R1135" i="3"/>
  <c r="T1135" i="3" s="1"/>
  <c r="R1136" i="3"/>
  <c r="T1136" i="3" s="1"/>
  <c r="R1137" i="3"/>
  <c r="T1137" i="3" s="1"/>
  <c r="R1138" i="3"/>
  <c r="T1138" i="3" s="1"/>
  <c r="R1139" i="3"/>
  <c r="T1139" i="3" s="1"/>
  <c r="R1140" i="3"/>
  <c r="T1140" i="3" s="1"/>
  <c r="R1141" i="3"/>
  <c r="T1141" i="3" s="1"/>
  <c r="R1142" i="3"/>
  <c r="T1142" i="3" s="1"/>
  <c r="R1143" i="3"/>
  <c r="T1143" i="3" s="1"/>
  <c r="R1144" i="3"/>
  <c r="T1144" i="3" s="1"/>
  <c r="R1145" i="3"/>
  <c r="T1145" i="3" s="1"/>
  <c r="R1146" i="3"/>
  <c r="T1146" i="3" s="1"/>
  <c r="R1147" i="3"/>
  <c r="T1147" i="3" s="1"/>
  <c r="R1148" i="3"/>
  <c r="S1148" i="3" s="1"/>
  <c r="R1149" i="3"/>
  <c r="T1149" i="3" s="1"/>
  <c r="R1150" i="3"/>
  <c r="T1150" i="3" s="1"/>
  <c r="R1151" i="3"/>
  <c r="T1151" i="3" s="1"/>
  <c r="R1152" i="3"/>
  <c r="T1152" i="3" s="1"/>
  <c r="R1153" i="3"/>
  <c r="T1153" i="3" s="1"/>
  <c r="R1154" i="3"/>
  <c r="T1154" i="3" s="1"/>
  <c r="R1155" i="3"/>
  <c r="T1155" i="3" s="1"/>
  <c r="R1156" i="3"/>
  <c r="T1156" i="3" s="1"/>
  <c r="R1157" i="3"/>
  <c r="T1157" i="3" s="1"/>
  <c r="R1158" i="3"/>
  <c r="T1158" i="3" s="1"/>
  <c r="R1159" i="3"/>
  <c r="T1159" i="3" s="1"/>
  <c r="R1160" i="3"/>
  <c r="T1160" i="3" s="1"/>
  <c r="R1161" i="3"/>
  <c r="S1161" i="3" s="1"/>
  <c r="R1162" i="3"/>
  <c r="R1163" i="3"/>
  <c r="T1163" i="3" s="1"/>
  <c r="R1164" i="3"/>
  <c r="T1164" i="3" s="1"/>
  <c r="R1165" i="3"/>
  <c r="T1165" i="3" s="1"/>
  <c r="R1166" i="3"/>
  <c r="T1166" i="3" s="1"/>
  <c r="R1167" i="3"/>
  <c r="T1167" i="3" s="1"/>
  <c r="R1168" i="3"/>
  <c r="T1168" i="3" s="1"/>
  <c r="R1169" i="3"/>
  <c r="T1169" i="3" s="1"/>
  <c r="R1170" i="3"/>
  <c r="T1170" i="3" s="1"/>
  <c r="R1171" i="3"/>
  <c r="T1171" i="3" s="1"/>
  <c r="R1172" i="3"/>
  <c r="T1172" i="3" s="1"/>
  <c r="R1173" i="3"/>
  <c r="T1173" i="3" s="1"/>
  <c r="R1174" i="3"/>
  <c r="T1174" i="3" s="1"/>
  <c r="R1175" i="3"/>
  <c r="T1175" i="3" s="1"/>
  <c r="R1176" i="3"/>
  <c r="T1176" i="3" s="1"/>
  <c r="R1177" i="3"/>
  <c r="T1177" i="3" s="1"/>
  <c r="R1178" i="3"/>
  <c r="T1178" i="3" s="1"/>
  <c r="R1179" i="3"/>
  <c r="T1179" i="3" s="1"/>
  <c r="R1180" i="3"/>
  <c r="T1180" i="3" s="1"/>
  <c r="R1181" i="3"/>
  <c r="T1181" i="3" s="1"/>
  <c r="R1182" i="3"/>
  <c r="T1182" i="3" s="1"/>
  <c r="R1183" i="3"/>
  <c r="T1183" i="3" s="1"/>
  <c r="R1184" i="3"/>
  <c r="T1184" i="3" s="1"/>
  <c r="R1185" i="3"/>
  <c r="T1185" i="3" s="1"/>
  <c r="R1186" i="3"/>
  <c r="T1186" i="3" s="1"/>
  <c r="R1187" i="3"/>
  <c r="T1187" i="3" s="1"/>
  <c r="R1188" i="3"/>
  <c r="T1188" i="3" s="1"/>
  <c r="R1189" i="3"/>
  <c r="S1189" i="3" s="1"/>
  <c r="R1190" i="3"/>
  <c r="R1191" i="3"/>
  <c r="T1191" i="3" s="1"/>
  <c r="R1192" i="3"/>
  <c r="T1192" i="3" s="1"/>
  <c r="R1193" i="3"/>
  <c r="T1193" i="3" s="1"/>
  <c r="R1194" i="3"/>
  <c r="T1194" i="3" s="1"/>
  <c r="R1195" i="3"/>
  <c r="T1195" i="3" s="1"/>
  <c r="R1196" i="3"/>
  <c r="T1196" i="3" s="1"/>
  <c r="R1197" i="3"/>
  <c r="T1197" i="3" s="1"/>
  <c r="R1198" i="3"/>
  <c r="T1198" i="3" s="1"/>
  <c r="R1199" i="3"/>
  <c r="T1199" i="3" s="1"/>
  <c r="R1200" i="3"/>
  <c r="T1200" i="3" s="1"/>
  <c r="R1201" i="3"/>
  <c r="T1201" i="3" s="1"/>
  <c r="R1202" i="3"/>
  <c r="T1202" i="3" s="1"/>
  <c r="R1203" i="3"/>
  <c r="T1203" i="3" s="1"/>
  <c r="R1204" i="3"/>
  <c r="T1204" i="3" s="1"/>
  <c r="R1205" i="3"/>
  <c r="T1205" i="3" s="1"/>
  <c r="R1206" i="3"/>
  <c r="T1206" i="3" s="1"/>
  <c r="R1207" i="3"/>
  <c r="T1207" i="3" s="1"/>
  <c r="R1208" i="3"/>
  <c r="T1208" i="3" s="1"/>
  <c r="R1209" i="3"/>
  <c r="T1209" i="3" s="1"/>
  <c r="R1210" i="3"/>
  <c r="T1210" i="3" s="1"/>
  <c r="R1211" i="3"/>
  <c r="R1212" i="3"/>
  <c r="T1212" i="3" s="1"/>
  <c r="R1213" i="3"/>
  <c r="S1213" i="3" s="1"/>
  <c r="R1214" i="3"/>
  <c r="T1214" i="3" s="1"/>
  <c r="R1215" i="3"/>
  <c r="T1215" i="3" s="1"/>
  <c r="R1216" i="3"/>
  <c r="T1216" i="3" s="1"/>
  <c r="R1217" i="3"/>
  <c r="T1217" i="3" s="1"/>
  <c r="R1218" i="3"/>
  <c r="T1218" i="3" s="1"/>
  <c r="R1219" i="3"/>
  <c r="T1219" i="3" s="1"/>
  <c r="R1220" i="3"/>
  <c r="T1220" i="3" s="1"/>
  <c r="R1221" i="3"/>
  <c r="T1221" i="3" s="1"/>
  <c r="R1222" i="3"/>
  <c r="T1222" i="3" s="1"/>
  <c r="R1223" i="3"/>
  <c r="T1223" i="3" s="1"/>
  <c r="R1224" i="3"/>
  <c r="T1224" i="3" s="1"/>
  <c r="R1225" i="3"/>
  <c r="T1225" i="3" s="1"/>
  <c r="R1226" i="3"/>
  <c r="T1226" i="3" s="1"/>
  <c r="R1227" i="3"/>
  <c r="T1227" i="3" s="1"/>
  <c r="R1228" i="3"/>
  <c r="T1228" i="3" s="1"/>
  <c r="R1229" i="3"/>
  <c r="T1229" i="3" s="1"/>
  <c r="R1230" i="3"/>
  <c r="T1230" i="3" s="1"/>
  <c r="R1231" i="3"/>
  <c r="T1231" i="3" s="1"/>
  <c r="R1232" i="3"/>
  <c r="T1232" i="3" s="1"/>
  <c r="R1233" i="3"/>
  <c r="S1233" i="3" s="1"/>
  <c r="R1234" i="3"/>
  <c r="R1235" i="3"/>
  <c r="T1235" i="3" s="1"/>
  <c r="R1236" i="3"/>
  <c r="T1236" i="3" s="1"/>
  <c r="R1237" i="3"/>
  <c r="T1237" i="3" s="1"/>
  <c r="R1238" i="3"/>
  <c r="T1238" i="3" s="1"/>
  <c r="R1239" i="3"/>
  <c r="T1239" i="3" s="1"/>
  <c r="R1240" i="3"/>
  <c r="T1240" i="3" s="1"/>
  <c r="R1241" i="3"/>
  <c r="T1241" i="3" s="1"/>
  <c r="R1242" i="3"/>
  <c r="T1242" i="3" s="1"/>
  <c r="R1243" i="3"/>
  <c r="T1243" i="3" s="1"/>
  <c r="R1244" i="3"/>
  <c r="T1244" i="3" s="1"/>
  <c r="R1245" i="3"/>
  <c r="T1245" i="3" s="1"/>
  <c r="R1246" i="3"/>
  <c r="T1246" i="3" s="1"/>
  <c r="R1247" i="3"/>
  <c r="T1247" i="3" s="1"/>
  <c r="R1248" i="3"/>
  <c r="T1248" i="3" s="1"/>
  <c r="R1249" i="3"/>
  <c r="T1249" i="3" s="1"/>
  <c r="R1250" i="3"/>
  <c r="T1250" i="3" s="1"/>
  <c r="R1251" i="3"/>
  <c r="T1251" i="3" s="1"/>
  <c r="R1252" i="3"/>
  <c r="T1252" i="3" s="1"/>
  <c r="R1253" i="3"/>
  <c r="T1253" i="3" s="1"/>
  <c r="R1254" i="3"/>
  <c r="R1255" i="3"/>
  <c r="R1256" i="3"/>
  <c r="T1256" i="3" s="1"/>
  <c r="R1257" i="3"/>
  <c r="T1257" i="3" s="1"/>
  <c r="R1258" i="3"/>
  <c r="T1258" i="3" s="1"/>
  <c r="R1259" i="3"/>
  <c r="T1259" i="3" s="1"/>
  <c r="R1260" i="3"/>
  <c r="T1260" i="3" s="1"/>
  <c r="R1261" i="3"/>
  <c r="T1261" i="3" s="1"/>
  <c r="R1262" i="3"/>
  <c r="T1262" i="3" s="1"/>
  <c r="R1263" i="3"/>
  <c r="T1263" i="3" s="1"/>
  <c r="R1264" i="3"/>
  <c r="T1264" i="3" s="1"/>
  <c r="R1265" i="3"/>
  <c r="T1265" i="3" s="1"/>
  <c r="R1266" i="3"/>
  <c r="T1266" i="3" s="1"/>
  <c r="R1267" i="3"/>
  <c r="T1267" i="3" s="1"/>
  <c r="R1268" i="3"/>
  <c r="T1268" i="3" s="1"/>
  <c r="R1269" i="3"/>
  <c r="T1269" i="3" s="1"/>
  <c r="R1270" i="3"/>
  <c r="T1270" i="3" s="1"/>
  <c r="R1271" i="3"/>
  <c r="T1271" i="3" s="1"/>
  <c r="R1272" i="3"/>
  <c r="T1272" i="3" s="1"/>
  <c r="R1273" i="3"/>
  <c r="T1273" i="3" s="1"/>
  <c r="R1274" i="3"/>
  <c r="T1274" i="3" s="1"/>
  <c r="R1275" i="3"/>
  <c r="R1276" i="3"/>
  <c r="T1276" i="3" s="1"/>
  <c r="R1277" i="3"/>
  <c r="S1277" i="3" s="1"/>
  <c r="R1278" i="3"/>
  <c r="T1278" i="3" s="1"/>
  <c r="R1279" i="3"/>
  <c r="T1279" i="3" s="1"/>
  <c r="R1280" i="3"/>
  <c r="T1280" i="3" s="1"/>
  <c r="R1281" i="3"/>
  <c r="T1281" i="3" s="1"/>
  <c r="R1282" i="3"/>
  <c r="T1282" i="3" s="1"/>
  <c r="R1283" i="3"/>
  <c r="T1283" i="3" s="1"/>
  <c r="R1284" i="3"/>
  <c r="T1284" i="3" s="1"/>
  <c r="R1285" i="3"/>
  <c r="T1285" i="3" s="1"/>
  <c r="R1286" i="3"/>
  <c r="T1286" i="3" s="1"/>
  <c r="R1287" i="3"/>
  <c r="T1287" i="3" s="1"/>
  <c r="R1288" i="3"/>
  <c r="T1288" i="3" s="1"/>
  <c r="R1289" i="3"/>
  <c r="T1289" i="3" s="1"/>
  <c r="R1290" i="3"/>
  <c r="T1290" i="3" s="1"/>
  <c r="R1291" i="3"/>
  <c r="T1291" i="3" s="1"/>
  <c r="R1292" i="3"/>
  <c r="T1292" i="3" s="1"/>
  <c r="R1293" i="3"/>
  <c r="T1293" i="3" s="1"/>
  <c r="R1294" i="3"/>
  <c r="T1294" i="3" s="1"/>
  <c r="R1295" i="3"/>
  <c r="T1295" i="3" s="1"/>
  <c r="R1296" i="3"/>
  <c r="T1296" i="3" s="1"/>
  <c r="R1297" i="3"/>
  <c r="S1297" i="3" s="1"/>
  <c r="R1298" i="3"/>
  <c r="R1299" i="3"/>
  <c r="T1299" i="3" s="1"/>
  <c r="R1300" i="3"/>
  <c r="T1300" i="3" s="1"/>
  <c r="R1301" i="3"/>
  <c r="T1301" i="3" s="1"/>
  <c r="R1302" i="3"/>
  <c r="T1302" i="3" s="1"/>
  <c r="R1303" i="3"/>
  <c r="T1303" i="3" s="1"/>
  <c r="R1304" i="3"/>
  <c r="T1304" i="3" s="1"/>
  <c r="R1305" i="3"/>
  <c r="T1305" i="3" s="1"/>
  <c r="R1306" i="3"/>
  <c r="T1306" i="3" s="1"/>
  <c r="R1307" i="3"/>
  <c r="T1307" i="3" s="1"/>
  <c r="R1308" i="3"/>
  <c r="T1308" i="3" s="1"/>
  <c r="R1309" i="3"/>
  <c r="T1309" i="3" s="1"/>
  <c r="R1310" i="3"/>
  <c r="T1310" i="3" s="1"/>
  <c r="R1311" i="3"/>
  <c r="T1311" i="3" s="1"/>
  <c r="R1312" i="3"/>
  <c r="T1312" i="3" s="1"/>
  <c r="R1313" i="3"/>
  <c r="T1313" i="3" s="1"/>
  <c r="R1314" i="3"/>
  <c r="T1314" i="3" s="1"/>
  <c r="R1315" i="3"/>
  <c r="T1315" i="3" s="1"/>
  <c r="R1316" i="3"/>
  <c r="T1316" i="3" s="1"/>
  <c r="R1317" i="3"/>
  <c r="T1317" i="3" s="1"/>
  <c r="R1318" i="3"/>
  <c r="R1319" i="3"/>
  <c r="R1320" i="3"/>
  <c r="T1320" i="3" s="1"/>
  <c r="R1321" i="3"/>
  <c r="T1321" i="3" s="1"/>
  <c r="R1322" i="3"/>
  <c r="T1322" i="3" s="1"/>
  <c r="R1323" i="3"/>
  <c r="T1323" i="3" s="1"/>
  <c r="R1324" i="3"/>
  <c r="T1324" i="3" s="1"/>
  <c r="R1325" i="3"/>
  <c r="T1325" i="3" s="1"/>
  <c r="R1326" i="3"/>
  <c r="T1326" i="3" s="1"/>
  <c r="R1327" i="3"/>
  <c r="T1327" i="3" s="1"/>
  <c r="R1328" i="3"/>
  <c r="T1328" i="3" s="1"/>
  <c r="R1329" i="3"/>
  <c r="T1329" i="3" s="1"/>
  <c r="R1330" i="3"/>
  <c r="T1330" i="3" s="1"/>
  <c r="R1331" i="3"/>
  <c r="T1331" i="3" s="1"/>
  <c r="R1332" i="3"/>
  <c r="T1332" i="3" s="1"/>
  <c r="R1333" i="3"/>
  <c r="T1333" i="3" s="1"/>
  <c r="R1334" i="3"/>
  <c r="T1334" i="3" s="1"/>
  <c r="R1335" i="3"/>
  <c r="T1335" i="3" s="1"/>
  <c r="R1336" i="3"/>
  <c r="T1336" i="3" s="1"/>
  <c r="R1337" i="3"/>
  <c r="T1337" i="3" s="1"/>
  <c r="R1338" i="3"/>
  <c r="T1338" i="3" s="1"/>
  <c r="R1339" i="3"/>
  <c r="R2" i="3"/>
  <c r="T2" i="3" s="1"/>
  <c r="E125" i="6"/>
  <c r="C144" i="6" s="1"/>
  <c r="F125" i="6"/>
  <c r="C136" i="6" s="1"/>
  <c r="G125" i="6"/>
  <c r="C146" i="6" s="1"/>
  <c r="H125" i="6"/>
  <c r="C143" i="6" s="1"/>
  <c r="I125" i="6"/>
  <c r="C139" i="6" s="1"/>
  <c r="J125" i="6"/>
  <c r="C132" i="6" s="1"/>
  <c r="K125" i="6"/>
  <c r="C138" i="6" s="1"/>
  <c r="L125" i="6"/>
  <c r="C142" i="6" s="1"/>
  <c r="M125" i="6"/>
  <c r="C141" i="6" s="1"/>
  <c r="N125" i="6"/>
  <c r="C140" i="6" s="1"/>
  <c r="O125" i="6"/>
  <c r="C147" i="6" s="1"/>
  <c r="P125" i="6"/>
  <c r="C145" i="6" s="1"/>
  <c r="Q125" i="6"/>
  <c r="C137" i="6" s="1"/>
  <c r="R125" i="6"/>
  <c r="C134" i="6" s="1"/>
  <c r="D125" i="6"/>
  <c r="C135" i="6" s="1"/>
  <c r="C125" i="6"/>
  <c r="C133" i="6" s="1"/>
  <c r="G116" i="6"/>
  <c r="E116" i="6"/>
  <c r="F116" i="6"/>
  <c r="D116" i="6"/>
  <c r="C116" i="6"/>
  <c r="C106" i="6"/>
  <c r="F20" i="6"/>
  <c r="E20" i="6"/>
  <c r="D20" i="6"/>
  <c r="C20" i="6"/>
  <c r="C22" i="6" s="1"/>
  <c r="D160" i="4"/>
  <c r="C160" i="4"/>
  <c r="D159" i="4"/>
  <c r="C159" i="4"/>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s="1"/>
  <c r="H321" i="2" a="1"/>
  <c r="H321" i="2" s="1"/>
  <c r="H322" i="2" a="1"/>
  <c r="H322" i="2" s="1"/>
  <c r="H323" i="2" a="1"/>
  <c r="H323" i="2" s="1"/>
  <c r="H324" i="2" a="1"/>
  <c r="H324" i="2" s="1"/>
  <c r="H325" i="2" a="1"/>
  <c r="H325" i="2" s="1"/>
  <c r="H326" i="2" a="1"/>
  <c r="H326" i="2" s="1"/>
  <c r="H327" i="2" a="1"/>
  <c r="H327" i="2" s="1"/>
  <c r="H328" i="2" a="1"/>
  <c r="H328" i="2" s="1"/>
  <c r="H329" i="2" a="1"/>
  <c r="H329" i="2" s="1"/>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s="1"/>
  <c r="H342" i="2" a="1"/>
  <c r="H342" i="2" s="1"/>
  <c r="H343" i="2" a="1"/>
  <c r="H343" i="2" s="1"/>
  <c r="H344" i="2" a="1"/>
  <c r="H344" i="2" s="1"/>
  <c r="H345" i="2" a="1"/>
  <c r="H345" i="2" s="1"/>
  <c r="H346" i="2" a="1"/>
  <c r="H346" i="2" s="1"/>
  <c r="H347" i="2" a="1"/>
  <c r="H347" i="2" s="1"/>
  <c r="H348" i="2" a="1"/>
  <c r="H348" i="2" s="1"/>
  <c r="H349" i="2" a="1"/>
  <c r="H349" i="2" s="1"/>
  <c r="H350" i="2" a="1"/>
  <c r="H350" i="2" s="1"/>
  <c r="H351" i="2" a="1"/>
  <c r="H351" i="2" s="1"/>
  <c r="H352" i="2" a="1"/>
  <c r="H352" i="2" s="1"/>
  <c r="H353" i="2" a="1"/>
  <c r="H353" i="2" s="1"/>
  <c r="H354" i="2" a="1"/>
  <c r="H354" i="2" s="1"/>
  <c r="H355" i="2" a="1"/>
  <c r="H355" i="2" s="1"/>
  <c r="H356" i="2" a="1"/>
  <c r="H356" i="2" s="1"/>
  <c r="H357" i="2" a="1"/>
  <c r="H357" i="2" s="1"/>
  <c r="H358" i="2" a="1"/>
  <c r="H358" i="2" s="1"/>
  <c r="H359" i="2" a="1"/>
  <c r="H359" i="2" s="1"/>
  <c r="H360" i="2" a="1"/>
  <c r="H360" i="2" s="1"/>
  <c r="H361" i="2" a="1"/>
  <c r="H361" i="2" s="1"/>
  <c r="H362" i="2" a="1"/>
  <c r="H362" i="2" s="1"/>
  <c r="H363" i="2" a="1"/>
  <c r="H363" i="2" s="1"/>
  <c r="H364" i="2" a="1"/>
  <c r="H364" i="2" s="1"/>
  <c r="H365" i="2" a="1"/>
  <c r="H365" i="2" s="1"/>
  <c r="H366" i="2" a="1"/>
  <c r="H366" i="2" s="1"/>
  <c r="H367" i="2" a="1"/>
  <c r="H367" i="2" s="1"/>
  <c r="H368" i="2" a="1"/>
  <c r="H368" i="2" s="1"/>
  <c r="H369" i="2" a="1"/>
  <c r="H369" i="2" s="1"/>
  <c r="H370" i="2" a="1"/>
  <c r="H370" i="2" s="1"/>
  <c r="H371" i="2" a="1"/>
  <c r="H371" i="2" s="1"/>
  <c r="H372" i="2" a="1"/>
  <c r="H372" i="2" s="1"/>
  <c r="H373" i="2" a="1"/>
  <c r="H373" i="2" s="1"/>
  <c r="H374" i="2" a="1"/>
  <c r="H374" i="2" s="1"/>
  <c r="H375" i="2" a="1"/>
  <c r="H375" i="2" s="1"/>
  <c r="H376" i="2" a="1"/>
  <c r="H376" i="2" s="1"/>
  <c r="H377" i="2" a="1"/>
  <c r="H377" i="2" s="1"/>
  <c r="H378" i="2" a="1"/>
  <c r="H378" i="2" s="1"/>
  <c r="H379" i="2" a="1"/>
  <c r="H379" i="2" s="1"/>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s="1"/>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s="1"/>
  <c r="H402" i="2" a="1"/>
  <c r="H402" i="2" s="1"/>
  <c r="H403" i="2" a="1"/>
  <c r="H403" i="2" s="1"/>
  <c r="H404" i="2" a="1"/>
  <c r="H404" i="2" s="1"/>
  <c r="H405" i="2" a="1"/>
  <c r="H405" i="2" s="1"/>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s="1"/>
  <c r="H423" i="2" a="1"/>
  <c r="H423" i="2" s="1"/>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s="1"/>
  <c r="H436" i="2" a="1"/>
  <c r="H436" i="2" s="1"/>
  <c r="H437" i="2" a="1"/>
  <c r="H437" i="2" s="1"/>
  <c r="H438" i="2" a="1"/>
  <c r="H438" i="2" s="1"/>
  <c r="H439" i="2" a="1"/>
  <c r="H439" i="2" s="1"/>
  <c r="H440" i="2" a="1"/>
  <c r="H440" i="2" s="1"/>
  <c r="H441" i="2" a="1"/>
  <c r="H441" i="2" s="1"/>
  <c r="H442" i="2" a="1"/>
  <c r="H442" i="2" s="1"/>
  <c r="H443" i="2" a="1"/>
  <c r="H443" i="2" s="1"/>
  <c r="H444" i="2" a="1"/>
  <c r="H444" i="2" s="1"/>
  <c r="H445" i="2" a="1"/>
  <c r="H445" i="2" s="1"/>
  <c r="H446" i="2" a="1"/>
  <c r="H446" i="2" s="1"/>
  <c r="H447" i="2" a="1"/>
  <c r="H447" i="2" s="1"/>
  <c r="H448" i="2" a="1"/>
  <c r="H448" i="2" s="1"/>
  <c r="H449" i="2" a="1"/>
  <c r="H449" i="2" s="1"/>
  <c r="H450" i="2" a="1"/>
  <c r="H450" i="2" s="1"/>
  <c r="H451" i="2" a="1"/>
  <c r="H451" i="2" s="1"/>
  <c r="H452" i="2" a="1"/>
  <c r="H452" i="2" s="1"/>
  <c r="H453" i="2" a="1"/>
  <c r="H453" i="2" s="1"/>
  <c r="H454" i="2" a="1"/>
  <c r="H454" i="2" s="1"/>
  <c r="H455" i="2" a="1"/>
  <c r="H455" i="2" s="1"/>
  <c r="H456" i="2" a="1"/>
  <c r="H456" i="2" s="1"/>
  <c r="H457" i="2" a="1"/>
  <c r="H457" i="2" s="1"/>
  <c r="H458" i="2" a="1"/>
  <c r="H458" i="2" s="1"/>
  <c r="H459" i="2" a="1"/>
  <c r="H459" i="2" s="1"/>
  <c r="H460" i="2" a="1"/>
  <c r="H460" i="2" s="1"/>
  <c r="H461" i="2" a="1"/>
  <c r="H461" i="2" s="1"/>
  <c r="H462" i="2" a="1"/>
  <c r="H462" i="2" s="1"/>
  <c r="H463" i="2" a="1"/>
  <c r="H463" i="2" s="1"/>
  <c r="H464" i="2" a="1"/>
  <c r="H464" i="2" s="1"/>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s="1"/>
  <c r="H502" i="2" a="1"/>
  <c r="H502" i="2" s="1"/>
  <c r="H503" i="2" a="1"/>
  <c r="H503" i="2" s="1"/>
  <c r="H504" i="2" a="1"/>
  <c r="H504" i="2" s="1"/>
  <c r="H505" i="2" a="1"/>
  <c r="H505" i="2" s="1"/>
  <c r="H506" i="2" a="1"/>
  <c r="H506" i="2" s="1"/>
  <c r="H507" i="2" a="1"/>
  <c r="H507" i="2" s="1"/>
  <c r="H508" i="2" a="1"/>
  <c r="H508" i="2" s="1"/>
  <c r="H509" i="2" a="1"/>
  <c r="H509" i="2" s="1"/>
  <c r="H510" i="2" a="1"/>
  <c r="H510" i="2" s="1"/>
  <c r="H511" i="2" a="1"/>
  <c r="H511" i="2" s="1"/>
  <c r="H512" i="2" a="1"/>
  <c r="H512" i="2" s="1"/>
  <c r="H513" i="2" a="1"/>
  <c r="H513" i="2" s="1"/>
  <c r="H514" i="2" a="1"/>
  <c r="H514" i="2" s="1"/>
  <c r="H515" i="2" a="1"/>
  <c r="H515" i="2" s="1"/>
  <c r="H516" i="2" a="1"/>
  <c r="H516"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532" i="2" a="1"/>
  <c r="H532" i="2" s="1"/>
  <c r="H533" i="2" a="1"/>
  <c r="H533" i="2" s="1"/>
  <c r="H534" i="2" a="1"/>
  <c r="H534" i="2" s="1"/>
  <c r="H535" i="2" a="1"/>
  <c r="H535" i="2" s="1"/>
  <c r="H536" i="2" a="1"/>
  <c r="H536" i="2" s="1"/>
  <c r="H537" i="2" a="1"/>
  <c r="H537" i="2" s="1"/>
  <c r="H538" i="2" a="1"/>
  <c r="H538" i="2" s="1"/>
  <c r="H539" i="2" a="1"/>
  <c r="H539" i="2" s="1"/>
  <c r="H540" i="2" a="1"/>
  <c r="H540" i="2" s="1"/>
  <c r="H541" i="2" a="1"/>
  <c r="H541" i="2" s="1"/>
  <c r="H542" i="2" a="1"/>
  <c r="H542" i="2" s="1"/>
  <c r="H543" i="2" a="1"/>
  <c r="H543" i="2" s="1"/>
  <c r="H544" i="2" a="1"/>
  <c r="H544" i="2" s="1"/>
  <c r="H545" i="2" a="1"/>
  <c r="H545" i="2" s="1"/>
  <c r="H546" i="2" a="1"/>
  <c r="H546" i="2" s="1"/>
  <c r="H547" i="2" a="1"/>
  <c r="H547" i="2" s="1"/>
  <c r="H548" i="2" a="1"/>
  <c r="H548" i="2" s="1"/>
  <c r="H549" i="2" a="1"/>
  <c r="H549" i="2" s="1"/>
  <c r="H550" i="2" a="1"/>
  <c r="H550" i="2" s="1"/>
  <c r="H551" i="2" a="1"/>
  <c r="H551" i="2" s="1"/>
  <c r="H552" i="2" a="1"/>
  <c r="H552" i="2" s="1"/>
  <c r="H553" i="2" a="1"/>
  <c r="H553" i="2" s="1"/>
  <c r="H554" i="2" a="1"/>
  <c r="H554" i="2" s="1"/>
  <c r="H555" i="2" a="1"/>
  <c r="H555" i="2" s="1"/>
  <c r="H556" i="2" a="1"/>
  <c r="H556" i="2" s="1"/>
  <c r="H557" i="2" a="1"/>
  <c r="H557" i="2" s="1"/>
  <c r="H558" i="2" a="1"/>
  <c r="H558" i="2" s="1"/>
  <c r="H559" i="2" a="1"/>
  <c r="H559" i="2" s="1"/>
  <c r="H560" i="2" a="1"/>
  <c r="H560" i="2" s="1"/>
  <c r="H561" i="2" a="1"/>
  <c r="H561" i="2" s="1"/>
  <c r="H562" i="2" a="1"/>
  <c r="H562" i="2" s="1"/>
  <c r="H563" i="2" a="1"/>
  <c r="H563" i="2" s="1"/>
  <c r="H564" i="2" a="1"/>
  <c r="H564" i="2" s="1"/>
  <c r="H565" i="2" a="1"/>
  <c r="H565" i="2" s="1"/>
  <c r="H566" i="2" a="1"/>
  <c r="H566" i="2" s="1"/>
  <c r="H567" i="2" a="1"/>
  <c r="H567" i="2" s="1"/>
  <c r="H568" i="2" a="1"/>
  <c r="H568" i="2" s="1"/>
  <c r="H569" i="2" a="1"/>
  <c r="H569" i="2" s="1"/>
  <c r="H570" i="2" a="1"/>
  <c r="H570" i="2" s="1"/>
  <c r="H571" i="2" a="1"/>
  <c r="H571" i="2" s="1"/>
  <c r="H572" i="2" a="1"/>
  <c r="H572" i="2" s="1"/>
  <c r="H573" i="2" a="1"/>
  <c r="H573" i="2" s="1"/>
  <c r="H574" i="2" a="1"/>
  <c r="H574" i="2" s="1"/>
  <c r="H575" i="2" a="1"/>
  <c r="H575" i="2" s="1"/>
  <c r="H576" i="2" a="1"/>
  <c r="H576" i="2" s="1"/>
  <c r="H577" i="2" a="1"/>
  <c r="H577" i="2" s="1"/>
  <c r="H578" i="2" a="1"/>
  <c r="H578" i="2" s="1"/>
  <c r="H579" i="2" a="1"/>
  <c r="H579" i="2" s="1"/>
  <c r="H580" i="2" a="1"/>
  <c r="H580" i="2" s="1"/>
  <c r="H581" i="2" a="1"/>
  <c r="H581" i="2" s="1"/>
  <c r="H582" i="2" a="1"/>
  <c r="H582" i="2" s="1"/>
  <c r="H583" i="2" a="1"/>
  <c r="H583" i="2" s="1"/>
  <c r="H584" i="2" a="1"/>
  <c r="H584" i="2" s="1"/>
  <c r="H585" i="2" a="1"/>
  <c r="H585" i="2" s="1"/>
  <c r="H586" i="2" a="1"/>
  <c r="H586" i="2" s="1"/>
  <c r="H587" i="2" a="1"/>
  <c r="H587" i="2" s="1"/>
  <c r="H588" i="2" a="1"/>
  <c r="H588" i="2" s="1"/>
  <c r="H589" i="2" a="1"/>
  <c r="H589" i="2" s="1"/>
  <c r="H590" i="2" a="1"/>
  <c r="H590" i="2" s="1"/>
  <c r="H591" i="2" a="1"/>
  <c r="H591" i="2" s="1"/>
  <c r="H592" i="2" a="1"/>
  <c r="H592" i="2" s="1"/>
  <c r="H593" i="2" a="1"/>
  <c r="H593" i="2" s="1"/>
  <c r="H594" i="2" a="1"/>
  <c r="H594" i="2" s="1"/>
  <c r="H595" i="2" a="1"/>
  <c r="H595" i="2" s="1"/>
  <c r="H596" i="2" a="1"/>
  <c r="H596" i="2" s="1"/>
  <c r="H597" i="2" a="1"/>
  <c r="H597" i="2" s="1"/>
  <c r="H598" i="2" a="1"/>
  <c r="H598" i="2" s="1"/>
  <c r="H599" i="2" a="1"/>
  <c r="H599" i="2" s="1"/>
  <c r="H600" i="2" a="1"/>
  <c r="H600" i="2" s="1"/>
  <c r="H601" i="2" a="1"/>
  <c r="H601" i="2" s="1"/>
  <c r="H602" i="2" a="1"/>
  <c r="H602" i="2" s="1"/>
  <c r="H603" i="2" a="1"/>
  <c r="H603" i="2" s="1"/>
  <c r="H604" i="2" a="1"/>
  <c r="H604" i="2" s="1"/>
  <c r="H605" i="2" a="1"/>
  <c r="H605" i="2" s="1"/>
  <c r="H606" i="2" a="1"/>
  <c r="H606" i="2" s="1"/>
  <c r="H607" i="2" a="1"/>
  <c r="H607" i="2" s="1"/>
  <c r="H608" i="2" a="1"/>
  <c r="H608" i="2" s="1"/>
  <c r="H609" i="2" a="1"/>
  <c r="H609" i="2" s="1"/>
  <c r="H610" i="2" a="1"/>
  <c r="H610" i="2" s="1"/>
  <c r="H611" i="2" a="1"/>
  <c r="H611" i="2" s="1"/>
  <c r="H612" i="2" a="1"/>
  <c r="H612" i="2" s="1"/>
  <c r="H613" i="2" a="1"/>
  <c r="H613" i="2" s="1"/>
  <c r="H614" i="2" a="1"/>
  <c r="H614" i="2" s="1"/>
  <c r="H615" i="2" a="1"/>
  <c r="H615" i="2" s="1"/>
  <c r="H616" i="2" a="1"/>
  <c r="H616" i="2" s="1"/>
  <c r="H617" i="2" a="1"/>
  <c r="H617" i="2" s="1"/>
  <c r="H618" i="2" a="1"/>
  <c r="H618" i="2" s="1"/>
  <c r="H619" i="2" a="1"/>
  <c r="H619" i="2" s="1"/>
  <c r="H620" i="2" a="1"/>
  <c r="H620" i="2" s="1"/>
  <c r="H621" i="2" a="1"/>
  <c r="H621" i="2" s="1"/>
  <c r="H622" i="2" a="1"/>
  <c r="H622" i="2" s="1"/>
  <c r="H623" i="2" a="1"/>
  <c r="H623" i="2" s="1"/>
  <c r="H624" i="2" a="1"/>
  <c r="H624" i="2" s="1"/>
  <c r="H625" i="2" a="1"/>
  <c r="H625" i="2" s="1"/>
  <c r="H626" i="2" a="1"/>
  <c r="H626" i="2" s="1"/>
  <c r="H627" i="2" a="1"/>
  <c r="H627" i="2" s="1"/>
  <c r="H628" i="2" a="1"/>
  <c r="H628" i="2" s="1"/>
  <c r="H629" i="2" a="1"/>
  <c r="H629" i="2" s="1"/>
  <c r="H630" i="2" a="1"/>
  <c r="H630" i="2" s="1"/>
  <c r="H631" i="2" a="1"/>
  <c r="H631" i="2" s="1"/>
  <c r="H632" i="2" a="1"/>
  <c r="H632" i="2" s="1"/>
  <c r="H633" i="2" a="1"/>
  <c r="H633" i="2" s="1"/>
  <c r="H634" i="2" a="1"/>
  <c r="H634" i="2" s="1"/>
  <c r="H635" i="2" a="1"/>
  <c r="H635" i="2" s="1"/>
  <c r="H636" i="2" a="1"/>
  <c r="H636" i="2" s="1"/>
  <c r="H637" i="2" a="1"/>
  <c r="H637" i="2" s="1"/>
  <c r="H638" i="2" a="1"/>
  <c r="H638" i="2" s="1"/>
  <c r="H639" i="2" a="1"/>
  <c r="H639" i="2" s="1"/>
  <c r="H640" i="2" a="1"/>
  <c r="H640" i="2" s="1"/>
  <c r="H641" i="2" a="1"/>
  <c r="H641" i="2" s="1"/>
  <c r="H642" i="2" a="1"/>
  <c r="H642" i="2" s="1"/>
  <c r="H643" i="2" a="1"/>
  <c r="H643" i="2" s="1"/>
  <c r="H644" i="2" a="1"/>
  <c r="H644" i="2" s="1"/>
  <c r="H645" i="2" a="1"/>
  <c r="H645" i="2" s="1"/>
  <c r="H646" i="2" a="1"/>
  <c r="H646" i="2" s="1"/>
  <c r="H647" i="2" a="1"/>
  <c r="H647" i="2" s="1"/>
  <c r="H648" i="2" a="1"/>
  <c r="H648" i="2" s="1"/>
  <c r="H649" i="2" a="1"/>
  <c r="H649" i="2" s="1"/>
  <c r="H650" i="2" a="1"/>
  <c r="H650" i="2" s="1"/>
  <c r="H651" i="2" a="1"/>
  <c r="H651" i="2" s="1"/>
  <c r="H652" i="2" a="1"/>
  <c r="H652" i="2" s="1"/>
  <c r="H653" i="2" a="1"/>
  <c r="H653" i="2" s="1"/>
  <c r="H654" i="2" a="1"/>
  <c r="H654" i="2" s="1"/>
  <c r="H655" i="2" a="1"/>
  <c r="H655" i="2" s="1"/>
  <c r="H656" i="2" a="1"/>
  <c r="H656" i="2" s="1"/>
  <c r="H657" i="2" a="1"/>
  <c r="H657" i="2" s="1"/>
  <c r="H658" i="2" a="1"/>
  <c r="H658" i="2" s="1"/>
  <c r="H659" i="2" a="1"/>
  <c r="H659" i="2" s="1"/>
  <c r="H660" i="2" a="1"/>
  <c r="H660" i="2" s="1"/>
  <c r="H661" i="2" a="1"/>
  <c r="H661" i="2" s="1"/>
  <c r="H662" i="2" a="1"/>
  <c r="H662" i="2" s="1"/>
  <c r="H663" i="2" a="1"/>
  <c r="H663" i="2" s="1"/>
  <c r="H664" i="2" a="1"/>
  <c r="H664" i="2" s="1"/>
  <c r="H665" i="2" a="1"/>
  <c r="H665" i="2" s="1"/>
  <c r="H666" i="2" a="1"/>
  <c r="H666" i="2" s="1"/>
  <c r="H667" i="2" a="1"/>
  <c r="H667" i="2" s="1"/>
  <c r="H668" i="2" a="1"/>
  <c r="H668" i="2" s="1"/>
  <c r="H669" i="2" a="1"/>
  <c r="H669" i="2" s="1"/>
  <c r="H670" i="2" a="1"/>
  <c r="H670" i="2" s="1"/>
  <c r="H671" i="2" a="1"/>
  <c r="H671" i="2" s="1"/>
  <c r="H672" i="2" a="1"/>
  <c r="H672" i="2" s="1"/>
  <c r="H673" i="2" a="1"/>
  <c r="H673" i="2" s="1"/>
  <c r="H674" i="2" a="1"/>
  <c r="H674" i="2" s="1"/>
  <c r="H675" i="2" a="1"/>
  <c r="H675" i="2" s="1"/>
  <c r="H676" i="2" a="1"/>
  <c r="H676" i="2" s="1"/>
  <c r="H677" i="2" a="1"/>
  <c r="H677" i="2" s="1"/>
  <c r="H678" i="2" a="1"/>
  <c r="H678" i="2" s="1"/>
  <c r="H679" i="2" a="1"/>
  <c r="H679" i="2" s="1"/>
  <c r="H680" i="2" a="1"/>
  <c r="H680" i="2" s="1"/>
  <c r="H681" i="2" a="1"/>
  <c r="H681" i="2" s="1"/>
  <c r="H682" i="2" a="1"/>
  <c r="H682" i="2" s="1"/>
  <c r="H683" i="2" a="1"/>
  <c r="H683" i="2" s="1"/>
  <c r="H684" i="2" a="1"/>
  <c r="H684" i="2" s="1"/>
  <c r="H685" i="2" a="1"/>
  <c r="H685" i="2" s="1"/>
  <c r="H686" i="2" a="1"/>
  <c r="H686" i="2" s="1"/>
  <c r="H687" i="2" a="1"/>
  <c r="H687" i="2" s="1"/>
  <c r="H688" i="2" a="1"/>
  <c r="H688" i="2" s="1"/>
  <c r="H689" i="2" a="1"/>
  <c r="H689" i="2" s="1"/>
  <c r="H690" i="2" a="1"/>
  <c r="H690" i="2" s="1"/>
  <c r="H691" i="2" a="1"/>
  <c r="H691" i="2" s="1"/>
  <c r="H692" i="2" a="1"/>
  <c r="H692" i="2" s="1"/>
  <c r="H693" i="2" a="1"/>
  <c r="H693" i="2" s="1"/>
  <c r="H694" i="2" a="1"/>
  <c r="H694" i="2" s="1"/>
  <c r="H695" i="2" a="1"/>
  <c r="H695" i="2" s="1"/>
  <c r="H696" i="2" a="1"/>
  <c r="H696" i="2" s="1"/>
  <c r="H697" i="2" a="1"/>
  <c r="H697" i="2" s="1"/>
  <c r="H698" i="2" a="1"/>
  <c r="H698" i="2" s="1"/>
  <c r="H699" i="2" a="1"/>
  <c r="H699" i="2" s="1"/>
  <c r="H700" i="2" a="1"/>
  <c r="H700" i="2" s="1"/>
  <c r="H701" i="2" a="1"/>
  <c r="H701" i="2" s="1"/>
  <c r="H702" i="2" a="1"/>
  <c r="H702" i="2" s="1"/>
  <c r="H703" i="2" a="1"/>
  <c r="H703" i="2" s="1"/>
  <c r="H704" i="2" a="1"/>
  <c r="H704" i="2" s="1"/>
  <c r="H705" i="2" a="1"/>
  <c r="H705" i="2" s="1"/>
  <c r="H706" i="2" a="1"/>
  <c r="H706" i="2" s="1"/>
  <c r="H707" i="2" a="1"/>
  <c r="H707" i="2" s="1"/>
  <c r="H708" i="2" a="1"/>
  <c r="H708" i="2" s="1"/>
  <c r="H709" i="2" a="1"/>
  <c r="H709" i="2" s="1"/>
  <c r="H710" i="2" a="1"/>
  <c r="H710" i="2" s="1"/>
  <c r="H711" i="2" a="1"/>
  <c r="H711" i="2" s="1"/>
  <c r="H712" i="2" a="1"/>
  <c r="H712" i="2" s="1"/>
  <c r="H713" i="2" a="1"/>
  <c r="H713" i="2" s="1"/>
  <c r="H714" i="2" a="1"/>
  <c r="H714" i="2" s="1"/>
  <c r="H715" i="2" a="1"/>
  <c r="H715" i="2" s="1"/>
  <c r="H716" i="2" a="1"/>
  <c r="H716" i="2" s="1"/>
  <c r="H717" i="2" a="1"/>
  <c r="H717" i="2" s="1"/>
  <c r="H718" i="2" a="1"/>
  <c r="H718" i="2" s="1"/>
  <c r="H719" i="2" a="1"/>
  <c r="H719" i="2" s="1"/>
  <c r="H720" i="2" a="1"/>
  <c r="H720" i="2" s="1"/>
  <c r="H721" i="2" a="1"/>
  <c r="H721" i="2" s="1"/>
  <c r="H722" i="2" a="1"/>
  <c r="H722" i="2" s="1"/>
  <c r="H723" i="2" a="1"/>
  <c r="H723" i="2" s="1"/>
  <c r="H724" i="2" a="1"/>
  <c r="H724" i="2" s="1"/>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s="1"/>
  <c r="H738" i="2" a="1"/>
  <c r="H738" i="2" s="1"/>
  <c r="H739" i="2" a="1"/>
  <c r="H739" i="2" s="1"/>
  <c r="H740" i="2" a="1"/>
  <c r="H740" i="2" s="1"/>
  <c r="H741" i="2" a="1"/>
  <c r="H741" i="2" s="1"/>
  <c r="H742" i="2" a="1"/>
  <c r="H742" i="2" s="1"/>
  <c r="H743" i="2" a="1"/>
  <c r="H743" i="2" s="1"/>
  <c r="H744" i="2" a="1"/>
  <c r="H744" i="2" s="1"/>
  <c r="H745" i="2" a="1"/>
  <c r="H745" i="2" s="1"/>
  <c r="H746" i="2" a="1"/>
  <c r="H746" i="2" s="1"/>
  <c r="H747" i="2" a="1"/>
  <c r="H747" i="2" s="1"/>
  <c r="H748" i="2" a="1"/>
  <c r="H748" i="2" s="1"/>
  <c r="H749" i="2" a="1"/>
  <c r="H749" i="2" s="1"/>
  <c r="H750" i="2" a="1"/>
  <c r="H750" i="2" s="1"/>
  <c r="H751" i="2" a="1"/>
  <c r="H751" i="2" s="1"/>
  <c r="H752" i="2" a="1"/>
  <c r="H752" i="2" s="1"/>
  <c r="H753" i="2" a="1"/>
  <c r="H753" i="2" s="1"/>
  <c r="H754" i="2" a="1"/>
  <c r="H754" i="2" s="1"/>
  <c r="H755" i="2" a="1"/>
  <c r="H755" i="2" s="1"/>
  <c r="H756" i="2" a="1"/>
  <c r="H756" i="2" s="1"/>
  <c r="H757" i="2" a="1"/>
  <c r="H757" i="2" s="1"/>
  <c r="H758" i="2" a="1"/>
  <c r="H758" i="2" s="1"/>
  <c r="H759" i="2" a="1"/>
  <c r="H759" i="2" s="1"/>
  <c r="H760" i="2" a="1"/>
  <c r="H760" i="2" s="1"/>
  <c r="H761" i="2" a="1"/>
  <c r="H761" i="2" s="1"/>
  <c r="H762" i="2" a="1"/>
  <c r="H762" i="2" s="1"/>
  <c r="H763" i="2" a="1"/>
  <c r="H763" i="2" s="1"/>
  <c r="H764" i="2" a="1"/>
  <c r="H764" i="2" s="1"/>
  <c r="H765" i="2" a="1"/>
  <c r="H765" i="2" s="1"/>
  <c r="H766" i="2" a="1"/>
  <c r="H766" i="2" s="1"/>
  <c r="H767" i="2" a="1"/>
  <c r="H767" i="2" s="1"/>
  <c r="H768" i="2" a="1"/>
  <c r="H768" i="2" s="1"/>
  <c r="H769" i="2" a="1"/>
  <c r="H769" i="2" s="1"/>
  <c r="H770" i="2" a="1"/>
  <c r="H770" i="2" s="1"/>
  <c r="H771" i="2" a="1"/>
  <c r="H771" i="2" s="1"/>
  <c r="H772" i="2" a="1"/>
  <c r="H772" i="2" s="1"/>
  <c r="H773" i="2" a="1"/>
  <c r="H773" i="2" s="1"/>
  <c r="H774" i="2" a="1"/>
  <c r="H774" i="2" s="1"/>
  <c r="H775" i="2" a="1"/>
  <c r="H775" i="2" s="1"/>
  <c r="H776" i="2" a="1"/>
  <c r="H776" i="2" s="1"/>
  <c r="H777" i="2" a="1"/>
  <c r="H777" i="2" s="1"/>
  <c r="H778" i="2" a="1"/>
  <c r="H778" i="2" s="1"/>
  <c r="H779" i="2" a="1"/>
  <c r="H779" i="2" s="1"/>
  <c r="H780" i="2" a="1"/>
  <c r="H780" i="2" s="1"/>
  <c r="H781" i="2" a="1"/>
  <c r="H781" i="2" s="1"/>
  <c r="H782" i="2" a="1"/>
  <c r="H782" i="2" s="1"/>
  <c r="H783" i="2" a="1"/>
  <c r="H783" i="2" s="1"/>
  <c r="H784" i="2" a="1"/>
  <c r="H784" i="2" s="1"/>
  <c r="H785" i="2" a="1"/>
  <c r="H785" i="2" s="1"/>
  <c r="H786" i="2" a="1"/>
  <c r="H786" i="2" s="1"/>
  <c r="H787" i="2" a="1"/>
  <c r="H787" i="2" s="1"/>
  <c r="H788" i="2" a="1"/>
  <c r="H788" i="2" s="1"/>
  <c r="H789" i="2" a="1"/>
  <c r="H789" i="2" s="1"/>
  <c r="H790" i="2" a="1"/>
  <c r="H790" i="2" s="1"/>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s="1"/>
  <c r="H802" i="2" a="1"/>
  <c r="H802" i="2" s="1"/>
  <c r="H803" i="2" a="1"/>
  <c r="H803" i="2" s="1"/>
  <c r="H804" i="2" a="1"/>
  <c r="H804" i="2" s="1"/>
  <c r="H805" i="2" a="1"/>
  <c r="H805" i="2" s="1"/>
  <c r="H806" i="2" a="1"/>
  <c r="H806" i="2" s="1"/>
  <c r="H807" i="2" a="1"/>
  <c r="H807" i="2" s="1"/>
  <c r="H808" i="2" a="1"/>
  <c r="H808" i="2" s="1"/>
  <c r="H809" i="2" a="1"/>
  <c r="H809" i="2" s="1"/>
  <c r="H810" i="2" a="1"/>
  <c r="H810" i="2" s="1"/>
  <c r="H811" i="2" a="1"/>
  <c r="H811" i="2" s="1"/>
  <c r="H812" i="2" a="1"/>
  <c r="H812" i="2" s="1"/>
  <c r="H813" i="2" a="1"/>
  <c r="H813" i="2" s="1"/>
  <c r="H814" i="2" a="1"/>
  <c r="H814" i="2" s="1"/>
  <c r="H815" i="2" a="1"/>
  <c r="H815" i="2" s="1"/>
  <c r="H816" i="2" a="1"/>
  <c r="H816" i="2" s="1"/>
  <c r="H817" i="2" a="1"/>
  <c r="H817" i="2" s="1"/>
  <c r="H818" i="2" a="1"/>
  <c r="H818" i="2" s="1"/>
  <c r="H819" i="2" a="1"/>
  <c r="H819" i="2" s="1"/>
  <c r="H820" i="2" a="1"/>
  <c r="H820" i="2" s="1"/>
  <c r="H821" i="2" a="1"/>
  <c r="H821" i="2" s="1"/>
  <c r="H822" i="2" a="1"/>
  <c r="H822" i="2" s="1"/>
  <c r="H823" i="2" a="1"/>
  <c r="H823" i="2" s="1"/>
  <c r="H824" i="2" a="1"/>
  <c r="H824" i="2" s="1"/>
  <c r="H825" i="2" a="1"/>
  <c r="H825" i="2" s="1"/>
  <c r="H826" i="2" a="1"/>
  <c r="H826" i="2" s="1"/>
  <c r="H827" i="2" a="1"/>
  <c r="H827" i="2" s="1"/>
  <c r="H828" i="2" a="1"/>
  <c r="H828" i="2" s="1"/>
  <c r="H829" i="2" a="1"/>
  <c r="H829" i="2" s="1"/>
  <c r="H830" i="2" a="1"/>
  <c r="H830" i="2" s="1"/>
  <c r="H831" i="2" a="1"/>
  <c r="H831" i="2" s="1"/>
  <c r="H832" i="2" a="1"/>
  <c r="H832" i="2" s="1"/>
  <c r="H833" i="2" a="1"/>
  <c r="H833" i="2" s="1"/>
  <c r="H834" i="2" a="1"/>
  <c r="H834" i="2" s="1"/>
  <c r="H835" i="2" a="1"/>
  <c r="H835" i="2" s="1"/>
  <c r="H836" i="2" a="1"/>
  <c r="H836" i="2" s="1"/>
  <c r="H837" i="2" a="1"/>
  <c r="H837" i="2" s="1"/>
  <c r="H838" i="2" a="1"/>
  <c r="H838" i="2" s="1"/>
  <c r="H839" i="2" a="1"/>
  <c r="H839" i="2" s="1"/>
  <c r="H840" i="2" a="1"/>
  <c r="H840" i="2" s="1"/>
  <c r="H841" i="2" a="1"/>
  <c r="H841" i="2" s="1"/>
  <c r="H842" i="2" a="1"/>
  <c r="H842" i="2" s="1"/>
  <c r="H843" i="2" a="1"/>
  <c r="H843" i="2" s="1"/>
  <c r="H844" i="2" a="1"/>
  <c r="H844" i="2" s="1"/>
  <c r="H845" i="2" a="1"/>
  <c r="H845" i="2" s="1"/>
  <c r="H846" i="2" a="1"/>
  <c r="H846" i="2" s="1"/>
  <c r="H847" i="2" a="1"/>
  <c r="H847" i="2" s="1"/>
  <c r="H848" i="2" a="1"/>
  <c r="H848" i="2" s="1"/>
  <c r="H849" i="2" a="1"/>
  <c r="H849" i="2" s="1"/>
  <c r="H850" i="2" a="1"/>
  <c r="H850" i="2" s="1"/>
  <c r="H851" i="2" a="1"/>
  <c r="H851" i="2" s="1"/>
  <c r="H852" i="2" a="1"/>
  <c r="H852" i="2" s="1"/>
  <c r="H853" i="2" a="1"/>
  <c r="H853" i="2" s="1"/>
  <c r="H854" i="2" a="1"/>
  <c r="H854" i="2" s="1"/>
  <c r="H855" i="2" a="1"/>
  <c r="H855" i="2" s="1"/>
  <c r="H856" i="2" a="1"/>
  <c r="H856" i="2" s="1"/>
  <c r="H857" i="2" a="1"/>
  <c r="H857" i="2" s="1"/>
  <c r="H858" i="2" a="1"/>
  <c r="H858" i="2" s="1"/>
  <c r="H859" i="2" a="1"/>
  <c r="H859" i="2" s="1"/>
  <c r="H860" i="2" a="1"/>
  <c r="H860" i="2" s="1"/>
  <c r="H861" i="2" a="1"/>
  <c r="H861" i="2" s="1"/>
  <c r="H862" i="2" a="1"/>
  <c r="H862" i="2" s="1"/>
  <c r="H863" i="2" a="1"/>
  <c r="H863" i="2" s="1"/>
  <c r="H864" i="2" a="1"/>
  <c r="H864" i="2" s="1"/>
  <c r="H865" i="2" a="1"/>
  <c r="H865" i="2" s="1"/>
  <c r="H866" i="2" a="1"/>
  <c r="H866" i="2" s="1"/>
  <c r="H867" i="2" a="1"/>
  <c r="H867" i="2" s="1"/>
  <c r="H868" i="2" a="1"/>
  <c r="H868" i="2" s="1"/>
  <c r="H869" i="2" a="1"/>
  <c r="H869" i="2" s="1"/>
  <c r="H870" i="2" a="1"/>
  <c r="H870" i="2" s="1"/>
  <c r="H871" i="2" a="1"/>
  <c r="H871" i="2" s="1"/>
  <c r="H872" i="2" a="1"/>
  <c r="H872" i="2" s="1"/>
  <c r="H873" i="2" a="1"/>
  <c r="H873" i="2" s="1"/>
  <c r="H874" i="2" a="1"/>
  <c r="H874" i="2" s="1"/>
  <c r="H875" i="2" a="1"/>
  <c r="H875" i="2" s="1"/>
  <c r="H876" i="2" a="1"/>
  <c r="H876" i="2" s="1"/>
  <c r="H877" i="2" a="1"/>
  <c r="H877" i="2" s="1"/>
  <c r="H878" i="2" a="1"/>
  <c r="H878" i="2" s="1"/>
  <c r="H879" i="2" a="1"/>
  <c r="H879" i="2" s="1"/>
  <c r="H880" i="2" a="1"/>
  <c r="H880" i="2" s="1"/>
  <c r="H881" i="2" a="1"/>
  <c r="H881" i="2" s="1"/>
  <c r="H882" i="2" a="1"/>
  <c r="H882" i="2" s="1"/>
  <c r="H883" i="2" a="1"/>
  <c r="H883" i="2" s="1"/>
  <c r="H884" i="2" a="1"/>
  <c r="H884" i="2" s="1"/>
  <c r="H885" i="2" a="1"/>
  <c r="H885" i="2" s="1"/>
  <c r="H886" i="2" a="1"/>
  <c r="H886" i="2" s="1"/>
  <c r="H887" i="2" a="1"/>
  <c r="H887" i="2" s="1"/>
  <c r="H888" i="2" a="1"/>
  <c r="H888" i="2" s="1"/>
  <c r="H889" i="2" a="1"/>
  <c r="H889" i="2" s="1"/>
  <c r="H890" i="2" a="1"/>
  <c r="H890" i="2" s="1"/>
  <c r="H891" i="2" a="1"/>
  <c r="H891" i="2" s="1"/>
  <c r="H892" i="2" a="1"/>
  <c r="H892" i="2" s="1"/>
  <c r="H893" i="2" a="1"/>
  <c r="H893" i="2" s="1"/>
  <c r="H894" i="2" a="1"/>
  <c r="H894" i="2" s="1"/>
  <c r="H895" i="2" a="1"/>
  <c r="H895" i="2" s="1"/>
  <c r="H896" i="2" a="1"/>
  <c r="H896" i="2" s="1"/>
  <c r="H897" i="2" a="1"/>
  <c r="H897" i="2" s="1"/>
  <c r="H898" i="2" a="1"/>
  <c r="H898" i="2" s="1"/>
  <c r="H899" i="2" a="1"/>
  <c r="H899" i="2" s="1"/>
  <c r="H900" i="2" a="1"/>
  <c r="H900" i="2" s="1"/>
  <c r="H901" i="2" a="1"/>
  <c r="H901" i="2" s="1"/>
  <c r="H902" i="2" a="1"/>
  <c r="H902" i="2" s="1"/>
  <c r="H903" i="2" a="1"/>
  <c r="H903" i="2" s="1"/>
  <c r="H904" i="2" a="1"/>
  <c r="H904" i="2" s="1"/>
  <c r="H905" i="2" a="1"/>
  <c r="H905" i="2" s="1"/>
  <c r="H906" i="2" a="1"/>
  <c r="H906" i="2" s="1"/>
  <c r="H907" i="2" a="1"/>
  <c r="H907" i="2" s="1"/>
  <c r="H908" i="2" a="1"/>
  <c r="H908" i="2" s="1"/>
  <c r="H909" i="2" a="1"/>
  <c r="H909" i="2" s="1"/>
  <c r="H910" i="2" a="1"/>
  <c r="H910" i="2" s="1"/>
  <c r="H911" i="2" a="1"/>
  <c r="H911" i="2" s="1"/>
  <c r="H912" i="2" a="1"/>
  <c r="H912" i="2" s="1"/>
  <c r="H913" i="2" a="1"/>
  <c r="H913" i="2" s="1"/>
  <c r="H914" i="2" a="1"/>
  <c r="H914" i="2" s="1"/>
  <c r="H915" i="2" a="1"/>
  <c r="H915" i="2" s="1"/>
  <c r="H916" i="2" a="1"/>
  <c r="H916" i="2" s="1"/>
  <c r="H917" i="2" a="1"/>
  <c r="H917" i="2" s="1"/>
  <c r="H918" i="2" a="1"/>
  <c r="H918" i="2" s="1"/>
  <c r="H919" i="2" a="1"/>
  <c r="H919" i="2" s="1"/>
  <c r="H920" i="2" a="1"/>
  <c r="H920" i="2" s="1"/>
  <c r="H921" i="2" a="1"/>
  <c r="H921" i="2" s="1"/>
  <c r="H922" i="2" a="1"/>
  <c r="H922" i="2" s="1"/>
  <c r="H923" i="2" a="1"/>
  <c r="H923" i="2" s="1"/>
  <c r="H924" i="2" a="1"/>
  <c r="H924" i="2" s="1"/>
  <c r="H925" i="2" a="1"/>
  <c r="H925" i="2" s="1"/>
  <c r="H926" i="2" a="1"/>
  <c r="H926" i="2" s="1"/>
  <c r="H927" i="2" a="1"/>
  <c r="H927" i="2" s="1"/>
  <c r="H928" i="2" a="1"/>
  <c r="H928" i="2" s="1"/>
  <c r="H929" i="2" a="1"/>
  <c r="H929" i="2" s="1"/>
  <c r="H930" i="2" a="1"/>
  <c r="H930" i="2" s="1"/>
  <c r="H931" i="2" a="1"/>
  <c r="H931" i="2" s="1"/>
  <c r="H932" i="2" a="1"/>
  <c r="H932" i="2" s="1"/>
  <c r="H933" i="2" a="1"/>
  <c r="H933" i="2" s="1"/>
  <c r="H934" i="2" a="1"/>
  <c r="H934" i="2" s="1"/>
  <c r="H935" i="2" a="1"/>
  <c r="H935" i="2" s="1"/>
  <c r="H936" i="2" a="1"/>
  <c r="H936" i="2" s="1"/>
  <c r="H937" i="2" a="1"/>
  <c r="H937" i="2" s="1"/>
  <c r="H938" i="2" a="1"/>
  <c r="H938" i="2" s="1"/>
  <c r="H939" i="2" a="1"/>
  <c r="H939" i="2" s="1"/>
  <c r="H940" i="2" a="1"/>
  <c r="H940" i="2" s="1"/>
  <c r="H941" i="2" a="1"/>
  <c r="H941" i="2" s="1"/>
  <c r="H942" i="2" a="1"/>
  <c r="H942" i="2" s="1"/>
  <c r="H943" i="2" a="1"/>
  <c r="H943" i="2" s="1"/>
  <c r="H944" i="2" a="1"/>
  <c r="H944" i="2" s="1"/>
  <c r="H945" i="2" a="1"/>
  <c r="H945" i="2" s="1"/>
  <c r="H946" i="2" a="1"/>
  <c r="H946" i="2" s="1"/>
  <c r="H947" i="2" a="1"/>
  <c r="H947" i="2" s="1"/>
  <c r="H948" i="2" a="1"/>
  <c r="H948" i="2" s="1"/>
  <c r="H949" i="2" a="1"/>
  <c r="H949" i="2" s="1"/>
  <c r="H950" i="2" a="1"/>
  <c r="H950" i="2" s="1"/>
  <c r="H951" i="2" a="1"/>
  <c r="H951" i="2" s="1"/>
  <c r="H952" i="2" a="1"/>
  <c r="H952" i="2" s="1"/>
  <c r="H953" i="2" a="1"/>
  <c r="H953" i="2" s="1"/>
  <c r="H954" i="2" a="1"/>
  <c r="H954" i="2" s="1"/>
  <c r="H955" i="2" a="1"/>
  <c r="H955" i="2" s="1"/>
  <c r="H956" i="2" a="1"/>
  <c r="H956" i="2" s="1"/>
  <c r="H957" i="2" a="1"/>
  <c r="H957" i="2" s="1"/>
  <c r="H958" i="2" a="1"/>
  <c r="H958" i="2" s="1"/>
  <c r="H959" i="2" a="1"/>
  <c r="H959" i="2" s="1"/>
  <c r="H960" i="2" a="1"/>
  <c r="H960" i="2" s="1"/>
  <c r="H961" i="2" a="1"/>
  <c r="H961" i="2" s="1"/>
  <c r="H962" i="2" a="1"/>
  <c r="H962" i="2" s="1"/>
  <c r="H963" i="2" a="1"/>
  <c r="H963" i="2" s="1"/>
  <c r="H964" i="2" a="1"/>
  <c r="H964" i="2" s="1"/>
  <c r="H965" i="2" a="1"/>
  <c r="H965" i="2" s="1"/>
  <c r="H966" i="2" a="1"/>
  <c r="H966" i="2" s="1"/>
  <c r="H967" i="2" a="1"/>
  <c r="H967" i="2" s="1"/>
  <c r="H968" i="2" a="1"/>
  <c r="H968" i="2" s="1"/>
  <c r="H969" i="2" a="1"/>
  <c r="H969" i="2" s="1"/>
  <c r="H970" i="2" a="1"/>
  <c r="H970" i="2" s="1"/>
  <c r="H971" i="2" a="1"/>
  <c r="H971" i="2" s="1"/>
  <c r="H972" i="2" a="1"/>
  <c r="H972" i="2" s="1"/>
  <c r="H973" i="2" a="1"/>
  <c r="H973" i="2" s="1"/>
  <c r="H974" i="2" a="1"/>
  <c r="H974" i="2" s="1"/>
  <c r="H975" i="2" a="1"/>
  <c r="H975" i="2" s="1"/>
  <c r="H976" i="2" a="1"/>
  <c r="H976" i="2" s="1"/>
  <c r="H977" i="2" a="1"/>
  <c r="H977" i="2" s="1"/>
  <c r="H978" i="2" a="1"/>
  <c r="H978" i="2" s="1"/>
  <c r="H979" i="2" a="1"/>
  <c r="H979" i="2" s="1"/>
  <c r="H980" i="2" a="1"/>
  <c r="H980" i="2" s="1"/>
  <c r="H981" i="2" a="1"/>
  <c r="H981" i="2" s="1"/>
  <c r="H982" i="2" a="1"/>
  <c r="H982" i="2" s="1"/>
  <c r="H983" i="2" a="1"/>
  <c r="H983" i="2" s="1"/>
  <c r="H984" i="2" a="1"/>
  <c r="H984" i="2" s="1"/>
  <c r="H985" i="2" a="1"/>
  <c r="H985" i="2" s="1"/>
  <c r="H986" i="2" a="1"/>
  <c r="H986" i="2" s="1"/>
  <c r="H987" i="2" a="1"/>
  <c r="H987" i="2" s="1"/>
  <c r="H988" i="2" a="1"/>
  <c r="H988" i="2" s="1"/>
  <c r="H989" i="2" a="1"/>
  <c r="H989" i="2" s="1"/>
  <c r="H990" i="2" a="1"/>
  <c r="H990" i="2" s="1"/>
  <c r="H991" i="2" a="1"/>
  <c r="H991" i="2" s="1"/>
  <c r="H992" i="2" a="1"/>
  <c r="H992" i="2" s="1"/>
  <c r="H993" i="2" a="1"/>
  <c r="H993" i="2" s="1"/>
  <c r="H994" i="2" a="1"/>
  <c r="H994" i="2" s="1"/>
  <c r="H995" i="2" a="1"/>
  <c r="H995" i="2" s="1"/>
  <c r="H996" i="2" a="1"/>
  <c r="H996" i="2" s="1"/>
  <c r="H997" i="2" a="1"/>
  <c r="H997" i="2" s="1"/>
  <c r="H998" i="2" a="1"/>
  <c r="H998" i="2" s="1"/>
  <c r="H999" i="2" a="1"/>
  <c r="H999" i="2" s="1"/>
  <c r="H1000" i="2" a="1"/>
  <c r="H1000" i="2" s="1"/>
  <c r="H1001" i="2" a="1"/>
  <c r="H1001" i="2" s="1"/>
  <c r="H1002" i="2" a="1"/>
  <c r="H1002" i="2" s="1"/>
  <c r="H1003" i="2" a="1"/>
  <c r="H1003" i="2" s="1"/>
  <c r="H1004" i="2" a="1"/>
  <c r="H1004" i="2" s="1"/>
  <c r="H1005" i="2" a="1"/>
  <c r="H1005" i="2" s="1"/>
  <c r="H1006" i="2" a="1"/>
  <c r="H1006" i="2" s="1"/>
  <c r="H1007" i="2" a="1"/>
  <c r="H1007" i="2" s="1"/>
  <c r="H1008" i="2" a="1"/>
  <c r="H1008" i="2" s="1"/>
  <c r="H1009" i="2" a="1"/>
  <c r="H1009" i="2" s="1"/>
  <c r="H1010" i="2" a="1"/>
  <c r="H1010" i="2" s="1"/>
  <c r="H1011" i="2" a="1"/>
  <c r="H1011" i="2" s="1"/>
  <c r="H1012" i="2" a="1"/>
  <c r="H1012" i="2" s="1"/>
  <c r="H1013" i="2" a="1"/>
  <c r="H1013" i="2" s="1"/>
  <c r="H1014" i="2" a="1"/>
  <c r="H1014" i="2" s="1"/>
  <c r="H1015" i="2" a="1"/>
  <c r="H1015" i="2" s="1"/>
  <c r="H1016" i="2" a="1"/>
  <c r="H1016" i="2" s="1"/>
  <c r="H1017" i="2" a="1"/>
  <c r="H1017" i="2" s="1"/>
  <c r="H1018" i="2" a="1"/>
  <c r="H1018" i="2" s="1"/>
  <c r="H1019" i="2" a="1"/>
  <c r="H1019" i="2" s="1"/>
  <c r="H1020" i="2" a="1"/>
  <c r="H1020" i="2" s="1"/>
  <c r="H1021" i="2" a="1"/>
  <c r="H1021" i="2" s="1"/>
  <c r="H1022" i="2" a="1"/>
  <c r="H1022" i="2" s="1"/>
  <c r="H1023" i="2" a="1"/>
  <c r="H1023" i="2" s="1"/>
  <c r="H1024" i="2" a="1"/>
  <c r="H1024" i="2" s="1"/>
  <c r="H1025" i="2" a="1"/>
  <c r="H1025" i="2" s="1"/>
  <c r="H1026" i="2" a="1"/>
  <c r="H1026" i="2" s="1"/>
  <c r="H1027" i="2" a="1"/>
  <c r="H1027" i="2" s="1"/>
  <c r="H1028" i="2" a="1"/>
  <c r="H1028" i="2" s="1"/>
  <c r="H1029" i="2" a="1"/>
  <c r="H1029" i="2" s="1"/>
  <c r="H1030" i="2" a="1"/>
  <c r="H1030" i="2" s="1"/>
  <c r="H1031" i="2" a="1"/>
  <c r="H1031" i="2" s="1"/>
  <c r="H1032" i="2" a="1"/>
  <c r="H1032" i="2" s="1"/>
  <c r="H1033" i="2" a="1"/>
  <c r="H1033" i="2" s="1"/>
  <c r="H1034" i="2" a="1"/>
  <c r="H1034" i="2" s="1"/>
  <c r="H1035" i="2" a="1"/>
  <c r="H1035" i="2" s="1"/>
  <c r="H1036" i="2" a="1"/>
  <c r="H1036" i="2" s="1"/>
  <c r="H1037" i="2" a="1"/>
  <c r="H1037" i="2" s="1"/>
  <c r="H1038" i="2" a="1"/>
  <c r="H1038" i="2" s="1"/>
  <c r="H1039" i="2" a="1"/>
  <c r="H1039" i="2" s="1"/>
  <c r="H1040" i="2" a="1"/>
  <c r="H1040" i="2" s="1"/>
  <c r="H1041" i="2" a="1"/>
  <c r="H1041" i="2" s="1"/>
  <c r="H1042" i="2" a="1"/>
  <c r="H1042" i="2" s="1"/>
  <c r="H1043" i="2" a="1"/>
  <c r="H1043" i="2" s="1"/>
  <c r="H1044" i="2" a="1"/>
  <c r="H1044" i="2" s="1"/>
  <c r="H1045" i="2" a="1"/>
  <c r="H1045" i="2" s="1"/>
  <c r="H1046" i="2" a="1"/>
  <c r="H1046" i="2" s="1"/>
  <c r="H1047" i="2" a="1"/>
  <c r="H1047" i="2" s="1"/>
  <c r="H1048" i="2" a="1"/>
  <c r="H1048" i="2" s="1"/>
  <c r="H1049" i="2" a="1"/>
  <c r="H1049" i="2" s="1"/>
  <c r="H1050" i="2" a="1"/>
  <c r="H1050" i="2" s="1"/>
  <c r="H1051" i="2" a="1"/>
  <c r="H1051" i="2" s="1"/>
  <c r="H1052" i="2" a="1"/>
  <c r="H1052" i="2" s="1"/>
  <c r="H1053" i="2" a="1"/>
  <c r="H1053" i="2" s="1"/>
  <c r="H1054" i="2" a="1"/>
  <c r="H1054" i="2" s="1"/>
  <c r="H1055" i="2" a="1"/>
  <c r="H1055" i="2" s="1"/>
  <c r="H1056" i="2" a="1"/>
  <c r="H1056" i="2" s="1"/>
  <c r="H1057" i="2" a="1"/>
  <c r="H1057" i="2" s="1"/>
  <c r="H1058" i="2" a="1"/>
  <c r="H1058" i="2" s="1"/>
  <c r="H1059" i="2" a="1"/>
  <c r="H1059" i="2" s="1"/>
  <c r="H1060" i="2" a="1"/>
  <c r="H1060" i="2" s="1"/>
  <c r="H1061" i="2" a="1"/>
  <c r="H1061" i="2" s="1"/>
  <c r="H1062" i="2" a="1"/>
  <c r="H1062" i="2" s="1"/>
  <c r="H1063" i="2" a="1"/>
  <c r="H1063" i="2" s="1"/>
  <c r="H1064" i="2" a="1"/>
  <c r="H1064" i="2" s="1"/>
  <c r="H1065" i="2" a="1"/>
  <c r="H1065" i="2" s="1"/>
  <c r="H1066" i="2" a="1"/>
  <c r="H1066" i="2" s="1"/>
  <c r="H1067" i="2" a="1"/>
  <c r="H1067" i="2" s="1"/>
  <c r="H1068" i="2" a="1"/>
  <c r="H1068" i="2" s="1"/>
  <c r="H1069" i="2" a="1"/>
  <c r="H1069" i="2" s="1"/>
  <c r="H1070" i="2" a="1"/>
  <c r="H1070" i="2" s="1"/>
  <c r="H1071" i="2" a="1"/>
  <c r="H1071" i="2" s="1"/>
  <c r="H1072" i="2" a="1"/>
  <c r="H1072" i="2" s="1"/>
  <c r="H1073" i="2" a="1"/>
  <c r="H1073" i="2" s="1"/>
  <c r="H1074" i="2" a="1"/>
  <c r="H1074" i="2" s="1"/>
  <c r="H1075" i="2" a="1"/>
  <c r="H1075" i="2" s="1"/>
  <c r="H1076" i="2" a="1"/>
  <c r="H1076" i="2" s="1"/>
  <c r="H1077" i="2" a="1"/>
  <c r="H1077" i="2" s="1"/>
  <c r="H1078" i="2" a="1"/>
  <c r="H1078" i="2" s="1"/>
  <c r="H1079" i="2" a="1"/>
  <c r="H1079" i="2" s="1"/>
  <c r="H1080" i="2" a="1"/>
  <c r="H1080" i="2" s="1"/>
  <c r="H1081" i="2" a="1"/>
  <c r="H1081" i="2" s="1"/>
  <c r="H1082" i="2" a="1"/>
  <c r="H1082" i="2" s="1"/>
  <c r="H1083" i="2" a="1"/>
  <c r="H1083" i="2" s="1"/>
  <c r="H1084" i="2" a="1"/>
  <c r="H1084" i="2" s="1"/>
  <c r="H1085" i="2" a="1"/>
  <c r="H1085" i="2" s="1"/>
  <c r="H1086" i="2" a="1"/>
  <c r="H1086" i="2" s="1"/>
  <c r="H1087" i="2" a="1"/>
  <c r="H1087" i="2" s="1"/>
  <c r="H1088" i="2" a="1"/>
  <c r="H1088" i="2" s="1"/>
  <c r="H1089" i="2" a="1"/>
  <c r="H1089" i="2" s="1"/>
  <c r="H1090" i="2" a="1"/>
  <c r="H1090" i="2" s="1"/>
  <c r="H1091" i="2" a="1"/>
  <c r="H1091" i="2" s="1"/>
  <c r="H1092" i="2" a="1"/>
  <c r="H1092" i="2" s="1"/>
  <c r="H1093" i="2" a="1"/>
  <c r="H1093" i="2" s="1"/>
  <c r="H1094" i="2" a="1"/>
  <c r="H1094" i="2" s="1"/>
  <c r="H1095" i="2" a="1"/>
  <c r="H1095" i="2" s="1"/>
  <c r="H1096" i="2" a="1"/>
  <c r="H1096" i="2" s="1"/>
  <c r="H1097" i="2" a="1"/>
  <c r="H1097" i="2" s="1"/>
  <c r="H1098" i="2" a="1"/>
  <c r="H1098" i="2" s="1"/>
  <c r="H1099" i="2" a="1"/>
  <c r="H1099" i="2" s="1"/>
  <c r="H1100" i="2" a="1"/>
  <c r="H1100" i="2" s="1"/>
  <c r="H1101" i="2" a="1"/>
  <c r="H1101" i="2" s="1"/>
  <c r="H1102" i="2" a="1"/>
  <c r="H1102" i="2" s="1"/>
  <c r="H1103" i="2" a="1"/>
  <c r="H1103" i="2" s="1"/>
  <c r="H1104" i="2" a="1"/>
  <c r="H1104" i="2" s="1"/>
  <c r="H1105" i="2" a="1"/>
  <c r="H1105" i="2" s="1"/>
  <c r="H1106" i="2" a="1"/>
  <c r="H1106" i="2" s="1"/>
  <c r="H1107" i="2" a="1"/>
  <c r="H1107" i="2" s="1"/>
  <c r="H1108" i="2" a="1"/>
  <c r="H1108" i="2" s="1"/>
  <c r="H1109" i="2" a="1"/>
  <c r="H1109" i="2" s="1"/>
  <c r="H1110" i="2" a="1"/>
  <c r="H1110" i="2" s="1"/>
  <c r="H1111" i="2" a="1"/>
  <c r="H1111" i="2" s="1"/>
  <c r="H1112" i="2" a="1"/>
  <c r="H1112" i="2" s="1"/>
  <c r="H1113" i="2" a="1"/>
  <c r="H1113" i="2" s="1"/>
  <c r="H1114" i="2" a="1"/>
  <c r="H1114" i="2" s="1"/>
  <c r="H1115" i="2" a="1"/>
  <c r="H1115" i="2" s="1"/>
  <c r="H1116" i="2" a="1"/>
  <c r="H1116" i="2" s="1"/>
  <c r="H1117" i="2" a="1"/>
  <c r="H1117" i="2" s="1"/>
  <c r="H1118" i="2" a="1"/>
  <c r="H1118" i="2" s="1"/>
  <c r="H1119" i="2" a="1"/>
  <c r="H1119" i="2" s="1"/>
  <c r="H1120" i="2" a="1"/>
  <c r="H1120" i="2" s="1"/>
  <c r="H1121" i="2" a="1"/>
  <c r="H1121" i="2" s="1"/>
  <c r="H1122" i="2" a="1"/>
  <c r="H1122" i="2" s="1"/>
  <c r="H1123" i="2" a="1"/>
  <c r="H1123" i="2" s="1"/>
  <c r="H1124" i="2" a="1"/>
  <c r="H1124" i="2" s="1"/>
  <c r="H1125" i="2" a="1"/>
  <c r="H1125" i="2" s="1"/>
  <c r="H1126" i="2" a="1"/>
  <c r="H1126" i="2" s="1"/>
  <c r="H1127" i="2" a="1"/>
  <c r="H1127" i="2" s="1"/>
  <c r="H1128" i="2" a="1"/>
  <c r="H1128" i="2" s="1"/>
  <c r="H1129" i="2" a="1"/>
  <c r="H1129" i="2" s="1"/>
  <c r="H1130" i="2" a="1"/>
  <c r="H1130" i="2" s="1"/>
  <c r="H1131" i="2" a="1"/>
  <c r="H1131" i="2" s="1"/>
  <c r="H1132" i="2" a="1"/>
  <c r="H1132" i="2" s="1"/>
  <c r="H1133" i="2" a="1"/>
  <c r="H1133" i="2" s="1"/>
  <c r="H1134" i="2" a="1"/>
  <c r="H1134" i="2" s="1"/>
  <c r="H1135" i="2" a="1"/>
  <c r="H1135" i="2" s="1"/>
  <c r="H1136" i="2" a="1"/>
  <c r="H1136" i="2" s="1"/>
  <c r="H1137" i="2" a="1"/>
  <c r="H1137" i="2" s="1"/>
  <c r="H1138" i="2" a="1"/>
  <c r="H1138" i="2" s="1"/>
  <c r="H1139" i="2" a="1"/>
  <c r="H1139" i="2" s="1"/>
  <c r="H1140" i="2" a="1"/>
  <c r="H1140" i="2" s="1"/>
  <c r="H1141" i="2" a="1"/>
  <c r="H1141" i="2" s="1"/>
  <c r="H1142" i="2" a="1"/>
  <c r="H1142" i="2" s="1"/>
  <c r="H1143" i="2" a="1"/>
  <c r="H1143" i="2" s="1"/>
  <c r="H1144" i="2" a="1"/>
  <c r="H1144" i="2" s="1"/>
  <c r="H1145" i="2" a="1"/>
  <c r="H1145" i="2" s="1"/>
  <c r="H1146" i="2" a="1"/>
  <c r="H1146" i="2" s="1"/>
  <c r="H1147" i="2" a="1"/>
  <c r="H1147" i="2" s="1"/>
  <c r="H1148" i="2" a="1"/>
  <c r="H1148" i="2" s="1"/>
  <c r="H1149" i="2" a="1"/>
  <c r="H1149" i="2" s="1"/>
  <c r="H1150" i="2" a="1"/>
  <c r="H1150" i="2" s="1"/>
  <c r="H1151" i="2" a="1"/>
  <c r="H1151" i="2" s="1"/>
  <c r="H1152" i="2" a="1"/>
  <c r="H1152" i="2" s="1"/>
  <c r="H1153" i="2" a="1"/>
  <c r="H1153" i="2" s="1"/>
  <c r="H1154" i="2" a="1"/>
  <c r="H1154" i="2" s="1"/>
  <c r="H1155" i="2" a="1"/>
  <c r="H1155" i="2" s="1"/>
  <c r="H1156" i="2" a="1"/>
  <c r="H1156" i="2" s="1"/>
  <c r="H1157" i="2" a="1"/>
  <c r="H1157" i="2" s="1"/>
  <c r="H1158" i="2" a="1"/>
  <c r="H1158" i="2" s="1"/>
  <c r="H1159" i="2" a="1"/>
  <c r="H1159" i="2" s="1"/>
  <c r="H1160" i="2" a="1"/>
  <c r="H1160" i="2" s="1"/>
  <c r="H1161" i="2" a="1"/>
  <c r="H1161" i="2" s="1"/>
  <c r="H1162" i="2" a="1"/>
  <c r="H1162" i="2" s="1"/>
  <c r="H1163" i="2" a="1"/>
  <c r="H1163" i="2" s="1"/>
  <c r="H1164" i="2" a="1"/>
  <c r="H1164" i="2" s="1"/>
  <c r="H1165" i="2" a="1"/>
  <c r="H1165" i="2" s="1"/>
  <c r="H1166" i="2" a="1"/>
  <c r="H1166" i="2" s="1"/>
  <c r="H1167" i="2" a="1"/>
  <c r="H1167" i="2" s="1"/>
  <c r="H1168" i="2" a="1"/>
  <c r="H1168" i="2" s="1"/>
  <c r="H1169" i="2" a="1"/>
  <c r="H1169" i="2" s="1"/>
  <c r="H1170" i="2" a="1"/>
  <c r="H1170" i="2" s="1"/>
  <c r="H1171" i="2" a="1"/>
  <c r="H1171" i="2" s="1"/>
  <c r="H1172" i="2" a="1"/>
  <c r="H1172" i="2" s="1"/>
  <c r="H1173" i="2" a="1"/>
  <c r="H1173" i="2" s="1"/>
  <c r="H1174" i="2" a="1"/>
  <c r="H1174" i="2" s="1"/>
  <c r="H1175" i="2" a="1"/>
  <c r="H1175" i="2" s="1"/>
  <c r="H1176" i="2" a="1"/>
  <c r="H1176" i="2" s="1"/>
  <c r="H1177" i="2" a="1"/>
  <c r="H1177" i="2" s="1"/>
  <c r="H1178" i="2" a="1"/>
  <c r="H1178" i="2" s="1"/>
  <c r="H1179" i="2" a="1"/>
  <c r="H1179" i="2" s="1"/>
  <c r="H1180" i="2" a="1"/>
  <c r="H1180" i="2" s="1"/>
  <c r="H1181" i="2" a="1"/>
  <c r="H1181" i="2" s="1"/>
  <c r="H1182" i="2" a="1"/>
  <c r="H1182" i="2" s="1"/>
  <c r="H1183" i="2" a="1"/>
  <c r="H1183" i="2" s="1"/>
  <c r="H1184" i="2" a="1"/>
  <c r="H1184" i="2" s="1"/>
  <c r="H1185" i="2" a="1"/>
  <c r="H1185" i="2" s="1"/>
  <c r="H1186" i="2" a="1"/>
  <c r="H1186" i="2" s="1"/>
  <c r="H1187" i="2" a="1"/>
  <c r="H1187" i="2" s="1"/>
  <c r="H1188" i="2" a="1"/>
  <c r="H1188" i="2" s="1"/>
  <c r="H1189" i="2" a="1"/>
  <c r="H1189" i="2" s="1"/>
  <c r="H1190" i="2" a="1"/>
  <c r="H1190" i="2" s="1"/>
  <c r="H1191" i="2" a="1"/>
  <c r="H1191" i="2" s="1"/>
  <c r="H1192" i="2" a="1"/>
  <c r="H1192" i="2" s="1"/>
  <c r="H1193" i="2" a="1"/>
  <c r="H1193" i="2" s="1"/>
  <c r="H1194" i="2" a="1"/>
  <c r="H1194" i="2" s="1"/>
  <c r="H1195" i="2" a="1"/>
  <c r="H1195" i="2" s="1"/>
  <c r="H1196" i="2" a="1"/>
  <c r="H1196" i="2" s="1"/>
  <c r="H1197" i="2" a="1"/>
  <c r="H1197" i="2" s="1"/>
  <c r="H1198" i="2" a="1"/>
  <c r="H1198" i="2" s="1"/>
  <c r="H1199" i="2" a="1"/>
  <c r="H1199" i="2" s="1"/>
  <c r="H1200" i="2" a="1"/>
  <c r="H1200" i="2" s="1"/>
  <c r="H1201" i="2" a="1"/>
  <c r="H1201" i="2" s="1"/>
  <c r="H1202" i="2" a="1"/>
  <c r="H1202" i="2" s="1"/>
  <c r="H1203" i="2" a="1"/>
  <c r="H1203" i="2" s="1"/>
  <c r="H1204" i="2" a="1"/>
  <c r="H1204" i="2" s="1"/>
  <c r="H1205" i="2" a="1"/>
  <c r="H1205" i="2" s="1"/>
  <c r="H1206" i="2" a="1"/>
  <c r="H1206" i="2" s="1"/>
  <c r="H1207" i="2" a="1"/>
  <c r="H1207" i="2" s="1"/>
  <c r="H1208" i="2" a="1"/>
  <c r="H1208" i="2" s="1"/>
  <c r="H1209" i="2" a="1"/>
  <c r="H1209" i="2" s="1"/>
  <c r="H1210" i="2" a="1"/>
  <c r="H1210" i="2" s="1"/>
  <c r="H1211" i="2" a="1"/>
  <c r="H1211" i="2" s="1"/>
  <c r="H1212" i="2" a="1"/>
  <c r="H1212" i="2" s="1"/>
  <c r="H1213" i="2" a="1"/>
  <c r="H1213" i="2" s="1"/>
  <c r="H1214" i="2" a="1"/>
  <c r="H1214" i="2" s="1"/>
  <c r="H1215" i="2" a="1"/>
  <c r="H1215" i="2" s="1"/>
  <c r="H1216" i="2" a="1"/>
  <c r="H1216" i="2" s="1"/>
  <c r="H1217" i="2" a="1"/>
  <c r="H1217" i="2" s="1"/>
  <c r="H1218" i="2" a="1"/>
  <c r="H1218" i="2" s="1"/>
  <c r="H1219" i="2" a="1"/>
  <c r="H1219" i="2" s="1"/>
  <c r="H1220" i="2" a="1"/>
  <c r="H1220" i="2" s="1"/>
  <c r="H1221" i="2" a="1"/>
  <c r="H1221" i="2" s="1"/>
  <c r="H1222" i="2" a="1"/>
  <c r="H1222" i="2" s="1"/>
  <c r="H1223" i="2" a="1"/>
  <c r="H1223" i="2" s="1"/>
  <c r="H1224" i="2" a="1"/>
  <c r="H1224" i="2" s="1"/>
  <c r="H1225" i="2" a="1"/>
  <c r="H1225" i="2" s="1"/>
  <c r="H1226" i="2" a="1"/>
  <c r="H1226" i="2" s="1"/>
  <c r="H1227" i="2" a="1"/>
  <c r="H1227" i="2" s="1"/>
  <c r="H1228" i="2" a="1"/>
  <c r="H1228" i="2" s="1"/>
  <c r="H1229" i="2" a="1"/>
  <c r="H1229" i="2" s="1"/>
  <c r="H1230" i="2" a="1"/>
  <c r="H1230" i="2" s="1"/>
  <c r="H1231" i="2" a="1"/>
  <c r="H1231" i="2" s="1"/>
  <c r="H1232" i="2" a="1"/>
  <c r="H1232" i="2" s="1"/>
  <c r="H1233" i="2" a="1"/>
  <c r="H1233" i="2" s="1"/>
  <c r="H1234" i="2" a="1"/>
  <c r="H1234" i="2" s="1"/>
  <c r="H1235" i="2" a="1"/>
  <c r="H1235" i="2" s="1"/>
  <c r="H1236" i="2" a="1"/>
  <c r="H1236" i="2" s="1"/>
  <c r="H1237" i="2" a="1"/>
  <c r="H1237" i="2" s="1"/>
  <c r="H1238" i="2" a="1"/>
  <c r="H1238" i="2" s="1"/>
  <c r="H1239" i="2" a="1"/>
  <c r="H1239" i="2" s="1"/>
  <c r="H1240" i="2" a="1"/>
  <c r="H1240" i="2" s="1"/>
  <c r="H1241" i="2" a="1"/>
  <c r="H1241" i="2" s="1"/>
  <c r="H1242" i="2" a="1"/>
  <c r="H1242" i="2" s="1"/>
  <c r="H1243" i="2" a="1"/>
  <c r="H1243" i="2" s="1"/>
  <c r="H1244" i="2" a="1"/>
  <c r="H1244" i="2" s="1"/>
  <c r="H1245" i="2" a="1"/>
  <c r="H1245" i="2" s="1"/>
  <c r="H1246" i="2" a="1"/>
  <c r="H1246" i="2" s="1"/>
  <c r="H1247" i="2" a="1"/>
  <c r="H1247" i="2" s="1"/>
  <c r="H1248" i="2" a="1"/>
  <c r="H1248" i="2" s="1"/>
  <c r="H1249" i="2" a="1"/>
  <c r="H1249" i="2" s="1"/>
  <c r="H1250" i="2" a="1"/>
  <c r="H1250" i="2" s="1"/>
  <c r="H1251" i="2" a="1"/>
  <c r="H1251" i="2" s="1"/>
  <c r="H1252" i="2" a="1"/>
  <c r="H1252" i="2" s="1"/>
  <c r="H1253" i="2" a="1"/>
  <c r="H1253" i="2" s="1"/>
  <c r="H1254" i="2" a="1"/>
  <c r="H1254" i="2" s="1"/>
  <c r="H1255" i="2" a="1"/>
  <c r="H1255" i="2" s="1"/>
  <c r="H1256" i="2" a="1"/>
  <c r="H1256" i="2" s="1"/>
  <c r="H1257" i="2" a="1"/>
  <c r="H1257" i="2" s="1"/>
  <c r="H1258" i="2" a="1"/>
  <c r="H1258" i="2" s="1"/>
  <c r="H1259" i="2" a="1"/>
  <c r="H1259" i="2" s="1"/>
  <c r="H1260" i="2" a="1"/>
  <c r="H1260" i="2" s="1"/>
  <c r="H1261" i="2" a="1"/>
  <c r="H1261" i="2" s="1"/>
  <c r="H1262" i="2" a="1"/>
  <c r="H1262" i="2" s="1"/>
  <c r="H1263" i="2" a="1"/>
  <c r="H1263" i="2" s="1"/>
  <c r="H1264" i="2" a="1"/>
  <c r="H1264" i="2" s="1"/>
  <c r="H1265" i="2" a="1"/>
  <c r="H1265" i="2" s="1"/>
  <c r="H1266" i="2" a="1"/>
  <c r="H1266" i="2" s="1"/>
  <c r="H1267" i="2" a="1"/>
  <c r="H1267" i="2" s="1"/>
  <c r="H1268" i="2" a="1"/>
  <c r="H1268" i="2" s="1"/>
  <c r="H1269" i="2" a="1"/>
  <c r="H1269" i="2" s="1"/>
  <c r="H1270" i="2" a="1"/>
  <c r="H1270" i="2" s="1"/>
  <c r="H1271" i="2" a="1"/>
  <c r="H1271" i="2" s="1"/>
  <c r="H1272" i="2" a="1"/>
  <c r="H1272" i="2" s="1"/>
  <c r="H1273" i="2" a="1"/>
  <c r="H1273" i="2" s="1"/>
  <c r="H1274" i="2" a="1"/>
  <c r="H1274" i="2" s="1"/>
  <c r="H1275" i="2" a="1"/>
  <c r="H1275" i="2" s="1"/>
  <c r="H1276" i="2" a="1"/>
  <c r="H1276" i="2" s="1"/>
  <c r="H1277" i="2" a="1"/>
  <c r="H1277" i="2" s="1"/>
  <c r="H1278" i="2" a="1"/>
  <c r="H1278" i="2" s="1"/>
  <c r="H1279" i="2" a="1"/>
  <c r="H1279" i="2" s="1"/>
  <c r="H1280" i="2" a="1"/>
  <c r="H1280" i="2" s="1"/>
  <c r="H1281" i="2" a="1"/>
  <c r="H1281" i="2" s="1"/>
  <c r="H1282" i="2" a="1"/>
  <c r="H1282" i="2" s="1"/>
  <c r="H1283" i="2" a="1"/>
  <c r="H1283" i="2" s="1"/>
  <c r="H1284" i="2" a="1"/>
  <c r="H1284" i="2" s="1"/>
  <c r="H1285" i="2" a="1"/>
  <c r="H1285" i="2" s="1"/>
  <c r="H1286" i="2" a="1"/>
  <c r="H1286" i="2" s="1"/>
  <c r="H1287" i="2" a="1"/>
  <c r="H1287" i="2" s="1"/>
  <c r="H1288" i="2" a="1"/>
  <c r="H1288" i="2" s="1"/>
  <c r="H1289" i="2" a="1"/>
  <c r="H1289" i="2" s="1"/>
  <c r="H1290" i="2" a="1"/>
  <c r="H1290" i="2" s="1"/>
  <c r="H1291" i="2" a="1"/>
  <c r="H1291" i="2" s="1"/>
  <c r="H1292" i="2" a="1"/>
  <c r="H1292" i="2" s="1"/>
  <c r="H1293" i="2" a="1"/>
  <c r="H1293" i="2" s="1"/>
  <c r="H1294" i="2" a="1"/>
  <c r="H1294" i="2" s="1"/>
  <c r="H1295" i="2" a="1"/>
  <c r="H1295" i="2" s="1"/>
  <c r="H1296" i="2" a="1"/>
  <c r="H1296" i="2" s="1"/>
  <c r="H1297" i="2" a="1"/>
  <c r="H1297" i="2" s="1"/>
  <c r="H1298" i="2" a="1"/>
  <c r="H1298" i="2" s="1"/>
  <c r="H1299" i="2" a="1"/>
  <c r="H1299" i="2" s="1"/>
  <c r="H1300" i="2" a="1"/>
  <c r="H1300" i="2" s="1"/>
  <c r="H1301" i="2" a="1"/>
  <c r="H1301" i="2" s="1"/>
  <c r="H1302" i="2" a="1"/>
  <c r="H1302" i="2" s="1"/>
  <c r="H1303" i="2" a="1"/>
  <c r="H1303" i="2" s="1"/>
  <c r="H1304" i="2" a="1"/>
  <c r="H1304" i="2" s="1"/>
  <c r="H1305" i="2" a="1"/>
  <c r="H1305" i="2" s="1"/>
  <c r="H1306" i="2" a="1"/>
  <c r="H1306" i="2" s="1"/>
  <c r="H1307" i="2" a="1"/>
  <c r="H1307" i="2" s="1"/>
  <c r="H1308" i="2" a="1"/>
  <c r="H1308" i="2" s="1"/>
  <c r="H1309" i="2" a="1"/>
  <c r="H1309" i="2" s="1"/>
  <c r="H1310" i="2" a="1"/>
  <c r="H1310" i="2" s="1"/>
  <c r="H1311" i="2" a="1"/>
  <c r="H1311" i="2" s="1"/>
  <c r="H1312" i="2" a="1"/>
  <c r="H1312" i="2" s="1"/>
  <c r="H1313" i="2" a="1"/>
  <c r="H1313" i="2" s="1"/>
  <c r="H1314" i="2" a="1"/>
  <c r="H1314" i="2" s="1"/>
  <c r="H1315" i="2" a="1"/>
  <c r="H1315" i="2" s="1"/>
  <c r="H1316" i="2" a="1"/>
  <c r="H1316" i="2" s="1"/>
  <c r="H1317" i="2" a="1"/>
  <c r="H1317" i="2" s="1"/>
  <c r="H1318" i="2" a="1"/>
  <c r="H1318" i="2" s="1"/>
  <c r="H1319" i="2" a="1"/>
  <c r="H1319" i="2" s="1"/>
  <c r="H1320" i="2" a="1"/>
  <c r="H1320" i="2" s="1"/>
  <c r="H1321" i="2" a="1"/>
  <c r="H1321" i="2" s="1"/>
  <c r="H1322" i="2" a="1"/>
  <c r="H1322" i="2" s="1"/>
  <c r="H1323" i="2" a="1"/>
  <c r="H1323" i="2" s="1"/>
  <c r="H1324" i="2" a="1"/>
  <c r="H1324" i="2" s="1"/>
  <c r="H1325" i="2" a="1"/>
  <c r="H1325" i="2" s="1"/>
  <c r="H1326" i="2" a="1"/>
  <c r="H1326" i="2" s="1"/>
  <c r="H1327" i="2" a="1"/>
  <c r="H1327" i="2" s="1"/>
  <c r="H1328" i="2" a="1"/>
  <c r="H1328" i="2" s="1"/>
  <c r="H1329" i="2" a="1"/>
  <c r="H1329" i="2" s="1"/>
  <c r="H1330" i="2" a="1"/>
  <c r="H1330" i="2" s="1"/>
  <c r="H1331" i="2" a="1"/>
  <c r="H1331" i="2" s="1"/>
  <c r="H1332" i="2" a="1"/>
  <c r="H1332" i="2" s="1"/>
  <c r="H1333" i="2" a="1"/>
  <c r="H1333" i="2" s="1"/>
  <c r="H1334" i="2" a="1"/>
  <c r="H1334" i="2" s="1"/>
  <c r="H1335" i="2" a="1"/>
  <c r="H1335" i="2" s="1"/>
  <c r="H1336" i="2" a="1"/>
  <c r="H1336" i="2" s="1"/>
  <c r="H1337" i="2" a="1"/>
  <c r="H1337" i="2" s="1"/>
  <c r="H1338" i="2" a="1"/>
  <c r="H1338" i="2" s="1"/>
  <c r="H1339" i="2" a="1"/>
  <c r="H1339" i="2" s="1"/>
  <c r="H2" i="2" a="1"/>
  <c r="H2" i="2" s="1"/>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s="1"/>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8" i="2" a="1"/>
  <c r="G158"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s="1"/>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s="1"/>
  <c r="G255" i="2" a="1"/>
  <c r="G255" i="2" s="1"/>
  <c r="G256" i="2" a="1"/>
  <c r="G256" i="2" s="1"/>
  <c r="G257" i="2" a="1"/>
  <c r="G257" i="2" s="1"/>
  <c r="G258" i="2" a="1"/>
  <c r="G258" i="2" s="1"/>
  <c r="G259" i="2" a="1"/>
  <c r="G259" i="2" s="1"/>
  <c r="G260" i="2" a="1"/>
  <c r="G260" i="2" s="1"/>
  <c r="G261" i="2" a="1"/>
  <c r="G261" i="2" s="1"/>
  <c r="G262" i="2" a="1"/>
  <c r="G262" i="2" s="1"/>
  <c r="G263" i="2" a="1"/>
  <c r="G263" i="2" s="1"/>
  <c r="G264" i="2" a="1"/>
  <c r="G264" i="2" s="1"/>
  <c r="G265" i="2" a="1"/>
  <c r="G265" i="2" s="1"/>
  <c r="G266" i="2" a="1"/>
  <c r="G266" i="2" s="1"/>
  <c r="G267" i="2" a="1"/>
  <c r="G267" i="2" s="1"/>
  <c r="G268" i="2" a="1"/>
  <c r="G268" i="2" s="1"/>
  <c r="G269" i="2" a="1"/>
  <c r="G269" i="2" s="1"/>
  <c r="G270" i="2" a="1"/>
  <c r="G270" i="2" s="1"/>
  <c r="G271" i="2" a="1"/>
  <c r="G271" i="2" s="1"/>
  <c r="G272" i="2" a="1"/>
  <c r="G272" i="2" s="1"/>
  <c r="G273" i="2" a="1"/>
  <c r="G273" i="2" s="1"/>
  <c r="G274" i="2" a="1"/>
  <c r="G274" i="2" s="1"/>
  <c r="G275" i="2" a="1"/>
  <c r="G275" i="2" s="1"/>
  <c r="G276" i="2" a="1"/>
  <c r="G276" i="2" s="1"/>
  <c r="G277" i="2" a="1"/>
  <c r="G277" i="2" s="1"/>
  <c r="G278" i="2" a="1"/>
  <c r="G278" i="2" s="1"/>
  <c r="G279" i="2" a="1"/>
  <c r="G279" i="2" s="1"/>
  <c r="G280" i="2" a="1"/>
  <c r="G280" i="2" s="1"/>
  <c r="G281" i="2" a="1"/>
  <c r="G281" i="2" s="1"/>
  <c r="G282" i="2" a="1"/>
  <c r="G282" i="2" s="1"/>
  <c r="G283" i="2" a="1"/>
  <c r="G283" i="2" s="1"/>
  <c r="G284" i="2" a="1"/>
  <c r="G284" i="2" s="1"/>
  <c r="G285" i="2" a="1"/>
  <c r="G285" i="2" s="1"/>
  <c r="G286" i="2" a="1"/>
  <c r="G286" i="2" s="1"/>
  <c r="G287" i="2" a="1"/>
  <c r="G287" i="2" s="1"/>
  <c r="G288" i="2" a="1"/>
  <c r="G288" i="2" s="1"/>
  <c r="G289" i="2" a="1"/>
  <c r="G289" i="2" s="1"/>
  <c r="G290" i="2" a="1"/>
  <c r="G290" i="2" s="1"/>
  <c r="G291" i="2" a="1"/>
  <c r="G291" i="2" s="1"/>
  <c r="G292" i="2" a="1"/>
  <c r="G292" i="2" s="1"/>
  <c r="G293" i="2" a="1"/>
  <c r="G293" i="2" s="1"/>
  <c r="G294" i="2" a="1"/>
  <c r="G294" i="2" s="1"/>
  <c r="G295" i="2" a="1"/>
  <c r="G295" i="2" s="1"/>
  <c r="G296" i="2" a="1"/>
  <c r="G296" i="2" s="1"/>
  <c r="G297" i="2" a="1"/>
  <c r="G297" i="2" s="1"/>
  <c r="G298" i="2" a="1"/>
  <c r="G298" i="2" s="1"/>
  <c r="G299" i="2" a="1"/>
  <c r="G299" i="2" s="1"/>
  <c r="G300" i="2" a="1"/>
  <c r="G300" i="2" s="1"/>
  <c r="G301" i="2" a="1"/>
  <c r="G301" i="2" s="1"/>
  <c r="G302" i="2" a="1"/>
  <c r="G302" i="2" s="1"/>
  <c r="G303" i="2" a="1"/>
  <c r="G303" i="2" s="1"/>
  <c r="G304" i="2" a="1"/>
  <c r="G304" i="2" s="1"/>
  <c r="G305" i="2" a="1"/>
  <c r="G305" i="2" s="1"/>
  <c r="G306" i="2" a="1"/>
  <c r="G306" i="2" s="1"/>
  <c r="G307" i="2" a="1"/>
  <c r="G307" i="2" s="1"/>
  <c r="G308" i="2" a="1"/>
  <c r="G308" i="2" s="1"/>
  <c r="G309" i="2" a="1"/>
  <c r="G309" i="2" s="1"/>
  <c r="G310" i="2" a="1"/>
  <c r="G310" i="2" s="1"/>
  <c r="G311" i="2" a="1"/>
  <c r="G311" i="2" s="1"/>
  <c r="G312" i="2" a="1"/>
  <c r="G312" i="2" s="1"/>
  <c r="G313" i="2" a="1"/>
  <c r="G313" i="2" s="1"/>
  <c r="G314" i="2" a="1"/>
  <c r="G314" i="2" s="1"/>
  <c r="G315" i="2" a="1"/>
  <c r="G315" i="2" s="1"/>
  <c r="G316" i="2" a="1"/>
  <c r="G316" i="2" s="1"/>
  <c r="G317" i="2" a="1"/>
  <c r="G317" i="2" s="1"/>
  <c r="G318" i="2" a="1"/>
  <c r="G318" i="2" s="1"/>
  <c r="G319" i="2" a="1"/>
  <c r="G319" i="2" s="1"/>
  <c r="G320" i="2" a="1"/>
  <c r="G320" i="2" s="1"/>
  <c r="G321" i="2" a="1"/>
  <c r="G321" i="2" s="1"/>
  <c r="G322" i="2" a="1"/>
  <c r="G322" i="2" s="1"/>
  <c r="G323" i="2" a="1"/>
  <c r="G323" i="2" s="1"/>
  <c r="G324" i="2" a="1"/>
  <c r="G324" i="2" s="1"/>
  <c r="G325" i="2" a="1"/>
  <c r="G325" i="2" s="1"/>
  <c r="G326" i="2" a="1"/>
  <c r="G326" i="2" s="1"/>
  <c r="G327" i="2" a="1"/>
  <c r="G327" i="2" s="1"/>
  <c r="G328" i="2" a="1"/>
  <c r="G328" i="2" s="1"/>
  <c r="G329" i="2" a="1"/>
  <c r="G329" i="2" s="1"/>
  <c r="G330" i="2" a="1"/>
  <c r="G330" i="2" s="1"/>
  <c r="G331" i="2" a="1"/>
  <c r="G331" i="2" s="1"/>
  <c r="G332" i="2" a="1"/>
  <c r="G332" i="2" s="1"/>
  <c r="G333" i="2" a="1"/>
  <c r="G333" i="2" s="1"/>
  <c r="G334" i="2" a="1"/>
  <c r="G334" i="2" s="1"/>
  <c r="G335" i="2" a="1"/>
  <c r="G335" i="2" s="1"/>
  <c r="G336" i="2" a="1"/>
  <c r="G336" i="2" s="1"/>
  <c r="G337" i="2" a="1"/>
  <c r="G337" i="2" s="1"/>
  <c r="G338" i="2" a="1"/>
  <c r="G338" i="2" s="1"/>
  <c r="G339" i="2" a="1"/>
  <c r="G339" i="2" s="1"/>
  <c r="G340" i="2" a="1"/>
  <c r="G340" i="2" s="1"/>
  <c r="G341" i="2" a="1"/>
  <c r="G341" i="2" s="1"/>
  <c r="G342" i="2" a="1"/>
  <c r="G342" i="2" s="1"/>
  <c r="G343" i="2" a="1"/>
  <c r="G343" i="2" s="1"/>
  <c r="G344" i="2" a="1"/>
  <c r="G344" i="2" s="1"/>
  <c r="G345" i="2" a="1"/>
  <c r="G345" i="2" s="1"/>
  <c r="G346" i="2" a="1"/>
  <c r="G346" i="2" s="1"/>
  <c r="G347" i="2" a="1"/>
  <c r="G347" i="2" s="1"/>
  <c r="G348" i="2" a="1"/>
  <c r="G348" i="2" s="1"/>
  <c r="G349" i="2" a="1"/>
  <c r="G349" i="2" s="1"/>
  <c r="G350" i="2" a="1"/>
  <c r="G350" i="2" s="1"/>
  <c r="G351" i="2" a="1"/>
  <c r="G351" i="2" s="1"/>
  <c r="G352" i="2" a="1"/>
  <c r="G352" i="2" s="1"/>
  <c r="G353" i="2" a="1"/>
  <c r="G353" i="2" s="1"/>
  <c r="G354" i="2" a="1"/>
  <c r="G354" i="2" s="1"/>
  <c r="G355" i="2" a="1"/>
  <c r="G355" i="2" s="1"/>
  <c r="G356" i="2" a="1"/>
  <c r="G356" i="2" s="1"/>
  <c r="G357" i="2" a="1"/>
  <c r="G357" i="2" s="1"/>
  <c r="G358" i="2" a="1"/>
  <c r="G358" i="2" s="1"/>
  <c r="G359" i="2" a="1"/>
  <c r="G359" i="2" s="1"/>
  <c r="G360" i="2" a="1"/>
  <c r="G360" i="2" s="1"/>
  <c r="G361" i="2" a="1"/>
  <c r="G361" i="2" s="1"/>
  <c r="G362" i="2" a="1"/>
  <c r="G362" i="2" s="1"/>
  <c r="G363" i="2" a="1"/>
  <c r="G363" i="2" s="1"/>
  <c r="G364" i="2" a="1"/>
  <c r="G364" i="2" s="1"/>
  <c r="G365" i="2" a="1"/>
  <c r="G365" i="2" s="1"/>
  <c r="G366" i="2" a="1"/>
  <c r="G366" i="2" s="1"/>
  <c r="G367" i="2" a="1"/>
  <c r="G367" i="2" s="1"/>
  <c r="G368" i="2" a="1"/>
  <c r="G368" i="2" s="1"/>
  <c r="G369" i="2" a="1"/>
  <c r="G369" i="2" s="1"/>
  <c r="G370" i="2" a="1"/>
  <c r="G370" i="2" s="1"/>
  <c r="G371" i="2" a="1"/>
  <c r="G371" i="2" s="1"/>
  <c r="G372" i="2" a="1"/>
  <c r="G372" i="2" s="1"/>
  <c r="G373" i="2" a="1"/>
  <c r="G373" i="2" s="1"/>
  <c r="G374" i="2" a="1"/>
  <c r="G374" i="2" s="1"/>
  <c r="G375" i="2" a="1"/>
  <c r="G375" i="2" s="1"/>
  <c r="G376" i="2" a="1"/>
  <c r="G376" i="2" s="1"/>
  <c r="G377" i="2" a="1"/>
  <c r="G377" i="2" s="1"/>
  <c r="G378" i="2" a="1"/>
  <c r="G378" i="2" s="1"/>
  <c r="G379" i="2" a="1"/>
  <c r="G379" i="2" s="1"/>
  <c r="G380" i="2" a="1"/>
  <c r="G380" i="2" s="1"/>
  <c r="G381" i="2" a="1"/>
  <c r="G381" i="2" s="1"/>
  <c r="G382" i="2" a="1"/>
  <c r="G382" i="2" s="1"/>
  <c r="G383" i="2" a="1"/>
  <c r="G383" i="2" s="1"/>
  <c r="G384" i="2" a="1"/>
  <c r="G384" i="2" s="1"/>
  <c r="G385" i="2" a="1"/>
  <c r="G385" i="2" s="1"/>
  <c r="G386" i="2" a="1"/>
  <c r="G386" i="2" s="1"/>
  <c r="G387" i="2" a="1"/>
  <c r="G387" i="2" s="1"/>
  <c r="G388" i="2" a="1"/>
  <c r="G388" i="2" s="1"/>
  <c r="G389" i="2" a="1"/>
  <c r="G389" i="2" s="1"/>
  <c r="G390" i="2" a="1"/>
  <c r="G390" i="2" s="1"/>
  <c r="G391" i="2" a="1"/>
  <c r="G391" i="2" s="1"/>
  <c r="G392" i="2" a="1"/>
  <c r="G392" i="2" s="1"/>
  <c r="G393" i="2" a="1"/>
  <c r="G393" i="2" s="1"/>
  <c r="G394" i="2" a="1"/>
  <c r="G394" i="2" s="1"/>
  <c r="G395" i="2" a="1"/>
  <c r="G395" i="2" s="1"/>
  <c r="G396" i="2" a="1"/>
  <c r="G396" i="2" s="1"/>
  <c r="G397" i="2" a="1"/>
  <c r="G397" i="2" s="1"/>
  <c r="G398" i="2" a="1"/>
  <c r="G398" i="2" s="1"/>
  <c r="G399" i="2" a="1"/>
  <c r="G399" i="2" s="1"/>
  <c r="G400" i="2" a="1"/>
  <c r="G400" i="2" s="1"/>
  <c r="G401" i="2" a="1"/>
  <c r="G401" i="2" s="1"/>
  <c r="G402" i="2" a="1"/>
  <c r="G402" i="2" s="1"/>
  <c r="G403" i="2" a="1"/>
  <c r="G403" i="2" s="1"/>
  <c r="G404" i="2" a="1"/>
  <c r="G404" i="2" s="1"/>
  <c r="G405" i="2" a="1"/>
  <c r="G405" i="2" s="1"/>
  <c r="G406" i="2" a="1"/>
  <c r="G406" i="2" s="1"/>
  <c r="G407" i="2" a="1"/>
  <c r="G407" i="2" s="1"/>
  <c r="G408" i="2" a="1"/>
  <c r="G408" i="2" s="1"/>
  <c r="G409" i="2" a="1"/>
  <c r="G409" i="2" s="1"/>
  <c r="G410" i="2" a="1"/>
  <c r="G410" i="2" s="1"/>
  <c r="G411" i="2" a="1"/>
  <c r="G411" i="2" s="1"/>
  <c r="G412" i="2" a="1"/>
  <c r="G412" i="2" s="1"/>
  <c r="G413" i="2" a="1"/>
  <c r="G413" i="2" s="1"/>
  <c r="G414" i="2" a="1"/>
  <c r="G414" i="2" s="1"/>
  <c r="G415" i="2" a="1"/>
  <c r="G415" i="2" s="1"/>
  <c r="G416" i="2" a="1"/>
  <c r="G416" i="2" s="1"/>
  <c r="G417" i="2" a="1"/>
  <c r="G417" i="2" s="1"/>
  <c r="G418" i="2" a="1"/>
  <c r="G418" i="2" s="1"/>
  <c r="G419" i="2" a="1"/>
  <c r="G419" i="2" s="1"/>
  <c r="G420" i="2" a="1"/>
  <c r="G420" i="2" s="1"/>
  <c r="G421" i="2" a="1"/>
  <c r="G421" i="2" s="1"/>
  <c r="G422" i="2" a="1"/>
  <c r="G422" i="2" s="1"/>
  <c r="G423" i="2" a="1"/>
  <c r="G423" i="2" s="1"/>
  <c r="G424" i="2" a="1"/>
  <c r="G424" i="2" s="1"/>
  <c r="G425" i="2" a="1"/>
  <c r="G425" i="2" s="1"/>
  <c r="G426" i="2" a="1"/>
  <c r="G426" i="2" s="1"/>
  <c r="G427" i="2" a="1"/>
  <c r="G427" i="2" s="1"/>
  <c r="G428" i="2" a="1"/>
  <c r="G428" i="2" s="1"/>
  <c r="G429" i="2" a="1"/>
  <c r="G429" i="2" s="1"/>
  <c r="G430" i="2" a="1"/>
  <c r="G430" i="2" s="1"/>
  <c r="G431" i="2" a="1"/>
  <c r="G431" i="2" s="1"/>
  <c r="G432" i="2" a="1"/>
  <c r="G432" i="2" s="1"/>
  <c r="G433" i="2" a="1"/>
  <c r="G433" i="2" s="1"/>
  <c r="G434" i="2" a="1"/>
  <c r="G434" i="2" s="1"/>
  <c r="G435" i="2" a="1"/>
  <c r="G435" i="2" s="1"/>
  <c r="G436" i="2" a="1"/>
  <c r="G436" i="2" s="1"/>
  <c r="G437" i="2" a="1"/>
  <c r="G437" i="2" s="1"/>
  <c r="G438" i="2" a="1"/>
  <c r="G438" i="2" s="1"/>
  <c r="G439" i="2" a="1"/>
  <c r="G439" i="2" s="1"/>
  <c r="G440" i="2" a="1"/>
  <c r="G440" i="2" s="1"/>
  <c r="G441" i="2" a="1"/>
  <c r="G441" i="2" s="1"/>
  <c r="G442" i="2" a="1"/>
  <c r="G442" i="2" s="1"/>
  <c r="G443" i="2" a="1"/>
  <c r="G443" i="2" s="1"/>
  <c r="G444" i="2" a="1"/>
  <c r="G444" i="2" s="1"/>
  <c r="G445" i="2" a="1"/>
  <c r="G445" i="2" s="1"/>
  <c r="G446" i="2" a="1"/>
  <c r="G446" i="2" s="1"/>
  <c r="G447" i="2" a="1"/>
  <c r="G447" i="2" s="1"/>
  <c r="G448" i="2" a="1"/>
  <c r="G448" i="2" s="1"/>
  <c r="G449" i="2" a="1"/>
  <c r="G449" i="2" s="1"/>
  <c r="G450" i="2" a="1"/>
  <c r="G450" i="2" s="1"/>
  <c r="G451" i="2" a="1"/>
  <c r="G451" i="2" s="1"/>
  <c r="G452" i="2" a="1"/>
  <c r="G452" i="2" s="1"/>
  <c r="G453" i="2" a="1"/>
  <c r="G453" i="2" s="1"/>
  <c r="G454" i="2" a="1"/>
  <c r="G454" i="2" s="1"/>
  <c r="G455" i="2" a="1"/>
  <c r="G455" i="2" s="1"/>
  <c r="G456" i="2" a="1"/>
  <c r="G456" i="2" s="1"/>
  <c r="G457" i="2" a="1"/>
  <c r="G457" i="2" s="1"/>
  <c r="G458" i="2" a="1"/>
  <c r="G458" i="2" s="1"/>
  <c r="G459" i="2" a="1"/>
  <c r="G459" i="2" s="1"/>
  <c r="G460" i="2" a="1"/>
  <c r="G460" i="2" s="1"/>
  <c r="G461" i="2" a="1"/>
  <c r="G461" i="2" s="1"/>
  <c r="G462" i="2" a="1"/>
  <c r="G462" i="2" s="1"/>
  <c r="G463" i="2" a="1"/>
  <c r="G463" i="2" s="1"/>
  <c r="G464" i="2" a="1"/>
  <c r="G464" i="2" s="1"/>
  <c r="G465" i="2" a="1"/>
  <c r="G465" i="2" s="1"/>
  <c r="G466" i="2" a="1"/>
  <c r="G466" i="2" s="1"/>
  <c r="G467" i="2" a="1"/>
  <c r="G467" i="2" s="1"/>
  <c r="G468" i="2" a="1"/>
  <c r="G468" i="2" s="1"/>
  <c r="G469" i="2" a="1"/>
  <c r="G469" i="2" s="1"/>
  <c r="G470" i="2" a="1"/>
  <c r="G470" i="2" s="1"/>
  <c r="G471" i="2" a="1"/>
  <c r="G471" i="2" s="1"/>
  <c r="G472" i="2" a="1"/>
  <c r="G472" i="2" s="1"/>
  <c r="G473" i="2" a="1"/>
  <c r="G473" i="2" s="1"/>
  <c r="G474" i="2" a="1"/>
  <c r="G474" i="2" s="1"/>
  <c r="G475" i="2" a="1"/>
  <c r="G475" i="2" s="1"/>
  <c r="G476" i="2" a="1"/>
  <c r="G476" i="2" s="1"/>
  <c r="G477" i="2" a="1"/>
  <c r="G477" i="2" s="1"/>
  <c r="G478" i="2" a="1"/>
  <c r="G478" i="2" s="1"/>
  <c r="G479" i="2" a="1"/>
  <c r="G479" i="2" s="1"/>
  <c r="G480" i="2" a="1"/>
  <c r="G480" i="2" s="1"/>
  <c r="G481" i="2" a="1"/>
  <c r="G481" i="2" s="1"/>
  <c r="G482" i="2" a="1"/>
  <c r="G482" i="2" s="1"/>
  <c r="G483" i="2" a="1"/>
  <c r="G483" i="2" s="1"/>
  <c r="G484" i="2" a="1"/>
  <c r="G484" i="2" s="1"/>
  <c r="G485" i="2" a="1"/>
  <c r="G485" i="2" s="1"/>
  <c r="G486" i="2" a="1"/>
  <c r="G486" i="2" s="1"/>
  <c r="G487" i="2" a="1"/>
  <c r="G487" i="2" s="1"/>
  <c r="G488" i="2" a="1"/>
  <c r="G488" i="2" s="1"/>
  <c r="G489" i="2" a="1"/>
  <c r="G489" i="2" s="1"/>
  <c r="G490" i="2" a="1"/>
  <c r="G490" i="2" s="1"/>
  <c r="G491" i="2" a="1"/>
  <c r="G491" i="2" s="1"/>
  <c r="G492" i="2" a="1"/>
  <c r="G492" i="2" s="1"/>
  <c r="G493" i="2" a="1"/>
  <c r="G493" i="2" s="1"/>
  <c r="G494" i="2" a="1"/>
  <c r="G494" i="2" s="1"/>
  <c r="G495" i="2" a="1"/>
  <c r="G495" i="2" s="1"/>
  <c r="G496" i="2" a="1"/>
  <c r="G496" i="2" s="1"/>
  <c r="G497" i="2" a="1"/>
  <c r="G497" i="2" s="1"/>
  <c r="G498" i="2" a="1"/>
  <c r="G498" i="2" s="1"/>
  <c r="G499" i="2" a="1"/>
  <c r="G499" i="2" s="1"/>
  <c r="G500" i="2" a="1"/>
  <c r="G500" i="2" s="1"/>
  <c r="G501" i="2" a="1"/>
  <c r="G501" i="2" s="1"/>
  <c r="G502" i="2" a="1"/>
  <c r="G502" i="2" s="1"/>
  <c r="G503" i="2" a="1"/>
  <c r="G503" i="2" s="1"/>
  <c r="G504" i="2" a="1"/>
  <c r="G504" i="2" s="1"/>
  <c r="G505" i="2" a="1"/>
  <c r="G505" i="2" s="1"/>
  <c r="G506" i="2" a="1"/>
  <c r="G506" i="2" s="1"/>
  <c r="G507" i="2" a="1"/>
  <c r="G507" i="2" s="1"/>
  <c r="G508" i="2" a="1"/>
  <c r="G508" i="2" s="1"/>
  <c r="G509" i="2" a="1"/>
  <c r="G509" i="2" s="1"/>
  <c r="G510" i="2" a="1"/>
  <c r="G510" i="2" s="1"/>
  <c r="G511" i="2" a="1"/>
  <c r="G511" i="2" s="1"/>
  <c r="G512" i="2" a="1"/>
  <c r="G512" i="2" s="1"/>
  <c r="G513" i="2" a="1"/>
  <c r="G513" i="2" s="1"/>
  <c r="G514" i="2" a="1"/>
  <c r="G514" i="2" s="1"/>
  <c r="G515" i="2" a="1"/>
  <c r="G515" i="2" s="1"/>
  <c r="G516" i="2" a="1"/>
  <c r="G516" i="2" s="1"/>
  <c r="G517" i="2" a="1"/>
  <c r="G517" i="2" s="1"/>
  <c r="G518" i="2" a="1"/>
  <c r="G518" i="2" s="1"/>
  <c r="G519" i="2" a="1"/>
  <c r="G519" i="2" s="1"/>
  <c r="G520" i="2" a="1"/>
  <c r="G520" i="2" s="1"/>
  <c r="G521" i="2" a="1"/>
  <c r="G521" i="2" s="1"/>
  <c r="G522" i="2" a="1"/>
  <c r="G522" i="2" s="1"/>
  <c r="G523" i="2" a="1"/>
  <c r="G523" i="2" s="1"/>
  <c r="G524" i="2" a="1"/>
  <c r="G524" i="2" s="1"/>
  <c r="G525" i="2" a="1"/>
  <c r="G525" i="2" s="1"/>
  <c r="G526" i="2" a="1"/>
  <c r="G526" i="2" s="1"/>
  <c r="G527" i="2" a="1"/>
  <c r="G527" i="2" s="1"/>
  <c r="G528" i="2" a="1"/>
  <c r="G528" i="2" s="1"/>
  <c r="G529" i="2" a="1"/>
  <c r="G529" i="2" s="1"/>
  <c r="G530" i="2" a="1"/>
  <c r="G530" i="2" s="1"/>
  <c r="G531" i="2" a="1"/>
  <c r="G531" i="2" s="1"/>
  <c r="G532" i="2" a="1"/>
  <c r="G532" i="2" s="1"/>
  <c r="G533" i="2" a="1"/>
  <c r="G533" i="2" s="1"/>
  <c r="G534" i="2" a="1"/>
  <c r="G534" i="2" s="1"/>
  <c r="G535" i="2" a="1"/>
  <c r="G535" i="2" s="1"/>
  <c r="G536" i="2" a="1"/>
  <c r="G536" i="2" s="1"/>
  <c r="G537" i="2" a="1"/>
  <c r="G537" i="2" s="1"/>
  <c r="G538" i="2" a="1"/>
  <c r="G538" i="2" s="1"/>
  <c r="G539" i="2" a="1"/>
  <c r="G539" i="2" s="1"/>
  <c r="G540" i="2" a="1"/>
  <c r="G540" i="2" s="1"/>
  <c r="G541" i="2" a="1"/>
  <c r="G541" i="2" s="1"/>
  <c r="G542" i="2" a="1"/>
  <c r="G542" i="2" s="1"/>
  <c r="G543" i="2" a="1"/>
  <c r="G543" i="2" s="1"/>
  <c r="G544" i="2" a="1"/>
  <c r="G544" i="2" s="1"/>
  <c r="G545" i="2" a="1"/>
  <c r="G545" i="2" s="1"/>
  <c r="G546" i="2" a="1"/>
  <c r="G546" i="2" s="1"/>
  <c r="G547" i="2" a="1"/>
  <c r="G547" i="2" s="1"/>
  <c r="G548" i="2" a="1"/>
  <c r="G548" i="2" s="1"/>
  <c r="G549" i="2" a="1"/>
  <c r="G549" i="2" s="1"/>
  <c r="G550" i="2" a="1"/>
  <c r="G550" i="2" s="1"/>
  <c r="G551" i="2" a="1"/>
  <c r="G551" i="2" s="1"/>
  <c r="G552" i="2" a="1"/>
  <c r="G552" i="2" s="1"/>
  <c r="G553" i="2" a="1"/>
  <c r="G553" i="2" s="1"/>
  <c r="G554" i="2" a="1"/>
  <c r="G554" i="2" s="1"/>
  <c r="G555" i="2" a="1"/>
  <c r="G555" i="2" s="1"/>
  <c r="G556" i="2" a="1"/>
  <c r="G556" i="2" s="1"/>
  <c r="G557" i="2" a="1"/>
  <c r="G557" i="2" s="1"/>
  <c r="G558" i="2" a="1"/>
  <c r="G558" i="2" s="1"/>
  <c r="G559" i="2" a="1"/>
  <c r="G559" i="2" s="1"/>
  <c r="G560" i="2" a="1"/>
  <c r="G560" i="2" s="1"/>
  <c r="G561" i="2" a="1"/>
  <c r="G561" i="2" s="1"/>
  <c r="G562" i="2" a="1"/>
  <c r="G562" i="2" s="1"/>
  <c r="G563" i="2" a="1"/>
  <c r="G563" i="2" s="1"/>
  <c r="G564" i="2" a="1"/>
  <c r="G564" i="2" s="1"/>
  <c r="G565" i="2" a="1"/>
  <c r="G565" i="2" s="1"/>
  <c r="G566" i="2" a="1"/>
  <c r="G566" i="2" s="1"/>
  <c r="G567" i="2" a="1"/>
  <c r="G567" i="2" s="1"/>
  <c r="G568" i="2" a="1"/>
  <c r="G568" i="2" s="1"/>
  <c r="G569" i="2" a="1"/>
  <c r="G569" i="2" s="1"/>
  <c r="G570" i="2" a="1"/>
  <c r="G570" i="2" s="1"/>
  <c r="G571" i="2" a="1"/>
  <c r="G571" i="2" s="1"/>
  <c r="G572" i="2" a="1"/>
  <c r="G572" i="2" s="1"/>
  <c r="G573" i="2" a="1"/>
  <c r="G573" i="2" s="1"/>
  <c r="G574" i="2" a="1"/>
  <c r="G574" i="2" s="1"/>
  <c r="G575" i="2" a="1"/>
  <c r="G575" i="2" s="1"/>
  <c r="G576" i="2" a="1"/>
  <c r="G576" i="2" s="1"/>
  <c r="G577" i="2" a="1"/>
  <c r="G577" i="2" s="1"/>
  <c r="G578" i="2" a="1"/>
  <c r="G578" i="2" s="1"/>
  <c r="G579" i="2" a="1"/>
  <c r="G579" i="2" s="1"/>
  <c r="G580" i="2" a="1"/>
  <c r="G580" i="2" s="1"/>
  <c r="G581" i="2" a="1"/>
  <c r="G581" i="2" s="1"/>
  <c r="G582" i="2" a="1"/>
  <c r="G582" i="2" s="1"/>
  <c r="G583" i="2" a="1"/>
  <c r="G583" i="2" s="1"/>
  <c r="G584" i="2" a="1"/>
  <c r="G584" i="2" s="1"/>
  <c r="G585" i="2" a="1"/>
  <c r="G585" i="2" s="1"/>
  <c r="G586" i="2" a="1"/>
  <c r="G586" i="2" s="1"/>
  <c r="G587" i="2" a="1"/>
  <c r="G587" i="2" s="1"/>
  <c r="G588" i="2" a="1"/>
  <c r="G588" i="2" s="1"/>
  <c r="G589" i="2" a="1"/>
  <c r="G589" i="2" s="1"/>
  <c r="G590" i="2" a="1"/>
  <c r="G590" i="2" s="1"/>
  <c r="G591" i="2" a="1"/>
  <c r="G591" i="2" s="1"/>
  <c r="G592" i="2" a="1"/>
  <c r="G592" i="2" s="1"/>
  <c r="G593" i="2" a="1"/>
  <c r="G593" i="2" s="1"/>
  <c r="G594" i="2" a="1"/>
  <c r="G594" i="2" s="1"/>
  <c r="G595" i="2" a="1"/>
  <c r="G595" i="2" s="1"/>
  <c r="G596" i="2" a="1"/>
  <c r="G596" i="2" s="1"/>
  <c r="G597" i="2" a="1"/>
  <c r="G597" i="2" s="1"/>
  <c r="G598" i="2" a="1"/>
  <c r="G598" i="2" s="1"/>
  <c r="G599" i="2" a="1"/>
  <c r="G599" i="2" s="1"/>
  <c r="G600" i="2" a="1"/>
  <c r="G600" i="2" s="1"/>
  <c r="G601" i="2" a="1"/>
  <c r="G601" i="2" s="1"/>
  <c r="G602" i="2" a="1"/>
  <c r="G602" i="2" s="1"/>
  <c r="G603" i="2" a="1"/>
  <c r="G603" i="2" s="1"/>
  <c r="G604" i="2" a="1"/>
  <c r="G604" i="2" s="1"/>
  <c r="G605" i="2" a="1"/>
  <c r="G605" i="2" s="1"/>
  <c r="G606" i="2" a="1"/>
  <c r="G606" i="2" s="1"/>
  <c r="G607" i="2" a="1"/>
  <c r="G607" i="2" s="1"/>
  <c r="G608" i="2" a="1"/>
  <c r="G608" i="2" s="1"/>
  <c r="G609" i="2" a="1"/>
  <c r="G609" i="2" s="1"/>
  <c r="G610" i="2" a="1"/>
  <c r="G610" i="2" s="1"/>
  <c r="G611" i="2" a="1"/>
  <c r="G611" i="2" s="1"/>
  <c r="G612" i="2" a="1"/>
  <c r="G612" i="2" s="1"/>
  <c r="G613" i="2" a="1"/>
  <c r="G613" i="2" s="1"/>
  <c r="G614" i="2" a="1"/>
  <c r="G614" i="2" s="1"/>
  <c r="G615" i="2" a="1"/>
  <c r="G615" i="2" s="1"/>
  <c r="G616" i="2" a="1"/>
  <c r="G616" i="2" s="1"/>
  <c r="G617" i="2" a="1"/>
  <c r="G617" i="2" s="1"/>
  <c r="G618" i="2" a="1"/>
  <c r="G618" i="2" s="1"/>
  <c r="G619" i="2" a="1"/>
  <c r="G619" i="2" s="1"/>
  <c r="G620" i="2" a="1"/>
  <c r="G620" i="2" s="1"/>
  <c r="G621" i="2" a="1"/>
  <c r="G621" i="2" s="1"/>
  <c r="G622" i="2" a="1"/>
  <c r="G622" i="2" s="1"/>
  <c r="G623" i="2" a="1"/>
  <c r="G623" i="2" s="1"/>
  <c r="G624" i="2" a="1"/>
  <c r="G624" i="2" s="1"/>
  <c r="G625" i="2" a="1"/>
  <c r="G625" i="2" s="1"/>
  <c r="G626" i="2" a="1"/>
  <c r="G626" i="2" s="1"/>
  <c r="G627" i="2" a="1"/>
  <c r="G627" i="2" s="1"/>
  <c r="G628" i="2" a="1"/>
  <c r="G628" i="2" s="1"/>
  <c r="G629" i="2" a="1"/>
  <c r="G629" i="2" s="1"/>
  <c r="G630" i="2" a="1"/>
  <c r="G630" i="2" s="1"/>
  <c r="G631" i="2" a="1"/>
  <c r="G631" i="2" s="1"/>
  <c r="G632" i="2" a="1"/>
  <c r="G632" i="2" s="1"/>
  <c r="G633" i="2" a="1"/>
  <c r="G633" i="2" s="1"/>
  <c r="G634" i="2" a="1"/>
  <c r="G634" i="2" s="1"/>
  <c r="G635" i="2" a="1"/>
  <c r="G635" i="2" s="1"/>
  <c r="G636" i="2" a="1"/>
  <c r="G636" i="2" s="1"/>
  <c r="G637" i="2" a="1"/>
  <c r="G637" i="2" s="1"/>
  <c r="G638" i="2" a="1"/>
  <c r="G638" i="2" s="1"/>
  <c r="G639" i="2" a="1"/>
  <c r="G639" i="2" s="1"/>
  <c r="G640" i="2" a="1"/>
  <c r="G640" i="2" s="1"/>
  <c r="G641" i="2" a="1"/>
  <c r="G641" i="2" s="1"/>
  <c r="G642" i="2" a="1"/>
  <c r="G642" i="2" s="1"/>
  <c r="G643" i="2" a="1"/>
  <c r="G643" i="2" s="1"/>
  <c r="G644" i="2" a="1"/>
  <c r="G644" i="2" s="1"/>
  <c r="G645" i="2" a="1"/>
  <c r="G645" i="2" s="1"/>
  <c r="G646" i="2" a="1"/>
  <c r="G646" i="2" s="1"/>
  <c r="G647" i="2" a="1"/>
  <c r="G647" i="2" s="1"/>
  <c r="G648" i="2" a="1"/>
  <c r="G648" i="2" s="1"/>
  <c r="G649" i="2" a="1"/>
  <c r="G649" i="2" s="1"/>
  <c r="G650" i="2" a="1"/>
  <c r="G650" i="2" s="1"/>
  <c r="G651" i="2" a="1"/>
  <c r="G651" i="2" s="1"/>
  <c r="G652" i="2" a="1"/>
  <c r="G652" i="2" s="1"/>
  <c r="G653" i="2" a="1"/>
  <c r="G653" i="2" s="1"/>
  <c r="G654" i="2" a="1"/>
  <c r="G654" i="2" s="1"/>
  <c r="G655" i="2" a="1"/>
  <c r="G655" i="2" s="1"/>
  <c r="G656" i="2" a="1"/>
  <c r="G656" i="2" s="1"/>
  <c r="G657" i="2" a="1"/>
  <c r="G657" i="2" s="1"/>
  <c r="G658" i="2" a="1"/>
  <c r="G658" i="2" s="1"/>
  <c r="G659" i="2" a="1"/>
  <c r="G659" i="2" s="1"/>
  <c r="G660" i="2" a="1"/>
  <c r="G660" i="2" s="1"/>
  <c r="G661" i="2" a="1"/>
  <c r="G661" i="2" s="1"/>
  <c r="G662" i="2" a="1"/>
  <c r="G662" i="2" s="1"/>
  <c r="G663" i="2" a="1"/>
  <c r="G663" i="2" s="1"/>
  <c r="G664" i="2" a="1"/>
  <c r="G664" i="2" s="1"/>
  <c r="G665" i="2" a="1"/>
  <c r="G665" i="2" s="1"/>
  <c r="G666" i="2" a="1"/>
  <c r="G666" i="2" s="1"/>
  <c r="G667" i="2" a="1"/>
  <c r="G667" i="2" s="1"/>
  <c r="G668" i="2" a="1"/>
  <c r="G668" i="2" s="1"/>
  <c r="G669" i="2" a="1"/>
  <c r="G669" i="2" s="1"/>
  <c r="G670" i="2" a="1"/>
  <c r="G670" i="2" s="1"/>
  <c r="G671" i="2" a="1"/>
  <c r="G671" i="2" s="1"/>
  <c r="G672" i="2" a="1"/>
  <c r="G672" i="2" s="1"/>
  <c r="G673" i="2" a="1"/>
  <c r="G673" i="2" s="1"/>
  <c r="G674" i="2" a="1"/>
  <c r="G674" i="2" s="1"/>
  <c r="G675" i="2" a="1"/>
  <c r="G675" i="2" s="1"/>
  <c r="G676" i="2" a="1"/>
  <c r="G676" i="2" s="1"/>
  <c r="G677" i="2" a="1"/>
  <c r="G677" i="2" s="1"/>
  <c r="G678" i="2" a="1"/>
  <c r="G678" i="2" s="1"/>
  <c r="G679" i="2" a="1"/>
  <c r="G679" i="2" s="1"/>
  <c r="G680" i="2" a="1"/>
  <c r="G680" i="2" s="1"/>
  <c r="G681" i="2" a="1"/>
  <c r="G681" i="2" s="1"/>
  <c r="G682" i="2" a="1"/>
  <c r="G682" i="2" s="1"/>
  <c r="G683" i="2" a="1"/>
  <c r="G683" i="2" s="1"/>
  <c r="G684" i="2" a="1"/>
  <c r="G684" i="2" s="1"/>
  <c r="G685" i="2" a="1"/>
  <c r="G685" i="2" s="1"/>
  <c r="G686" i="2" a="1"/>
  <c r="G686" i="2" s="1"/>
  <c r="G687" i="2" a="1"/>
  <c r="G687" i="2" s="1"/>
  <c r="G688" i="2" a="1"/>
  <c r="G688" i="2" s="1"/>
  <c r="G689" i="2" a="1"/>
  <c r="G689" i="2" s="1"/>
  <c r="G690" i="2" a="1"/>
  <c r="G690" i="2" s="1"/>
  <c r="G691" i="2" a="1"/>
  <c r="G691" i="2" s="1"/>
  <c r="G692" i="2" a="1"/>
  <c r="G692" i="2" s="1"/>
  <c r="G693" i="2" a="1"/>
  <c r="G693" i="2" s="1"/>
  <c r="G694" i="2" a="1"/>
  <c r="G694" i="2" s="1"/>
  <c r="G695" i="2" a="1"/>
  <c r="G695" i="2" s="1"/>
  <c r="G696" i="2" a="1"/>
  <c r="G696" i="2" s="1"/>
  <c r="G697" i="2" a="1"/>
  <c r="G697" i="2" s="1"/>
  <c r="G698" i="2" a="1"/>
  <c r="G698" i="2" s="1"/>
  <c r="G699" i="2" a="1"/>
  <c r="G699" i="2" s="1"/>
  <c r="G700" i="2" a="1"/>
  <c r="G700" i="2" s="1"/>
  <c r="G701" i="2" a="1"/>
  <c r="G701" i="2" s="1"/>
  <c r="G702" i="2" a="1"/>
  <c r="G702" i="2" s="1"/>
  <c r="G703" i="2" a="1"/>
  <c r="G703" i="2" s="1"/>
  <c r="G704" i="2" a="1"/>
  <c r="G704" i="2" s="1"/>
  <c r="G705" i="2" a="1"/>
  <c r="G705" i="2" s="1"/>
  <c r="G706" i="2" a="1"/>
  <c r="G706" i="2" s="1"/>
  <c r="G707" i="2" a="1"/>
  <c r="G707" i="2" s="1"/>
  <c r="G708" i="2" a="1"/>
  <c r="G708" i="2" s="1"/>
  <c r="G709" i="2" a="1"/>
  <c r="G709" i="2" s="1"/>
  <c r="G710" i="2" a="1"/>
  <c r="G710" i="2" s="1"/>
  <c r="G711" i="2" a="1"/>
  <c r="G711" i="2" s="1"/>
  <c r="G712" i="2" a="1"/>
  <c r="G712" i="2" s="1"/>
  <c r="G713" i="2" a="1"/>
  <c r="G713" i="2" s="1"/>
  <c r="G714" i="2" a="1"/>
  <c r="G714" i="2" s="1"/>
  <c r="G715" i="2" a="1"/>
  <c r="G715" i="2" s="1"/>
  <c r="G716" i="2" a="1"/>
  <c r="G716" i="2" s="1"/>
  <c r="G717" i="2" a="1"/>
  <c r="G717" i="2" s="1"/>
  <c r="G718" i="2" a="1"/>
  <c r="G718" i="2" s="1"/>
  <c r="G719" i="2" a="1"/>
  <c r="G719" i="2" s="1"/>
  <c r="G720" i="2" a="1"/>
  <c r="G720" i="2" s="1"/>
  <c r="G721" i="2" a="1"/>
  <c r="G721" i="2" s="1"/>
  <c r="G722" i="2" a="1"/>
  <c r="G722" i="2" s="1"/>
  <c r="G723" i="2" a="1"/>
  <c r="G723" i="2" s="1"/>
  <c r="G724" i="2" a="1"/>
  <c r="G724" i="2" s="1"/>
  <c r="G725" i="2" a="1"/>
  <c r="G725" i="2" s="1"/>
  <c r="G726" i="2" a="1"/>
  <c r="G726" i="2" s="1"/>
  <c r="G727" i="2" a="1"/>
  <c r="G727" i="2" s="1"/>
  <c r="G728" i="2" a="1"/>
  <c r="G728" i="2" s="1"/>
  <c r="G729" i="2" a="1"/>
  <c r="G729" i="2" s="1"/>
  <c r="G730" i="2" a="1"/>
  <c r="G730" i="2" s="1"/>
  <c r="G731" i="2" a="1"/>
  <c r="G731" i="2" s="1"/>
  <c r="G732" i="2" a="1"/>
  <c r="G732" i="2" s="1"/>
  <c r="G733" i="2" a="1"/>
  <c r="G733" i="2" s="1"/>
  <c r="G734" i="2" a="1"/>
  <c r="G734" i="2" s="1"/>
  <c r="G735" i="2" a="1"/>
  <c r="G735" i="2" s="1"/>
  <c r="G736" i="2" a="1"/>
  <c r="G736" i="2" s="1"/>
  <c r="G737" i="2" a="1"/>
  <c r="G737" i="2" s="1"/>
  <c r="G738" i="2" a="1"/>
  <c r="G738" i="2" s="1"/>
  <c r="G739" i="2" a="1"/>
  <c r="G739" i="2" s="1"/>
  <c r="G740" i="2" a="1"/>
  <c r="G740" i="2" s="1"/>
  <c r="G741" i="2" a="1"/>
  <c r="G741" i="2" s="1"/>
  <c r="G742" i="2" a="1"/>
  <c r="G742" i="2" s="1"/>
  <c r="G743" i="2" a="1"/>
  <c r="G743" i="2" s="1"/>
  <c r="G744" i="2" a="1"/>
  <c r="G744" i="2" s="1"/>
  <c r="G745" i="2" a="1"/>
  <c r="G745" i="2" s="1"/>
  <c r="G746" i="2" a="1"/>
  <c r="G746" i="2" s="1"/>
  <c r="G747" i="2" a="1"/>
  <c r="G747" i="2" s="1"/>
  <c r="G748" i="2" a="1"/>
  <c r="G748" i="2" s="1"/>
  <c r="G749" i="2" a="1"/>
  <c r="G749" i="2" s="1"/>
  <c r="G750" i="2" a="1"/>
  <c r="G750" i="2" s="1"/>
  <c r="G751" i="2" a="1"/>
  <c r="G751" i="2" s="1"/>
  <c r="G752" i="2" a="1"/>
  <c r="G752" i="2" s="1"/>
  <c r="G753" i="2" a="1"/>
  <c r="G753" i="2" s="1"/>
  <c r="G754" i="2" a="1"/>
  <c r="G754" i="2" s="1"/>
  <c r="G755" i="2" a="1"/>
  <c r="G755" i="2" s="1"/>
  <c r="G756" i="2" a="1"/>
  <c r="G756" i="2" s="1"/>
  <c r="G757" i="2" a="1"/>
  <c r="G757" i="2" s="1"/>
  <c r="G758" i="2" a="1"/>
  <c r="G758" i="2" s="1"/>
  <c r="G759" i="2" a="1"/>
  <c r="G759" i="2" s="1"/>
  <c r="G760" i="2" a="1"/>
  <c r="G760" i="2" s="1"/>
  <c r="G761" i="2" a="1"/>
  <c r="G761" i="2" s="1"/>
  <c r="G762" i="2" a="1"/>
  <c r="G762" i="2" s="1"/>
  <c r="G763" i="2" a="1"/>
  <c r="G763" i="2" s="1"/>
  <c r="G764" i="2" a="1"/>
  <c r="G764" i="2" s="1"/>
  <c r="G765" i="2" a="1"/>
  <c r="G765" i="2" s="1"/>
  <c r="G766" i="2" a="1"/>
  <c r="G766" i="2" s="1"/>
  <c r="G767" i="2" a="1"/>
  <c r="G767" i="2" s="1"/>
  <c r="G768" i="2" a="1"/>
  <c r="G768" i="2" s="1"/>
  <c r="G769" i="2" a="1"/>
  <c r="G769" i="2" s="1"/>
  <c r="G770" i="2" a="1"/>
  <c r="G770" i="2" s="1"/>
  <c r="G771" i="2" a="1"/>
  <c r="G771" i="2" s="1"/>
  <c r="G772" i="2" a="1"/>
  <c r="G772" i="2" s="1"/>
  <c r="G773" i="2" a="1"/>
  <c r="G773" i="2" s="1"/>
  <c r="G774" i="2" a="1"/>
  <c r="G774" i="2" s="1"/>
  <c r="G775" i="2" a="1"/>
  <c r="G775" i="2" s="1"/>
  <c r="G776" i="2" a="1"/>
  <c r="G776" i="2" s="1"/>
  <c r="G777" i="2" a="1"/>
  <c r="G777" i="2" s="1"/>
  <c r="G778" i="2" a="1"/>
  <c r="G778" i="2" s="1"/>
  <c r="G779" i="2" a="1"/>
  <c r="G779" i="2" s="1"/>
  <c r="G780" i="2" a="1"/>
  <c r="G780" i="2" s="1"/>
  <c r="G781" i="2" a="1"/>
  <c r="G781" i="2" s="1"/>
  <c r="G782" i="2" a="1"/>
  <c r="G782" i="2" s="1"/>
  <c r="G783" i="2" a="1"/>
  <c r="G783" i="2" s="1"/>
  <c r="G784" i="2" a="1"/>
  <c r="G784" i="2" s="1"/>
  <c r="G785" i="2" a="1"/>
  <c r="G785" i="2" s="1"/>
  <c r="G786" i="2" a="1"/>
  <c r="G786" i="2" s="1"/>
  <c r="G787" i="2" a="1"/>
  <c r="G787" i="2" s="1"/>
  <c r="G788" i="2" a="1"/>
  <c r="G788" i="2" s="1"/>
  <c r="G789" i="2" a="1"/>
  <c r="G789" i="2" s="1"/>
  <c r="G790" i="2" a="1"/>
  <c r="G790" i="2" s="1"/>
  <c r="G791" i="2" a="1"/>
  <c r="G791" i="2" s="1"/>
  <c r="G792" i="2" a="1"/>
  <c r="G792" i="2" s="1"/>
  <c r="G793" i="2" a="1"/>
  <c r="G793" i="2" s="1"/>
  <c r="G794" i="2" a="1"/>
  <c r="G794" i="2" s="1"/>
  <c r="G795" i="2" a="1"/>
  <c r="G795" i="2" s="1"/>
  <c r="G796" i="2" a="1"/>
  <c r="G796" i="2" s="1"/>
  <c r="G797" i="2" a="1"/>
  <c r="G797" i="2" s="1"/>
  <c r="G798" i="2" a="1"/>
  <c r="G798" i="2" s="1"/>
  <c r="G799" i="2" a="1"/>
  <c r="G799" i="2" s="1"/>
  <c r="G800" i="2" a="1"/>
  <c r="G800" i="2" s="1"/>
  <c r="G801" i="2" a="1"/>
  <c r="G801" i="2" s="1"/>
  <c r="G802" i="2" a="1"/>
  <c r="G802" i="2" s="1"/>
  <c r="G803" i="2" a="1"/>
  <c r="G803" i="2" s="1"/>
  <c r="G804" i="2" a="1"/>
  <c r="G804" i="2" s="1"/>
  <c r="G805" i="2" a="1"/>
  <c r="G805" i="2" s="1"/>
  <c r="G806" i="2" a="1"/>
  <c r="G806" i="2" s="1"/>
  <c r="G807" i="2" a="1"/>
  <c r="G807" i="2" s="1"/>
  <c r="G808" i="2" a="1"/>
  <c r="G808" i="2" s="1"/>
  <c r="G809" i="2" a="1"/>
  <c r="G809" i="2" s="1"/>
  <c r="G810" i="2" a="1"/>
  <c r="G810" i="2" s="1"/>
  <c r="G811" i="2" a="1"/>
  <c r="G811" i="2" s="1"/>
  <c r="G812" i="2" a="1"/>
  <c r="G812" i="2" s="1"/>
  <c r="G813" i="2" a="1"/>
  <c r="G813" i="2" s="1"/>
  <c r="G814" i="2" a="1"/>
  <c r="G814" i="2" s="1"/>
  <c r="G815" i="2" a="1"/>
  <c r="G815" i="2" s="1"/>
  <c r="G816" i="2" a="1"/>
  <c r="G816" i="2" s="1"/>
  <c r="G817" i="2" a="1"/>
  <c r="G817" i="2" s="1"/>
  <c r="G818" i="2" a="1"/>
  <c r="G818" i="2" s="1"/>
  <c r="G819" i="2" a="1"/>
  <c r="G819" i="2" s="1"/>
  <c r="G820" i="2" a="1"/>
  <c r="G820" i="2" s="1"/>
  <c r="G821" i="2" a="1"/>
  <c r="G821" i="2" s="1"/>
  <c r="G822" i="2" a="1"/>
  <c r="G822" i="2" s="1"/>
  <c r="G823" i="2" a="1"/>
  <c r="G823" i="2" s="1"/>
  <c r="G824" i="2" a="1"/>
  <c r="G824" i="2" s="1"/>
  <c r="G825" i="2" a="1"/>
  <c r="G825" i="2" s="1"/>
  <c r="G826" i="2" a="1"/>
  <c r="G826" i="2" s="1"/>
  <c r="G827" i="2" a="1"/>
  <c r="G827" i="2" s="1"/>
  <c r="G828" i="2" a="1"/>
  <c r="G828" i="2" s="1"/>
  <c r="G829" i="2" a="1"/>
  <c r="G829" i="2" s="1"/>
  <c r="G830" i="2" a="1"/>
  <c r="G830" i="2" s="1"/>
  <c r="G831" i="2" a="1"/>
  <c r="G831" i="2" s="1"/>
  <c r="G832" i="2" a="1"/>
  <c r="G832" i="2" s="1"/>
  <c r="G833" i="2" a="1"/>
  <c r="G833" i="2" s="1"/>
  <c r="G834" i="2" a="1"/>
  <c r="G834" i="2" s="1"/>
  <c r="G835" i="2" a="1"/>
  <c r="G835" i="2" s="1"/>
  <c r="G836" i="2" a="1"/>
  <c r="G836" i="2" s="1"/>
  <c r="G837" i="2" a="1"/>
  <c r="G837" i="2" s="1"/>
  <c r="G838" i="2" a="1"/>
  <c r="G838" i="2" s="1"/>
  <c r="G839" i="2" a="1"/>
  <c r="G839" i="2" s="1"/>
  <c r="G840" i="2" a="1"/>
  <c r="G840" i="2" s="1"/>
  <c r="G841" i="2" a="1"/>
  <c r="G841" i="2" s="1"/>
  <c r="G842" i="2" a="1"/>
  <c r="G842" i="2" s="1"/>
  <c r="G843" i="2" a="1"/>
  <c r="G843" i="2" s="1"/>
  <c r="G844" i="2" a="1"/>
  <c r="G844" i="2" s="1"/>
  <c r="G845" i="2" a="1"/>
  <c r="G845" i="2" s="1"/>
  <c r="G846" i="2" a="1"/>
  <c r="G846" i="2" s="1"/>
  <c r="G847" i="2" a="1"/>
  <c r="G847" i="2" s="1"/>
  <c r="G848" i="2" a="1"/>
  <c r="G848" i="2" s="1"/>
  <c r="G849" i="2" a="1"/>
  <c r="G849" i="2" s="1"/>
  <c r="G850" i="2" a="1"/>
  <c r="G850" i="2" s="1"/>
  <c r="G851" i="2" a="1"/>
  <c r="G851" i="2" s="1"/>
  <c r="G852" i="2" a="1"/>
  <c r="G852" i="2" s="1"/>
  <c r="G853" i="2" a="1"/>
  <c r="G853" i="2" s="1"/>
  <c r="G854" i="2" a="1"/>
  <c r="G854" i="2" s="1"/>
  <c r="G855" i="2" a="1"/>
  <c r="G855" i="2" s="1"/>
  <c r="G856" i="2" a="1"/>
  <c r="G856" i="2" s="1"/>
  <c r="G857" i="2" a="1"/>
  <c r="G857" i="2" s="1"/>
  <c r="G858" i="2" a="1"/>
  <c r="G858" i="2" s="1"/>
  <c r="G859" i="2" a="1"/>
  <c r="G859" i="2" s="1"/>
  <c r="G860" i="2" a="1"/>
  <c r="G860" i="2" s="1"/>
  <c r="G861" i="2" a="1"/>
  <c r="G861" i="2" s="1"/>
  <c r="G862" i="2" a="1"/>
  <c r="G862" i="2" s="1"/>
  <c r="G863" i="2" a="1"/>
  <c r="G863" i="2" s="1"/>
  <c r="G864" i="2" a="1"/>
  <c r="G864" i="2" s="1"/>
  <c r="G865" i="2" a="1"/>
  <c r="G865" i="2" s="1"/>
  <c r="G866" i="2" a="1"/>
  <c r="G866" i="2" s="1"/>
  <c r="G867" i="2" a="1"/>
  <c r="G867" i="2" s="1"/>
  <c r="G868" i="2" a="1"/>
  <c r="G868" i="2" s="1"/>
  <c r="G869" i="2" a="1"/>
  <c r="G869" i="2" s="1"/>
  <c r="G870" i="2" a="1"/>
  <c r="G870" i="2" s="1"/>
  <c r="G871" i="2" a="1"/>
  <c r="G871" i="2" s="1"/>
  <c r="G872" i="2" a="1"/>
  <c r="G872" i="2" s="1"/>
  <c r="G873" i="2" a="1"/>
  <c r="G873" i="2" s="1"/>
  <c r="G874" i="2" a="1"/>
  <c r="G874" i="2" s="1"/>
  <c r="G875" i="2" a="1"/>
  <c r="G875" i="2" s="1"/>
  <c r="G876" i="2" a="1"/>
  <c r="G876" i="2" s="1"/>
  <c r="G877" i="2" a="1"/>
  <c r="G877" i="2" s="1"/>
  <c r="G878" i="2" a="1"/>
  <c r="G878" i="2" s="1"/>
  <c r="G879" i="2" a="1"/>
  <c r="G879" i="2" s="1"/>
  <c r="G880" i="2" a="1"/>
  <c r="G880" i="2" s="1"/>
  <c r="G881" i="2" a="1"/>
  <c r="G881" i="2" s="1"/>
  <c r="G882" i="2" a="1"/>
  <c r="G882" i="2" s="1"/>
  <c r="G883" i="2" a="1"/>
  <c r="G883" i="2" s="1"/>
  <c r="G884" i="2" a="1"/>
  <c r="G884" i="2" s="1"/>
  <c r="G885" i="2" a="1"/>
  <c r="G885" i="2" s="1"/>
  <c r="G886" i="2" a="1"/>
  <c r="G886" i="2" s="1"/>
  <c r="G887" i="2" a="1"/>
  <c r="G887" i="2" s="1"/>
  <c r="G888" i="2" a="1"/>
  <c r="G888" i="2" s="1"/>
  <c r="G889" i="2" a="1"/>
  <c r="G889" i="2" s="1"/>
  <c r="G890" i="2" a="1"/>
  <c r="G890" i="2" s="1"/>
  <c r="G891" i="2" a="1"/>
  <c r="G891" i="2" s="1"/>
  <c r="G892" i="2" a="1"/>
  <c r="G892" i="2" s="1"/>
  <c r="G893" i="2" a="1"/>
  <c r="G893" i="2" s="1"/>
  <c r="G894" i="2" a="1"/>
  <c r="G894" i="2" s="1"/>
  <c r="G895" i="2" a="1"/>
  <c r="G895" i="2" s="1"/>
  <c r="G896" i="2" a="1"/>
  <c r="G896" i="2" s="1"/>
  <c r="G897" i="2" a="1"/>
  <c r="G897" i="2" s="1"/>
  <c r="G898" i="2" a="1"/>
  <c r="G898" i="2" s="1"/>
  <c r="G899" i="2" a="1"/>
  <c r="G899" i="2" s="1"/>
  <c r="G900" i="2" a="1"/>
  <c r="G900" i="2" s="1"/>
  <c r="G901" i="2" a="1"/>
  <c r="G901" i="2" s="1"/>
  <c r="G902" i="2" a="1"/>
  <c r="G902" i="2" s="1"/>
  <c r="G903" i="2" a="1"/>
  <c r="G903" i="2" s="1"/>
  <c r="G904" i="2" a="1"/>
  <c r="G904" i="2" s="1"/>
  <c r="G905" i="2" a="1"/>
  <c r="G905" i="2" s="1"/>
  <c r="G906" i="2" a="1"/>
  <c r="G906" i="2" s="1"/>
  <c r="G907" i="2" a="1"/>
  <c r="G907" i="2" s="1"/>
  <c r="G908" i="2" a="1"/>
  <c r="G908" i="2" s="1"/>
  <c r="G909" i="2" a="1"/>
  <c r="G909" i="2" s="1"/>
  <c r="G910" i="2" a="1"/>
  <c r="G910" i="2" s="1"/>
  <c r="G911" i="2" a="1"/>
  <c r="G911" i="2" s="1"/>
  <c r="G912" i="2" a="1"/>
  <c r="G912" i="2" s="1"/>
  <c r="G913" i="2" a="1"/>
  <c r="G913" i="2" s="1"/>
  <c r="G914" i="2" a="1"/>
  <c r="G914" i="2" s="1"/>
  <c r="G915" i="2" a="1"/>
  <c r="G915" i="2" s="1"/>
  <c r="G916" i="2" a="1"/>
  <c r="G916" i="2" s="1"/>
  <c r="G917" i="2" a="1"/>
  <c r="G917" i="2" s="1"/>
  <c r="G918" i="2" a="1"/>
  <c r="G918" i="2" s="1"/>
  <c r="G919" i="2" a="1"/>
  <c r="G919" i="2" s="1"/>
  <c r="G920" i="2" a="1"/>
  <c r="G920" i="2" s="1"/>
  <c r="G921" i="2" a="1"/>
  <c r="G921" i="2" s="1"/>
  <c r="G922" i="2" a="1"/>
  <c r="G922" i="2" s="1"/>
  <c r="G923" i="2" a="1"/>
  <c r="G923" i="2" s="1"/>
  <c r="G924" i="2" a="1"/>
  <c r="G924" i="2" s="1"/>
  <c r="G925" i="2" a="1"/>
  <c r="G925" i="2" s="1"/>
  <c r="G926" i="2" a="1"/>
  <c r="G926" i="2" s="1"/>
  <c r="G927" i="2" a="1"/>
  <c r="G927" i="2" s="1"/>
  <c r="G928" i="2" a="1"/>
  <c r="G928" i="2" s="1"/>
  <c r="G929" i="2" a="1"/>
  <c r="G929" i="2" s="1"/>
  <c r="G930" i="2" a="1"/>
  <c r="G930" i="2" s="1"/>
  <c r="G931" i="2" a="1"/>
  <c r="G931" i="2" s="1"/>
  <c r="G932" i="2" a="1"/>
  <c r="G932" i="2" s="1"/>
  <c r="G933" i="2" a="1"/>
  <c r="G933" i="2" s="1"/>
  <c r="G934" i="2" a="1"/>
  <c r="G934" i="2" s="1"/>
  <c r="G935" i="2" a="1"/>
  <c r="G935" i="2" s="1"/>
  <c r="G936" i="2" a="1"/>
  <c r="G936" i="2" s="1"/>
  <c r="G937" i="2" a="1"/>
  <c r="G937" i="2" s="1"/>
  <c r="G938" i="2" a="1"/>
  <c r="G938" i="2" s="1"/>
  <c r="G939" i="2" a="1"/>
  <c r="G939" i="2" s="1"/>
  <c r="G940" i="2" a="1"/>
  <c r="G940" i="2" s="1"/>
  <c r="G941" i="2" a="1"/>
  <c r="G941" i="2" s="1"/>
  <c r="G942" i="2" a="1"/>
  <c r="G942" i="2" s="1"/>
  <c r="G943" i="2" a="1"/>
  <c r="G943" i="2" s="1"/>
  <c r="G944" i="2" a="1"/>
  <c r="G944" i="2" s="1"/>
  <c r="G945" i="2" a="1"/>
  <c r="G945" i="2" s="1"/>
  <c r="G946" i="2" a="1"/>
  <c r="G946" i="2" s="1"/>
  <c r="G947" i="2" a="1"/>
  <c r="G947" i="2" s="1"/>
  <c r="G948" i="2" a="1"/>
  <c r="G948" i="2" s="1"/>
  <c r="G949" i="2" a="1"/>
  <c r="G949" i="2" s="1"/>
  <c r="G950" i="2" a="1"/>
  <c r="G950" i="2" s="1"/>
  <c r="G951" i="2" a="1"/>
  <c r="G951" i="2" s="1"/>
  <c r="G952" i="2" a="1"/>
  <c r="G952" i="2" s="1"/>
  <c r="G953" i="2" a="1"/>
  <c r="G953" i="2" s="1"/>
  <c r="G954" i="2" a="1"/>
  <c r="G954" i="2" s="1"/>
  <c r="G955" i="2" a="1"/>
  <c r="G955" i="2" s="1"/>
  <c r="G956" i="2" a="1"/>
  <c r="G956" i="2" s="1"/>
  <c r="G957" i="2" a="1"/>
  <c r="G957" i="2" s="1"/>
  <c r="G958" i="2" a="1"/>
  <c r="G958" i="2" s="1"/>
  <c r="G959" i="2" a="1"/>
  <c r="G959" i="2" s="1"/>
  <c r="G960" i="2" a="1"/>
  <c r="G960" i="2" s="1"/>
  <c r="G961" i="2" a="1"/>
  <c r="G961" i="2" s="1"/>
  <c r="G962" i="2" a="1"/>
  <c r="G962" i="2" s="1"/>
  <c r="G963" i="2" a="1"/>
  <c r="G963" i="2" s="1"/>
  <c r="G964" i="2" a="1"/>
  <c r="G964" i="2" s="1"/>
  <c r="G965" i="2" a="1"/>
  <c r="G965" i="2" s="1"/>
  <c r="G966" i="2" a="1"/>
  <c r="G966" i="2" s="1"/>
  <c r="G967" i="2" a="1"/>
  <c r="G967" i="2" s="1"/>
  <c r="G968" i="2" a="1"/>
  <c r="G968" i="2" s="1"/>
  <c r="G969" i="2" a="1"/>
  <c r="G969" i="2" s="1"/>
  <c r="G970" i="2" a="1"/>
  <c r="G970" i="2" s="1"/>
  <c r="G971" i="2" a="1"/>
  <c r="G971" i="2" s="1"/>
  <c r="G972" i="2" a="1"/>
  <c r="G972" i="2" s="1"/>
  <c r="G973" i="2" a="1"/>
  <c r="G973" i="2" s="1"/>
  <c r="G974" i="2" a="1"/>
  <c r="G974" i="2" s="1"/>
  <c r="G975" i="2" a="1"/>
  <c r="G975" i="2" s="1"/>
  <c r="G976" i="2" a="1"/>
  <c r="G976" i="2" s="1"/>
  <c r="G977" i="2" a="1"/>
  <c r="G977" i="2" s="1"/>
  <c r="G978" i="2" a="1"/>
  <c r="G978" i="2" s="1"/>
  <c r="G979" i="2" a="1"/>
  <c r="G979" i="2" s="1"/>
  <c r="G980" i="2" a="1"/>
  <c r="G980" i="2" s="1"/>
  <c r="G981" i="2" a="1"/>
  <c r="G981" i="2" s="1"/>
  <c r="G982" i="2" a="1"/>
  <c r="G982" i="2" s="1"/>
  <c r="G983" i="2" a="1"/>
  <c r="G983" i="2" s="1"/>
  <c r="G984" i="2" a="1"/>
  <c r="G984" i="2" s="1"/>
  <c r="G985" i="2" a="1"/>
  <c r="G985" i="2" s="1"/>
  <c r="G986" i="2" a="1"/>
  <c r="G986" i="2" s="1"/>
  <c r="G987" i="2" a="1"/>
  <c r="G987" i="2" s="1"/>
  <c r="G988" i="2" a="1"/>
  <c r="G988" i="2" s="1"/>
  <c r="G989" i="2" a="1"/>
  <c r="G989" i="2" s="1"/>
  <c r="G990" i="2" a="1"/>
  <c r="G990" i="2" s="1"/>
  <c r="G991" i="2" a="1"/>
  <c r="G991" i="2" s="1"/>
  <c r="G992" i="2" a="1"/>
  <c r="G992" i="2" s="1"/>
  <c r="G993" i="2" a="1"/>
  <c r="G993" i="2" s="1"/>
  <c r="G994" i="2" a="1"/>
  <c r="G994" i="2" s="1"/>
  <c r="G995" i="2" a="1"/>
  <c r="G995" i="2" s="1"/>
  <c r="G996" i="2" a="1"/>
  <c r="G996" i="2" s="1"/>
  <c r="G997" i="2" a="1"/>
  <c r="G997" i="2" s="1"/>
  <c r="G998" i="2" a="1"/>
  <c r="G998" i="2" s="1"/>
  <c r="G999" i="2" a="1"/>
  <c r="G999" i="2" s="1"/>
  <c r="G1000" i="2" a="1"/>
  <c r="G1000" i="2" s="1"/>
  <c r="G1001" i="2" a="1"/>
  <c r="G1001" i="2" s="1"/>
  <c r="G1002" i="2" a="1"/>
  <c r="G1002" i="2" s="1"/>
  <c r="G1003" i="2" a="1"/>
  <c r="G1003" i="2" s="1"/>
  <c r="G1004" i="2" a="1"/>
  <c r="G1004" i="2" s="1"/>
  <c r="G1005" i="2" a="1"/>
  <c r="G1005" i="2" s="1"/>
  <c r="G1006" i="2" a="1"/>
  <c r="G1006" i="2" s="1"/>
  <c r="G1007" i="2" a="1"/>
  <c r="G1007" i="2" s="1"/>
  <c r="G1008" i="2" a="1"/>
  <c r="G1008" i="2" s="1"/>
  <c r="G1009" i="2" a="1"/>
  <c r="G1009" i="2" s="1"/>
  <c r="G1010" i="2" a="1"/>
  <c r="G1010" i="2" s="1"/>
  <c r="G1011" i="2" a="1"/>
  <c r="G1011" i="2" s="1"/>
  <c r="G1012" i="2" a="1"/>
  <c r="G1012" i="2" s="1"/>
  <c r="G1013" i="2" a="1"/>
  <c r="G1013" i="2" s="1"/>
  <c r="G1014" i="2" a="1"/>
  <c r="G1014" i="2" s="1"/>
  <c r="G1015" i="2" a="1"/>
  <c r="G1015" i="2" s="1"/>
  <c r="G1016" i="2" a="1"/>
  <c r="G1016" i="2" s="1"/>
  <c r="G1017" i="2" a="1"/>
  <c r="G1017" i="2" s="1"/>
  <c r="G1018" i="2" a="1"/>
  <c r="G1018" i="2" s="1"/>
  <c r="G1019" i="2" a="1"/>
  <c r="G1019" i="2" s="1"/>
  <c r="G1020" i="2" a="1"/>
  <c r="G1020" i="2" s="1"/>
  <c r="G1021" i="2" a="1"/>
  <c r="G1021" i="2" s="1"/>
  <c r="G1022" i="2" a="1"/>
  <c r="G1022" i="2" s="1"/>
  <c r="G1023" i="2" a="1"/>
  <c r="G1023" i="2" s="1"/>
  <c r="G1024" i="2" a="1"/>
  <c r="G1024" i="2" s="1"/>
  <c r="G1025" i="2" a="1"/>
  <c r="G1025" i="2" s="1"/>
  <c r="G1026" i="2" a="1"/>
  <c r="G1026" i="2" s="1"/>
  <c r="G1027" i="2" a="1"/>
  <c r="G1027" i="2" s="1"/>
  <c r="G1028" i="2" a="1"/>
  <c r="G1028" i="2" s="1"/>
  <c r="G1029" i="2" a="1"/>
  <c r="G1029" i="2" s="1"/>
  <c r="G1030" i="2" a="1"/>
  <c r="G1030" i="2" s="1"/>
  <c r="G1031" i="2" a="1"/>
  <c r="G1031" i="2" s="1"/>
  <c r="G1032" i="2" a="1"/>
  <c r="G1032" i="2" s="1"/>
  <c r="G1033" i="2" a="1"/>
  <c r="G1033" i="2" s="1"/>
  <c r="G1034" i="2" a="1"/>
  <c r="G1034" i="2" s="1"/>
  <c r="G1035" i="2" a="1"/>
  <c r="G1035" i="2" s="1"/>
  <c r="G1036" i="2" a="1"/>
  <c r="G1036" i="2" s="1"/>
  <c r="G1037" i="2" a="1"/>
  <c r="G1037" i="2" s="1"/>
  <c r="G1038" i="2" a="1"/>
  <c r="G1038" i="2" s="1"/>
  <c r="G1039" i="2" a="1"/>
  <c r="G1039" i="2" s="1"/>
  <c r="G1040" i="2" a="1"/>
  <c r="G1040" i="2" s="1"/>
  <c r="G1041" i="2" a="1"/>
  <c r="G1041" i="2" s="1"/>
  <c r="G1042" i="2" a="1"/>
  <c r="G1042" i="2" s="1"/>
  <c r="G1043" i="2" a="1"/>
  <c r="G1043" i="2" s="1"/>
  <c r="G1044" i="2" a="1"/>
  <c r="G1044" i="2" s="1"/>
  <c r="G1045" i="2" a="1"/>
  <c r="G1045" i="2" s="1"/>
  <c r="G1046" i="2" a="1"/>
  <c r="G1046" i="2" s="1"/>
  <c r="G1047" i="2" a="1"/>
  <c r="G1047" i="2" s="1"/>
  <c r="G1048" i="2" a="1"/>
  <c r="G1048" i="2" s="1"/>
  <c r="G1049" i="2" a="1"/>
  <c r="G1049" i="2" s="1"/>
  <c r="G1050" i="2" a="1"/>
  <c r="G1050" i="2" s="1"/>
  <c r="G1051" i="2" a="1"/>
  <c r="G1051" i="2" s="1"/>
  <c r="G1052" i="2" a="1"/>
  <c r="G1052" i="2" s="1"/>
  <c r="G1053" i="2" a="1"/>
  <c r="G1053" i="2" s="1"/>
  <c r="G1054" i="2" a="1"/>
  <c r="G1054" i="2" s="1"/>
  <c r="G1055" i="2" a="1"/>
  <c r="G1055" i="2" s="1"/>
  <c r="G1056" i="2" a="1"/>
  <c r="G1056" i="2" s="1"/>
  <c r="G1057" i="2" a="1"/>
  <c r="G1057" i="2" s="1"/>
  <c r="G1058" i="2" a="1"/>
  <c r="G1058" i="2" s="1"/>
  <c r="G1059" i="2" a="1"/>
  <c r="G1059" i="2" s="1"/>
  <c r="G1060" i="2" a="1"/>
  <c r="G1060" i="2" s="1"/>
  <c r="G1061" i="2" a="1"/>
  <c r="G1061" i="2" s="1"/>
  <c r="G1062" i="2" a="1"/>
  <c r="G1062" i="2" s="1"/>
  <c r="G1063" i="2" a="1"/>
  <c r="G1063" i="2" s="1"/>
  <c r="G1064" i="2" a="1"/>
  <c r="G1064" i="2" s="1"/>
  <c r="G1065" i="2" a="1"/>
  <c r="G1065" i="2" s="1"/>
  <c r="G1066" i="2" a="1"/>
  <c r="G1066" i="2" s="1"/>
  <c r="G1067" i="2" a="1"/>
  <c r="G1067" i="2" s="1"/>
  <c r="G1068" i="2" a="1"/>
  <c r="G1068" i="2" s="1"/>
  <c r="G1069" i="2" a="1"/>
  <c r="G1069" i="2" s="1"/>
  <c r="G1070" i="2" a="1"/>
  <c r="G1070" i="2" s="1"/>
  <c r="G1071" i="2" a="1"/>
  <c r="G1071" i="2" s="1"/>
  <c r="G1072" i="2" a="1"/>
  <c r="G1072" i="2" s="1"/>
  <c r="G1073" i="2" a="1"/>
  <c r="G1073" i="2" s="1"/>
  <c r="G1074" i="2" a="1"/>
  <c r="G1074" i="2" s="1"/>
  <c r="G1075" i="2" a="1"/>
  <c r="G1075" i="2" s="1"/>
  <c r="G1076" i="2" a="1"/>
  <c r="G1076" i="2" s="1"/>
  <c r="G1077" i="2" a="1"/>
  <c r="G1077" i="2" s="1"/>
  <c r="G1078" i="2" a="1"/>
  <c r="G1078" i="2" s="1"/>
  <c r="G1079" i="2" a="1"/>
  <c r="G1079" i="2" s="1"/>
  <c r="G1080" i="2" a="1"/>
  <c r="G1080" i="2" s="1"/>
  <c r="G1081" i="2" a="1"/>
  <c r="G1081" i="2" s="1"/>
  <c r="G1082" i="2" a="1"/>
  <c r="G1082" i="2" s="1"/>
  <c r="G1083" i="2" a="1"/>
  <c r="G1083" i="2" s="1"/>
  <c r="G1084" i="2" a="1"/>
  <c r="G1084" i="2" s="1"/>
  <c r="G1085" i="2" a="1"/>
  <c r="G1085" i="2" s="1"/>
  <c r="G1086" i="2" a="1"/>
  <c r="G1086" i="2" s="1"/>
  <c r="G1087" i="2" a="1"/>
  <c r="G1087" i="2" s="1"/>
  <c r="G1088" i="2" a="1"/>
  <c r="G1088" i="2" s="1"/>
  <c r="G1089" i="2" a="1"/>
  <c r="G1089" i="2" s="1"/>
  <c r="G1090" i="2" a="1"/>
  <c r="G1090" i="2" s="1"/>
  <c r="G1091" i="2" a="1"/>
  <c r="G1091" i="2" s="1"/>
  <c r="G1092" i="2" a="1"/>
  <c r="G1092" i="2" s="1"/>
  <c r="G1093" i="2" a="1"/>
  <c r="G1093" i="2" s="1"/>
  <c r="G1094" i="2" a="1"/>
  <c r="G1094" i="2" s="1"/>
  <c r="G1095" i="2" a="1"/>
  <c r="G1095" i="2" s="1"/>
  <c r="G1096" i="2" a="1"/>
  <c r="G1096" i="2" s="1"/>
  <c r="G1097" i="2" a="1"/>
  <c r="G1097" i="2" s="1"/>
  <c r="G1098" i="2" a="1"/>
  <c r="G1098" i="2" s="1"/>
  <c r="G1099" i="2" a="1"/>
  <c r="G1099" i="2" s="1"/>
  <c r="G1100" i="2" a="1"/>
  <c r="G1100" i="2" s="1"/>
  <c r="G1101" i="2" a="1"/>
  <c r="G1101" i="2" s="1"/>
  <c r="G1102" i="2" a="1"/>
  <c r="G1102" i="2" s="1"/>
  <c r="G1103" i="2" a="1"/>
  <c r="G1103" i="2" s="1"/>
  <c r="G1104" i="2" a="1"/>
  <c r="G1104" i="2" s="1"/>
  <c r="G1105" i="2" a="1"/>
  <c r="G1105" i="2" s="1"/>
  <c r="G1106" i="2" a="1"/>
  <c r="G1106" i="2" s="1"/>
  <c r="G1107" i="2" a="1"/>
  <c r="G1107" i="2" s="1"/>
  <c r="G1108" i="2" a="1"/>
  <c r="G1108" i="2" s="1"/>
  <c r="G1109" i="2" a="1"/>
  <c r="G1109" i="2" s="1"/>
  <c r="G1110" i="2" a="1"/>
  <c r="G1110" i="2" s="1"/>
  <c r="G1111" i="2" a="1"/>
  <c r="G1111" i="2" s="1"/>
  <c r="G1112" i="2" a="1"/>
  <c r="G1112" i="2" s="1"/>
  <c r="G1113" i="2" a="1"/>
  <c r="G1113" i="2" s="1"/>
  <c r="G1114" i="2" a="1"/>
  <c r="G1114" i="2" s="1"/>
  <c r="G1115" i="2" a="1"/>
  <c r="G1115" i="2" s="1"/>
  <c r="G1116" i="2" a="1"/>
  <c r="G1116" i="2" s="1"/>
  <c r="G1117" i="2" a="1"/>
  <c r="G1117" i="2" s="1"/>
  <c r="G1118" i="2" a="1"/>
  <c r="G1118" i="2" s="1"/>
  <c r="G1119" i="2" a="1"/>
  <c r="G1119" i="2" s="1"/>
  <c r="G1120" i="2" a="1"/>
  <c r="G1120" i="2" s="1"/>
  <c r="G1121" i="2" a="1"/>
  <c r="G1121" i="2" s="1"/>
  <c r="G1122" i="2" a="1"/>
  <c r="G1122" i="2" s="1"/>
  <c r="G1123" i="2" a="1"/>
  <c r="G1123" i="2" s="1"/>
  <c r="G1124" i="2" a="1"/>
  <c r="G1124" i="2" s="1"/>
  <c r="G1125" i="2" a="1"/>
  <c r="G1125" i="2" s="1"/>
  <c r="G1126" i="2" a="1"/>
  <c r="G1126" i="2" s="1"/>
  <c r="G1127" i="2" a="1"/>
  <c r="G1127" i="2" s="1"/>
  <c r="G1128" i="2" a="1"/>
  <c r="G1128" i="2" s="1"/>
  <c r="G1129" i="2" a="1"/>
  <c r="G1129" i="2" s="1"/>
  <c r="G1130" i="2" a="1"/>
  <c r="G1130" i="2" s="1"/>
  <c r="G1131" i="2" a="1"/>
  <c r="G1131" i="2" s="1"/>
  <c r="G1132" i="2" a="1"/>
  <c r="G1132" i="2" s="1"/>
  <c r="G1133" i="2" a="1"/>
  <c r="G1133" i="2" s="1"/>
  <c r="G1134" i="2" a="1"/>
  <c r="G1134" i="2" s="1"/>
  <c r="G1135" i="2" a="1"/>
  <c r="G1135" i="2" s="1"/>
  <c r="G1136" i="2" a="1"/>
  <c r="G1136" i="2" s="1"/>
  <c r="G1137" i="2" a="1"/>
  <c r="G1137" i="2" s="1"/>
  <c r="G1138" i="2" a="1"/>
  <c r="G1138" i="2" s="1"/>
  <c r="G1139" i="2" a="1"/>
  <c r="G1139" i="2" s="1"/>
  <c r="G1140" i="2" a="1"/>
  <c r="G1140" i="2" s="1"/>
  <c r="G1141" i="2" a="1"/>
  <c r="G1141" i="2" s="1"/>
  <c r="G1142" i="2" a="1"/>
  <c r="G1142" i="2" s="1"/>
  <c r="G1143" i="2" a="1"/>
  <c r="G1143" i="2" s="1"/>
  <c r="G1144" i="2" a="1"/>
  <c r="G1144" i="2" s="1"/>
  <c r="G1145" i="2" a="1"/>
  <c r="G1145" i="2" s="1"/>
  <c r="G1146" i="2" a="1"/>
  <c r="G1146" i="2" s="1"/>
  <c r="G1147" i="2" a="1"/>
  <c r="G1147" i="2" s="1"/>
  <c r="G1148" i="2" a="1"/>
  <c r="G1148" i="2" s="1"/>
  <c r="G1149" i="2" a="1"/>
  <c r="G1149" i="2" s="1"/>
  <c r="G1150" i="2" a="1"/>
  <c r="G1150" i="2" s="1"/>
  <c r="G1151" i="2" a="1"/>
  <c r="G1151" i="2" s="1"/>
  <c r="G1152" i="2" a="1"/>
  <c r="G1152" i="2" s="1"/>
  <c r="G1153" i="2" a="1"/>
  <c r="G1153" i="2" s="1"/>
  <c r="G1154" i="2" a="1"/>
  <c r="G1154" i="2" s="1"/>
  <c r="G1155" i="2" a="1"/>
  <c r="G1155" i="2" s="1"/>
  <c r="G1156" i="2" a="1"/>
  <c r="G1156" i="2" s="1"/>
  <c r="G1157" i="2" a="1"/>
  <c r="G1157" i="2" s="1"/>
  <c r="G1158" i="2" a="1"/>
  <c r="G1158" i="2" s="1"/>
  <c r="G1159" i="2" a="1"/>
  <c r="G1159" i="2" s="1"/>
  <c r="G1160" i="2" a="1"/>
  <c r="G1160" i="2" s="1"/>
  <c r="G1161" i="2" a="1"/>
  <c r="G1161" i="2" s="1"/>
  <c r="G1162" i="2" a="1"/>
  <c r="G1162" i="2" s="1"/>
  <c r="G1163" i="2" a="1"/>
  <c r="G1163" i="2" s="1"/>
  <c r="G1164" i="2" a="1"/>
  <c r="G1164" i="2" s="1"/>
  <c r="G1165" i="2" a="1"/>
  <c r="G1165" i="2" s="1"/>
  <c r="G1166" i="2" a="1"/>
  <c r="G1166" i="2" s="1"/>
  <c r="G1167" i="2" a="1"/>
  <c r="G1167" i="2" s="1"/>
  <c r="G1168" i="2" a="1"/>
  <c r="G1168" i="2" s="1"/>
  <c r="G1169" i="2" a="1"/>
  <c r="G1169" i="2" s="1"/>
  <c r="G1170" i="2" a="1"/>
  <c r="G1170" i="2" s="1"/>
  <c r="G1171" i="2" a="1"/>
  <c r="G1171" i="2" s="1"/>
  <c r="G1172" i="2" a="1"/>
  <c r="G1172" i="2" s="1"/>
  <c r="G1173" i="2" a="1"/>
  <c r="G1173" i="2" s="1"/>
  <c r="G1174" i="2" a="1"/>
  <c r="G1174" i="2" s="1"/>
  <c r="G1175" i="2" a="1"/>
  <c r="G1175" i="2" s="1"/>
  <c r="G1176" i="2" a="1"/>
  <c r="G1176" i="2" s="1"/>
  <c r="G1177" i="2" a="1"/>
  <c r="G1177" i="2" s="1"/>
  <c r="G1178" i="2" a="1"/>
  <c r="G1178" i="2" s="1"/>
  <c r="G1179" i="2" a="1"/>
  <c r="G1179" i="2" s="1"/>
  <c r="G1180" i="2" a="1"/>
  <c r="G1180" i="2" s="1"/>
  <c r="G1181" i="2" a="1"/>
  <c r="G1181" i="2" s="1"/>
  <c r="G1182" i="2" a="1"/>
  <c r="G1182" i="2" s="1"/>
  <c r="G1183" i="2" a="1"/>
  <c r="G1183" i="2" s="1"/>
  <c r="G1184" i="2" a="1"/>
  <c r="G1184" i="2" s="1"/>
  <c r="G1185" i="2" a="1"/>
  <c r="G1185" i="2" s="1"/>
  <c r="G1186" i="2" a="1"/>
  <c r="G1186" i="2" s="1"/>
  <c r="G1187" i="2" a="1"/>
  <c r="G1187" i="2" s="1"/>
  <c r="G1188" i="2" a="1"/>
  <c r="G1188" i="2" s="1"/>
  <c r="G1189" i="2" a="1"/>
  <c r="G1189" i="2" s="1"/>
  <c r="G1190" i="2" a="1"/>
  <c r="G1190" i="2" s="1"/>
  <c r="G1191" i="2" a="1"/>
  <c r="G1191" i="2" s="1"/>
  <c r="G1192" i="2" a="1"/>
  <c r="G1192" i="2" s="1"/>
  <c r="G1193" i="2" a="1"/>
  <c r="G1193" i="2" s="1"/>
  <c r="G1194" i="2" a="1"/>
  <c r="G1194" i="2" s="1"/>
  <c r="G1195" i="2" a="1"/>
  <c r="G1195" i="2" s="1"/>
  <c r="G1196" i="2" a="1"/>
  <c r="G1196" i="2" s="1"/>
  <c r="G1197" i="2" a="1"/>
  <c r="G1197" i="2" s="1"/>
  <c r="G1198" i="2" a="1"/>
  <c r="G1198" i="2" s="1"/>
  <c r="G1199" i="2" a="1"/>
  <c r="G1199" i="2" s="1"/>
  <c r="G1200" i="2" a="1"/>
  <c r="G1200" i="2" s="1"/>
  <c r="G1201" i="2" a="1"/>
  <c r="G1201" i="2" s="1"/>
  <c r="G1202" i="2" a="1"/>
  <c r="G1202" i="2" s="1"/>
  <c r="G1203" i="2" a="1"/>
  <c r="G1203" i="2" s="1"/>
  <c r="G1204" i="2" a="1"/>
  <c r="G1204" i="2" s="1"/>
  <c r="G1205" i="2" a="1"/>
  <c r="G1205" i="2" s="1"/>
  <c r="G1206" i="2" a="1"/>
  <c r="G1206" i="2" s="1"/>
  <c r="G1207" i="2" a="1"/>
  <c r="G1207" i="2" s="1"/>
  <c r="G1208" i="2" a="1"/>
  <c r="G1208" i="2" s="1"/>
  <c r="G1209" i="2" a="1"/>
  <c r="G1209" i="2" s="1"/>
  <c r="G1210" i="2" a="1"/>
  <c r="G1210" i="2" s="1"/>
  <c r="G1211" i="2" a="1"/>
  <c r="G1211" i="2" s="1"/>
  <c r="G1212" i="2" a="1"/>
  <c r="G1212" i="2" s="1"/>
  <c r="G1213" i="2" a="1"/>
  <c r="G1213" i="2" s="1"/>
  <c r="G1214" i="2" a="1"/>
  <c r="G1214" i="2" s="1"/>
  <c r="G1215" i="2" a="1"/>
  <c r="G1215" i="2" s="1"/>
  <c r="G1216" i="2" a="1"/>
  <c r="G1216" i="2" s="1"/>
  <c r="G1217" i="2" a="1"/>
  <c r="G1217" i="2" s="1"/>
  <c r="G1218" i="2" a="1"/>
  <c r="G1218" i="2" s="1"/>
  <c r="G1219" i="2" a="1"/>
  <c r="G1219" i="2" s="1"/>
  <c r="G1220" i="2" a="1"/>
  <c r="G1220" i="2" s="1"/>
  <c r="G1221" i="2" a="1"/>
  <c r="G1221" i="2" s="1"/>
  <c r="G1222" i="2" a="1"/>
  <c r="G1222" i="2" s="1"/>
  <c r="G1223" i="2" a="1"/>
  <c r="G1223" i="2" s="1"/>
  <c r="G1224" i="2" a="1"/>
  <c r="G1224" i="2" s="1"/>
  <c r="G1225" i="2" a="1"/>
  <c r="G1225" i="2" s="1"/>
  <c r="G1226" i="2" a="1"/>
  <c r="G1226" i="2" s="1"/>
  <c r="G1227" i="2" a="1"/>
  <c r="G1227" i="2" s="1"/>
  <c r="G1228" i="2" a="1"/>
  <c r="G1228" i="2" s="1"/>
  <c r="G1229" i="2" a="1"/>
  <c r="G1229" i="2" s="1"/>
  <c r="G1230" i="2" a="1"/>
  <c r="G1230" i="2" s="1"/>
  <c r="G1231" i="2" a="1"/>
  <c r="G1231" i="2" s="1"/>
  <c r="G1232" i="2" a="1"/>
  <c r="G1232" i="2" s="1"/>
  <c r="G1233" i="2" a="1"/>
  <c r="G1233" i="2" s="1"/>
  <c r="G1234" i="2" a="1"/>
  <c r="G1234" i="2" s="1"/>
  <c r="G1235" i="2" a="1"/>
  <c r="G1235" i="2" s="1"/>
  <c r="G1236" i="2" a="1"/>
  <c r="G1236" i="2" s="1"/>
  <c r="G1237" i="2" a="1"/>
  <c r="G1237" i="2" s="1"/>
  <c r="G1238" i="2" a="1"/>
  <c r="G1238" i="2" s="1"/>
  <c r="G1239" i="2" a="1"/>
  <c r="G1239" i="2" s="1"/>
  <c r="G1240" i="2" a="1"/>
  <c r="G1240" i="2" s="1"/>
  <c r="G1241" i="2" a="1"/>
  <c r="G1241" i="2" s="1"/>
  <c r="G1242" i="2" a="1"/>
  <c r="G1242" i="2" s="1"/>
  <c r="G1243" i="2" a="1"/>
  <c r="G1243" i="2" s="1"/>
  <c r="G1244" i="2" a="1"/>
  <c r="G1244" i="2" s="1"/>
  <c r="G1245" i="2" a="1"/>
  <c r="G1245" i="2" s="1"/>
  <c r="G1246" i="2" a="1"/>
  <c r="G1246" i="2" s="1"/>
  <c r="G1247" i="2" a="1"/>
  <c r="G1247" i="2" s="1"/>
  <c r="G1248" i="2" a="1"/>
  <c r="G1248" i="2" s="1"/>
  <c r="G1249" i="2" a="1"/>
  <c r="G1249" i="2" s="1"/>
  <c r="G1250" i="2" a="1"/>
  <c r="G1250" i="2" s="1"/>
  <c r="G1251" i="2" a="1"/>
  <c r="G1251" i="2" s="1"/>
  <c r="G1252" i="2" a="1"/>
  <c r="G1252" i="2" s="1"/>
  <c r="G1253" i="2" a="1"/>
  <c r="G1253" i="2" s="1"/>
  <c r="G1254" i="2" a="1"/>
  <c r="G1254" i="2" s="1"/>
  <c r="G1255" i="2" a="1"/>
  <c r="G1255" i="2" s="1"/>
  <c r="G1256" i="2" a="1"/>
  <c r="G1256" i="2" s="1"/>
  <c r="G1257" i="2" a="1"/>
  <c r="G1257" i="2" s="1"/>
  <c r="G1258" i="2" a="1"/>
  <c r="G1258" i="2" s="1"/>
  <c r="G1259" i="2" a="1"/>
  <c r="G1259" i="2" s="1"/>
  <c r="G1260" i="2" a="1"/>
  <c r="G1260" i="2" s="1"/>
  <c r="G1261" i="2" a="1"/>
  <c r="G1261" i="2" s="1"/>
  <c r="G1262" i="2" a="1"/>
  <c r="G1262" i="2" s="1"/>
  <c r="G1263" i="2" a="1"/>
  <c r="G1263" i="2" s="1"/>
  <c r="G1264" i="2" a="1"/>
  <c r="G1264" i="2" s="1"/>
  <c r="G1265" i="2" a="1"/>
  <c r="G1265" i="2" s="1"/>
  <c r="G1266" i="2" a="1"/>
  <c r="G1266" i="2" s="1"/>
  <c r="G1267" i="2" a="1"/>
  <c r="G1267" i="2" s="1"/>
  <c r="G1268" i="2" a="1"/>
  <c r="G1268" i="2" s="1"/>
  <c r="G1269" i="2" a="1"/>
  <c r="G1269" i="2" s="1"/>
  <c r="G1270" i="2" a="1"/>
  <c r="G1270" i="2" s="1"/>
  <c r="G1271" i="2" a="1"/>
  <c r="G1271" i="2" s="1"/>
  <c r="G1272" i="2" a="1"/>
  <c r="G1272" i="2" s="1"/>
  <c r="G1273" i="2" a="1"/>
  <c r="G1273" i="2" s="1"/>
  <c r="G1274" i="2" a="1"/>
  <c r="G1274" i="2" s="1"/>
  <c r="G1275" i="2" a="1"/>
  <c r="G1275" i="2" s="1"/>
  <c r="G1276" i="2" a="1"/>
  <c r="G1276" i="2" s="1"/>
  <c r="G1277" i="2" a="1"/>
  <c r="G1277" i="2" s="1"/>
  <c r="G1278" i="2" a="1"/>
  <c r="G1278" i="2" s="1"/>
  <c r="G1279" i="2" a="1"/>
  <c r="G1279" i="2" s="1"/>
  <c r="G1280" i="2" a="1"/>
  <c r="G1280" i="2" s="1"/>
  <c r="G1281" i="2" a="1"/>
  <c r="G1281" i="2" s="1"/>
  <c r="G1282" i="2" a="1"/>
  <c r="G1282" i="2" s="1"/>
  <c r="G1283" i="2" a="1"/>
  <c r="G1283" i="2" s="1"/>
  <c r="G1284" i="2" a="1"/>
  <c r="G1284" i="2" s="1"/>
  <c r="G1285" i="2" a="1"/>
  <c r="G1285" i="2" s="1"/>
  <c r="G1286" i="2" a="1"/>
  <c r="G1286" i="2" s="1"/>
  <c r="G1287" i="2" a="1"/>
  <c r="G1287" i="2" s="1"/>
  <c r="G1288" i="2" a="1"/>
  <c r="G1288" i="2" s="1"/>
  <c r="G1289" i="2" a="1"/>
  <c r="G1289" i="2" s="1"/>
  <c r="G1290" i="2" a="1"/>
  <c r="G1290" i="2" s="1"/>
  <c r="G1291" i="2" a="1"/>
  <c r="G1291" i="2" s="1"/>
  <c r="G1292" i="2" a="1"/>
  <c r="G1292" i="2" s="1"/>
  <c r="G1293" i="2" a="1"/>
  <c r="G1293" i="2" s="1"/>
  <c r="G1294" i="2" a="1"/>
  <c r="G1294" i="2" s="1"/>
  <c r="G1295" i="2" a="1"/>
  <c r="G1295" i="2" s="1"/>
  <c r="G1296" i="2" a="1"/>
  <c r="G1296" i="2" s="1"/>
  <c r="G1297" i="2" a="1"/>
  <c r="G1297" i="2" s="1"/>
  <c r="G1298" i="2" a="1"/>
  <c r="G1298" i="2" s="1"/>
  <c r="G1299" i="2" a="1"/>
  <c r="G1299" i="2" s="1"/>
  <c r="G1300" i="2" a="1"/>
  <c r="G1300" i="2" s="1"/>
  <c r="G1301" i="2" a="1"/>
  <c r="G1301" i="2" s="1"/>
  <c r="G1302" i="2" a="1"/>
  <c r="G1302" i="2" s="1"/>
  <c r="G1303" i="2" a="1"/>
  <c r="G1303" i="2" s="1"/>
  <c r="G1304" i="2" a="1"/>
  <c r="G1304" i="2" s="1"/>
  <c r="G1305" i="2" a="1"/>
  <c r="G1305" i="2" s="1"/>
  <c r="G1306" i="2" a="1"/>
  <c r="G1306" i="2" s="1"/>
  <c r="G1307" i="2" a="1"/>
  <c r="G1307" i="2" s="1"/>
  <c r="G1308" i="2" a="1"/>
  <c r="G1308" i="2" s="1"/>
  <c r="G1309" i="2" a="1"/>
  <c r="G1309" i="2" s="1"/>
  <c r="G1310" i="2" a="1"/>
  <c r="G1310" i="2" s="1"/>
  <c r="G1311" i="2" a="1"/>
  <c r="G1311" i="2" s="1"/>
  <c r="G1312" i="2" a="1"/>
  <c r="G1312" i="2" s="1"/>
  <c r="G1313" i="2" a="1"/>
  <c r="G1313" i="2" s="1"/>
  <c r="G1314" i="2" a="1"/>
  <c r="G1314" i="2" s="1"/>
  <c r="G1315" i="2" a="1"/>
  <c r="G1315" i="2" s="1"/>
  <c r="G1316" i="2" a="1"/>
  <c r="G1316" i="2" s="1"/>
  <c r="G1317" i="2" a="1"/>
  <c r="G1317" i="2" s="1"/>
  <c r="G1318" i="2" a="1"/>
  <c r="G1318" i="2" s="1"/>
  <c r="G1319" i="2" a="1"/>
  <c r="G1319" i="2" s="1"/>
  <c r="G1320" i="2" a="1"/>
  <c r="G1320" i="2" s="1"/>
  <c r="G1321" i="2" a="1"/>
  <c r="G1321" i="2" s="1"/>
  <c r="G1322" i="2" a="1"/>
  <c r="G1322" i="2" s="1"/>
  <c r="G1323" i="2" a="1"/>
  <c r="G1323" i="2" s="1"/>
  <c r="G1324" i="2" a="1"/>
  <c r="G1324" i="2" s="1"/>
  <c r="G1325" i="2" a="1"/>
  <c r="G1325" i="2" s="1"/>
  <c r="G1326" i="2" a="1"/>
  <c r="G1326" i="2" s="1"/>
  <c r="G1327" i="2" a="1"/>
  <c r="G1327" i="2" s="1"/>
  <c r="G1328" i="2" a="1"/>
  <c r="G1328" i="2" s="1"/>
  <c r="G1329" i="2" a="1"/>
  <c r="G1329" i="2" s="1"/>
  <c r="G1330" i="2" a="1"/>
  <c r="G1330" i="2" s="1"/>
  <c r="G1331" i="2" a="1"/>
  <c r="G1331" i="2" s="1"/>
  <c r="G1332" i="2" a="1"/>
  <c r="G1332" i="2" s="1"/>
  <c r="G1333" i="2" a="1"/>
  <c r="G1333" i="2" s="1"/>
  <c r="G1334" i="2" a="1"/>
  <c r="G1334" i="2" s="1"/>
  <c r="G1335" i="2" a="1"/>
  <c r="G1335" i="2" s="1"/>
  <c r="G1336" i="2" a="1"/>
  <c r="G1336" i="2" s="1"/>
  <c r="G1337" i="2" a="1"/>
  <c r="G1337" i="2" s="1"/>
  <c r="G1338" i="2" a="1"/>
  <c r="G1338" i="2" s="1"/>
  <c r="G1339" i="2" a="1"/>
  <c r="G1339" i="2" s="1"/>
  <c r="G2" i="2" a="1"/>
  <c r="G2" i="2" s="1"/>
  <c r="T877" i="3" l="1"/>
  <c r="S877" i="3"/>
  <c r="T873" i="3"/>
  <c r="S873" i="3"/>
  <c r="S869" i="3"/>
  <c r="T869" i="3"/>
  <c r="T865" i="3"/>
  <c r="S865" i="3"/>
  <c r="T861" i="3"/>
  <c r="S861" i="3"/>
  <c r="S857" i="3"/>
  <c r="T857" i="3"/>
  <c r="T853" i="3"/>
  <c r="S853" i="3"/>
  <c r="T845" i="3"/>
  <c r="S845" i="3"/>
  <c r="T841" i="3"/>
  <c r="S841" i="3"/>
  <c r="T837" i="3"/>
  <c r="S837" i="3"/>
  <c r="T833" i="3"/>
  <c r="S833" i="3"/>
  <c r="T829" i="3"/>
  <c r="S829" i="3"/>
  <c r="T825" i="3"/>
  <c r="S825" i="3"/>
  <c r="S821" i="3"/>
  <c r="T821" i="3"/>
  <c r="T817" i="3"/>
  <c r="S817" i="3"/>
  <c r="T813" i="3"/>
  <c r="S813" i="3"/>
  <c r="T809" i="3"/>
  <c r="S809" i="3"/>
  <c r="T805" i="3"/>
  <c r="S805" i="3"/>
  <c r="T801" i="3"/>
  <c r="S801" i="3"/>
  <c r="T797" i="3"/>
  <c r="S797" i="3"/>
  <c r="T793" i="3"/>
  <c r="S793" i="3"/>
  <c r="T789" i="3"/>
  <c r="S789" i="3"/>
  <c r="T785" i="3"/>
  <c r="S785" i="3"/>
  <c r="S781" i="3"/>
  <c r="T781" i="3"/>
  <c r="T777" i="3"/>
  <c r="S777" i="3"/>
  <c r="T773" i="3"/>
  <c r="S773" i="3"/>
  <c r="T769" i="3"/>
  <c r="S769" i="3"/>
  <c r="T765" i="3"/>
  <c r="S765" i="3"/>
  <c r="T761" i="3"/>
  <c r="S761" i="3"/>
  <c r="T757" i="3"/>
  <c r="S757" i="3"/>
  <c r="T749" i="3"/>
  <c r="S749" i="3"/>
  <c r="T745" i="3"/>
  <c r="S745" i="3"/>
  <c r="T741" i="3"/>
  <c r="S741" i="3"/>
  <c r="T737" i="3"/>
  <c r="S737" i="3"/>
  <c r="T733" i="3"/>
  <c r="S733" i="3"/>
  <c r="T729" i="3"/>
  <c r="S729" i="3"/>
  <c r="T725" i="3"/>
  <c r="S725" i="3"/>
  <c r="T721" i="3"/>
  <c r="S721" i="3"/>
  <c r="T717" i="3"/>
  <c r="S717" i="3"/>
  <c r="T713" i="3"/>
  <c r="S713" i="3"/>
  <c r="T705" i="3"/>
  <c r="S705" i="3"/>
  <c r="T701" i="3"/>
  <c r="S701" i="3"/>
  <c r="T697" i="3"/>
  <c r="S697" i="3"/>
  <c r="S693" i="3"/>
  <c r="T693" i="3"/>
  <c r="T689" i="3"/>
  <c r="S689" i="3"/>
  <c r="T677" i="3"/>
  <c r="S677" i="3"/>
  <c r="T673" i="3"/>
  <c r="S673" i="3"/>
  <c r="T669" i="3"/>
  <c r="S669" i="3"/>
  <c r="T665" i="3"/>
  <c r="S665" i="3"/>
  <c r="T661" i="3"/>
  <c r="S661" i="3"/>
  <c r="T657" i="3"/>
  <c r="S657" i="3"/>
  <c r="T653" i="3"/>
  <c r="S653" i="3"/>
  <c r="T649" i="3"/>
  <c r="S649" i="3"/>
  <c r="S645" i="3"/>
  <c r="T645" i="3"/>
  <c r="T641" i="3"/>
  <c r="S641" i="3"/>
  <c r="T637" i="3"/>
  <c r="S637" i="3"/>
  <c r="T633" i="3"/>
  <c r="S633" i="3"/>
  <c r="T625" i="3"/>
  <c r="S625" i="3"/>
  <c r="T621" i="3"/>
  <c r="S621" i="3"/>
  <c r="T617" i="3"/>
  <c r="S617" i="3"/>
  <c r="S613" i="3"/>
  <c r="T613" i="3"/>
  <c r="T609" i="3"/>
  <c r="S609" i="3"/>
  <c r="T605" i="3"/>
  <c r="S605" i="3"/>
  <c r="T597" i="3"/>
  <c r="S597" i="3"/>
  <c r="T593" i="3"/>
  <c r="S593" i="3"/>
  <c r="T589" i="3"/>
  <c r="S589" i="3"/>
  <c r="S585" i="3"/>
  <c r="T585" i="3"/>
  <c r="T581" i="3"/>
  <c r="S581" i="3"/>
  <c r="T577" i="3"/>
  <c r="S577" i="3"/>
  <c r="T573" i="3"/>
  <c r="S573" i="3"/>
  <c r="T569" i="3"/>
  <c r="S569" i="3"/>
  <c r="T561" i="3"/>
  <c r="S561" i="3"/>
  <c r="T557" i="3"/>
  <c r="S557" i="3"/>
  <c r="T553" i="3"/>
  <c r="S553" i="3"/>
  <c r="T549" i="3"/>
  <c r="S549" i="3"/>
  <c r="T545" i="3"/>
  <c r="S545" i="3"/>
  <c r="T541" i="3"/>
  <c r="S541" i="3"/>
  <c r="T537" i="3"/>
  <c r="S537" i="3"/>
  <c r="T533" i="3"/>
  <c r="S533" i="3"/>
  <c r="T529" i="3"/>
  <c r="S529" i="3"/>
  <c r="T525" i="3"/>
  <c r="S525" i="3"/>
  <c r="T521" i="3"/>
  <c r="S521" i="3"/>
  <c r="T517" i="3"/>
  <c r="S517" i="3"/>
  <c r="T513" i="3"/>
  <c r="S513" i="3"/>
  <c r="T509" i="3"/>
  <c r="S509" i="3"/>
  <c r="T505" i="3"/>
  <c r="S505" i="3"/>
  <c r="T501" i="3"/>
  <c r="S501" i="3"/>
  <c r="T497" i="3"/>
  <c r="S497" i="3"/>
  <c r="T493" i="3"/>
  <c r="S493" i="3"/>
  <c r="T489" i="3"/>
  <c r="S489" i="3"/>
  <c r="S485" i="3"/>
  <c r="T485" i="3"/>
  <c r="T481" i="3"/>
  <c r="S481" i="3"/>
  <c r="T477" i="3"/>
  <c r="S477" i="3"/>
  <c r="T473" i="3"/>
  <c r="S473" i="3"/>
  <c r="T469" i="3"/>
  <c r="S469" i="3"/>
  <c r="T465" i="3"/>
  <c r="S465" i="3"/>
  <c r="T461" i="3"/>
  <c r="S461" i="3"/>
  <c r="T457" i="3"/>
  <c r="S457" i="3"/>
  <c r="T453" i="3"/>
  <c r="S453" i="3"/>
  <c r="T449" i="3"/>
  <c r="S449" i="3"/>
  <c r="T445" i="3"/>
  <c r="S445" i="3"/>
  <c r="T441" i="3"/>
  <c r="S441" i="3"/>
  <c r="T437" i="3"/>
  <c r="S437" i="3"/>
  <c r="T433" i="3"/>
  <c r="S433" i="3"/>
  <c r="T425" i="3"/>
  <c r="S425" i="3"/>
  <c r="T421" i="3"/>
  <c r="S421" i="3"/>
  <c r="T417" i="3"/>
  <c r="S417" i="3"/>
  <c r="S413" i="3"/>
  <c r="T413" i="3"/>
  <c r="T409" i="3"/>
  <c r="S409" i="3"/>
  <c r="T405" i="3"/>
  <c r="S405" i="3"/>
  <c r="T401" i="3"/>
  <c r="S401" i="3"/>
  <c r="T397" i="3"/>
  <c r="S397" i="3"/>
  <c r="T393" i="3"/>
  <c r="S393" i="3"/>
  <c r="T389" i="3"/>
  <c r="S389" i="3"/>
  <c r="T385" i="3"/>
  <c r="S385" i="3"/>
  <c r="T381" i="3"/>
  <c r="S381" i="3"/>
  <c r="S377" i="3"/>
  <c r="T377" i="3"/>
  <c r="T373" i="3"/>
  <c r="S373" i="3"/>
  <c r="T369" i="3"/>
  <c r="S369" i="3"/>
  <c r="T361" i="3"/>
  <c r="S361" i="3"/>
  <c r="T357" i="3"/>
  <c r="S357" i="3"/>
  <c r="T353" i="3"/>
  <c r="S353" i="3"/>
  <c r="S349" i="3"/>
  <c r="T349" i="3"/>
  <c r="S345" i="3"/>
  <c r="T345" i="3"/>
  <c r="T341" i="3"/>
  <c r="S341" i="3"/>
  <c r="T337" i="3"/>
  <c r="S337" i="3"/>
  <c r="T333" i="3"/>
  <c r="S333" i="3"/>
  <c r="T329" i="3"/>
  <c r="S329" i="3"/>
  <c r="T325" i="3"/>
  <c r="S325" i="3"/>
  <c r="T321" i="3"/>
  <c r="S321" i="3"/>
  <c r="T317" i="3"/>
  <c r="S317" i="3"/>
  <c r="T309" i="3"/>
  <c r="S309" i="3"/>
  <c r="T305" i="3"/>
  <c r="S305" i="3"/>
  <c r="T301" i="3"/>
  <c r="S301" i="3"/>
  <c r="T297" i="3"/>
  <c r="S297" i="3"/>
  <c r="T293" i="3"/>
  <c r="S293" i="3"/>
  <c r="T289" i="3"/>
  <c r="S289" i="3"/>
  <c r="T285" i="3"/>
  <c r="S285" i="3"/>
  <c r="T281" i="3"/>
  <c r="S281" i="3"/>
  <c r="S277" i="3"/>
  <c r="T277" i="3"/>
  <c r="T273" i="3"/>
  <c r="S273" i="3"/>
  <c r="T269" i="3"/>
  <c r="S269" i="3"/>
  <c r="T265" i="3"/>
  <c r="S265" i="3"/>
  <c r="T261" i="3"/>
  <c r="S261" i="3"/>
  <c r="T257" i="3"/>
  <c r="S257" i="3"/>
  <c r="T253" i="3"/>
  <c r="S253" i="3"/>
  <c r="T245" i="3"/>
  <c r="S245" i="3"/>
  <c r="T241" i="3"/>
  <c r="S241" i="3"/>
  <c r="T237" i="3"/>
  <c r="S237" i="3"/>
  <c r="T233" i="3"/>
  <c r="S233" i="3"/>
  <c r="T229" i="3"/>
  <c r="S229" i="3"/>
  <c r="T225" i="3"/>
  <c r="S225" i="3"/>
  <c r="S221" i="3"/>
  <c r="T221" i="3"/>
  <c r="T217" i="3"/>
  <c r="S217" i="3"/>
  <c r="S213" i="3"/>
  <c r="T213" i="3"/>
  <c r="T209" i="3"/>
  <c r="S209" i="3"/>
  <c r="T205" i="3"/>
  <c r="S205" i="3"/>
  <c r="T201" i="3"/>
  <c r="S201" i="3"/>
  <c r="T197" i="3"/>
  <c r="S197" i="3"/>
  <c r="T193" i="3"/>
  <c r="S193" i="3"/>
  <c r="T189" i="3"/>
  <c r="S189" i="3"/>
  <c r="T181" i="3"/>
  <c r="S181" i="3"/>
  <c r="T173" i="3"/>
  <c r="S173" i="3"/>
  <c r="T169" i="3"/>
  <c r="S169" i="3"/>
  <c r="T165" i="3"/>
  <c r="S165" i="3"/>
  <c r="T161" i="3"/>
  <c r="S161" i="3"/>
  <c r="S157" i="3"/>
  <c r="T157" i="3"/>
  <c r="T153" i="3"/>
  <c r="S153" i="3"/>
  <c r="T149" i="3"/>
  <c r="S149" i="3"/>
  <c r="S145" i="3"/>
  <c r="T145" i="3"/>
  <c r="T141" i="3"/>
  <c r="S141" i="3"/>
  <c r="T137" i="3"/>
  <c r="S137" i="3"/>
  <c r="T133" i="3"/>
  <c r="S133" i="3"/>
  <c r="T129" i="3"/>
  <c r="S129" i="3"/>
  <c r="T125" i="3"/>
  <c r="S125" i="3"/>
  <c r="T117" i="3"/>
  <c r="S117" i="3"/>
  <c r="T113" i="3"/>
  <c r="S113" i="3"/>
  <c r="T109" i="3"/>
  <c r="S109" i="3"/>
  <c r="T101" i="3"/>
  <c r="S101" i="3"/>
  <c r="T97" i="3"/>
  <c r="S97" i="3"/>
  <c r="T93" i="3"/>
  <c r="S93" i="3"/>
  <c r="T89" i="3"/>
  <c r="S89" i="3"/>
  <c r="S85" i="3"/>
  <c r="T85" i="3"/>
  <c r="T81" i="3"/>
  <c r="S81" i="3"/>
  <c r="T77" i="3"/>
  <c r="S77" i="3"/>
  <c r="T73" i="3"/>
  <c r="S73" i="3"/>
  <c r="T69" i="3"/>
  <c r="S69" i="3"/>
  <c r="T65" i="3"/>
  <c r="S65" i="3"/>
  <c r="T61" i="3"/>
  <c r="S61" i="3"/>
  <c r="T57" i="3"/>
  <c r="S57" i="3"/>
  <c r="T53" i="3"/>
  <c r="S53" i="3"/>
  <c r="T45" i="3"/>
  <c r="S45" i="3"/>
  <c r="T41" i="3"/>
  <c r="S41" i="3"/>
  <c r="T37" i="3"/>
  <c r="S37" i="3"/>
  <c r="T33" i="3"/>
  <c r="S33" i="3"/>
  <c r="T29" i="3"/>
  <c r="S29" i="3"/>
  <c r="T25" i="3"/>
  <c r="S25" i="3"/>
  <c r="S21" i="3"/>
  <c r="T21" i="3"/>
  <c r="T17" i="3"/>
  <c r="S17" i="3"/>
  <c r="T9" i="3"/>
  <c r="S9" i="3"/>
  <c r="T5" i="3"/>
  <c r="S5" i="3"/>
  <c r="S868" i="3"/>
  <c r="S852" i="3"/>
  <c r="S844" i="3"/>
  <c r="S816" i="3"/>
  <c r="S788" i="3"/>
  <c r="S780" i="3"/>
  <c r="S752" i="3"/>
  <c r="S716" i="3"/>
  <c r="S684" i="3"/>
  <c r="S652" i="3"/>
  <c r="S620" i="3"/>
  <c r="S588" i="3"/>
  <c r="S556" i="3"/>
  <c r="S524" i="3"/>
  <c r="S492" i="3"/>
  <c r="S456" i="3"/>
  <c r="S440" i="3"/>
  <c r="S424" i="3"/>
  <c r="S408" i="3"/>
  <c r="S392" i="3"/>
  <c r="S376" i="3"/>
  <c r="S360" i="3"/>
  <c r="S344" i="3"/>
  <c r="S328" i="3"/>
  <c r="S312" i="3"/>
  <c r="S296" i="3"/>
  <c r="S280" i="3"/>
  <c r="S264" i="3"/>
  <c r="S248" i="3"/>
  <c r="S232" i="3"/>
  <c r="S216" i="3"/>
  <c r="S200" i="3"/>
  <c r="S184" i="3"/>
  <c r="S168" i="3"/>
  <c r="S152" i="3"/>
  <c r="S136" i="3"/>
  <c r="S120" i="3"/>
  <c r="S104" i="3"/>
  <c r="S88" i="3"/>
  <c r="S72" i="3"/>
  <c r="S56" i="3"/>
  <c r="S40" i="3"/>
  <c r="S24" i="3"/>
  <c r="T1277" i="3"/>
  <c r="T1213" i="3"/>
  <c r="T1105" i="3"/>
  <c r="T1077" i="3"/>
  <c r="T1049" i="3"/>
  <c r="T1020" i="3"/>
  <c r="T992" i="3"/>
  <c r="T964" i="3"/>
  <c r="T849" i="3"/>
  <c r="T685" i="3"/>
  <c r="T565" i="3"/>
  <c r="T365" i="3"/>
  <c r="T256" i="3"/>
  <c r="T121" i="3"/>
  <c r="T840" i="3"/>
  <c r="S840" i="3"/>
  <c r="T824" i="3"/>
  <c r="S824" i="3"/>
  <c r="T808" i="3"/>
  <c r="S808" i="3"/>
  <c r="T792" i="3"/>
  <c r="S792" i="3"/>
  <c r="T776" i="3"/>
  <c r="S776" i="3"/>
  <c r="T760" i="3"/>
  <c r="S760" i="3"/>
  <c r="T744" i="3"/>
  <c r="S744" i="3"/>
  <c r="T728" i="3"/>
  <c r="S728" i="3"/>
  <c r="T724" i="3"/>
  <c r="S724" i="3"/>
  <c r="T712" i="3"/>
  <c r="S712" i="3"/>
  <c r="T708" i="3"/>
  <c r="S708" i="3"/>
  <c r="T696" i="3"/>
  <c r="S696" i="3"/>
  <c r="T692" i="3"/>
  <c r="S692" i="3"/>
  <c r="T680" i="3"/>
  <c r="S680" i="3"/>
  <c r="T676" i="3"/>
  <c r="S676" i="3"/>
  <c r="T664" i="3"/>
  <c r="S664" i="3"/>
  <c r="T660" i="3"/>
  <c r="S660" i="3"/>
  <c r="T648" i="3"/>
  <c r="S648" i="3"/>
  <c r="T644" i="3"/>
  <c r="S644" i="3"/>
  <c r="T632" i="3"/>
  <c r="S632" i="3"/>
  <c r="T628" i="3"/>
  <c r="S628" i="3"/>
  <c r="T616" i="3"/>
  <c r="S616" i="3"/>
  <c r="T612" i="3"/>
  <c r="S612" i="3"/>
  <c r="T600" i="3"/>
  <c r="S600" i="3"/>
  <c r="T596" i="3"/>
  <c r="S596" i="3"/>
  <c r="T584" i="3"/>
  <c r="S584" i="3"/>
  <c r="T580" i="3"/>
  <c r="S580" i="3"/>
  <c r="T568" i="3"/>
  <c r="S568" i="3"/>
  <c r="T564" i="3"/>
  <c r="S564" i="3"/>
  <c r="T552" i="3"/>
  <c r="S552" i="3"/>
  <c r="T548" i="3"/>
  <c r="S548" i="3"/>
  <c r="T536" i="3"/>
  <c r="S536" i="3"/>
  <c r="T532" i="3"/>
  <c r="S532" i="3"/>
  <c r="T520" i="3"/>
  <c r="S520" i="3"/>
  <c r="T516" i="3"/>
  <c r="S516" i="3"/>
  <c r="T504" i="3"/>
  <c r="S504" i="3"/>
  <c r="T500" i="3"/>
  <c r="S500" i="3"/>
  <c r="T488" i="3"/>
  <c r="S488" i="3"/>
  <c r="T484" i="3"/>
  <c r="S484" i="3"/>
  <c r="T472" i="3"/>
  <c r="S472" i="3"/>
  <c r="T468" i="3"/>
  <c r="S468" i="3"/>
  <c r="T460" i="3"/>
  <c r="S460" i="3"/>
  <c r="T452" i="3"/>
  <c r="S452" i="3"/>
  <c r="T444" i="3"/>
  <c r="S444" i="3"/>
  <c r="T436" i="3"/>
  <c r="S436" i="3"/>
  <c r="T428" i="3"/>
  <c r="S428" i="3"/>
  <c r="T420" i="3"/>
  <c r="S420" i="3"/>
  <c r="T412" i="3"/>
  <c r="S412" i="3"/>
  <c r="T404" i="3"/>
  <c r="S404" i="3"/>
  <c r="T396" i="3"/>
  <c r="S396" i="3"/>
  <c r="T388" i="3"/>
  <c r="S388" i="3"/>
  <c r="T380" i="3"/>
  <c r="S380" i="3"/>
  <c r="T372" i="3"/>
  <c r="S372" i="3"/>
  <c r="T364" i="3"/>
  <c r="S364" i="3"/>
  <c r="T356" i="3"/>
  <c r="S356" i="3"/>
  <c r="T348" i="3"/>
  <c r="S348" i="3"/>
  <c r="T340" i="3"/>
  <c r="S340" i="3"/>
  <c r="T332" i="3"/>
  <c r="S332" i="3"/>
  <c r="T324" i="3"/>
  <c r="S324" i="3"/>
  <c r="T316" i="3"/>
  <c r="S316" i="3"/>
  <c r="T308" i="3"/>
  <c r="S308" i="3"/>
  <c r="T300" i="3"/>
  <c r="S300" i="3"/>
  <c r="T292" i="3"/>
  <c r="S292" i="3"/>
  <c r="T284" i="3"/>
  <c r="S284" i="3"/>
  <c r="T276" i="3"/>
  <c r="S276" i="3"/>
  <c r="T268" i="3"/>
  <c r="S268" i="3"/>
  <c r="T260" i="3"/>
  <c r="S260" i="3"/>
  <c r="T252" i="3"/>
  <c r="S252" i="3"/>
  <c r="T244" i="3"/>
  <c r="S244" i="3"/>
  <c r="T236" i="3"/>
  <c r="S236" i="3"/>
  <c r="T228" i="3"/>
  <c r="S228" i="3"/>
  <c r="T220" i="3"/>
  <c r="S220" i="3"/>
  <c r="T212" i="3"/>
  <c r="S212" i="3"/>
  <c r="T204" i="3"/>
  <c r="S204" i="3"/>
  <c r="T196" i="3"/>
  <c r="S196" i="3"/>
  <c r="T188" i="3"/>
  <c r="S188" i="3"/>
  <c r="T180" i="3"/>
  <c r="S180" i="3"/>
  <c r="T172" i="3"/>
  <c r="S172" i="3"/>
  <c r="T164" i="3"/>
  <c r="S164" i="3"/>
  <c r="T156" i="3"/>
  <c r="S156" i="3"/>
  <c r="T148" i="3"/>
  <c r="S148" i="3"/>
  <c r="T140" i="3"/>
  <c r="S140" i="3"/>
  <c r="T132" i="3"/>
  <c r="S132" i="3"/>
  <c r="T124" i="3"/>
  <c r="S124" i="3"/>
  <c r="T116" i="3"/>
  <c r="S116" i="3"/>
  <c r="T108" i="3"/>
  <c r="S108" i="3"/>
  <c r="T100" i="3"/>
  <c r="S100" i="3"/>
  <c r="T92" i="3"/>
  <c r="S92" i="3"/>
  <c r="T84" i="3"/>
  <c r="S84" i="3"/>
  <c r="T76" i="3"/>
  <c r="S76" i="3"/>
  <c r="T68" i="3"/>
  <c r="S68" i="3"/>
  <c r="T60" i="3"/>
  <c r="S60" i="3"/>
  <c r="T52" i="3"/>
  <c r="S52" i="3"/>
  <c r="T44" i="3"/>
  <c r="S44" i="3"/>
  <c r="T36" i="3"/>
  <c r="S36" i="3"/>
  <c r="T28" i="3"/>
  <c r="S28" i="3"/>
  <c r="T20" i="3"/>
  <c r="S20" i="3"/>
  <c r="T16" i="3"/>
  <c r="S16" i="3"/>
  <c r="T8" i="3"/>
  <c r="S8" i="3"/>
  <c r="T4" i="3"/>
  <c r="S4" i="3"/>
  <c r="S872" i="3"/>
  <c r="S856" i="3"/>
  <c r="S836" i="3"/>
  <c r="S828" i="3"/>
  <c r="S800" i="3"/>
  <c r="S772" i="3"/>
  <c r="S764" i="3"/>
  <c r="S736" i="3"/>
  <c r="S704" i="3"/>
  <c r="S672" i="3"/>
  <c r="S640" i="3"/>
  <c r="S608" i="3"/>
  <c r="S576" i="3"/>
  <c r="S544" i="3"/>
  <c r="S512" i="3"/>
  <c r="S480" i="3"/>
  <c r="T1297" i="3"/>
  <c r="T1233" i="3"/>
  <c r="T1189" i="3"/>
  <c r="T1161" i="3"/>
  <c r="T1132" i="3"/>
  <c r="T1104" i="3"/>
  <c r="T1076" i="3"/>
  <c r="T961" i="3"/>
  <c r="T933" i="3"/>
  <c r="T905" i="3"/>
  <c r="T876" i="3"/>
  <c r="T681" i="3"/>
  <c r="T629" i="3"/>
  <c r="T429" i="3"/>
  <c r="T249" i="3"/>
  <c r="T105" i="3"/>
  <c r="T851" i="3"/>
  <c r="S851" i="3"/>
  <c r="T835" i="3"/>
  <c r="S835" i="3"/>
  <c r="T819" i="3"/>
  <c r="S819" i="3"/>
  <c r="T803" i="3"/>
  <c r="S803" i="3"/>
  <c r="T787" i="3"/>
  <c r="S787" i="3"/>
  <c r="T771" i="3"/>
  <c r="S771" i="3"/>
  <c r="T755" i="3"/>
  <c r="S755" i="3"/>
  <c r="T739" i="3"/>
  <c r="S739" i="3"/>
  <c r="T735" i="3"/>
  <c r="S735" i="3"/>
  <c r="T723" i="3"/>
  <c r="S723" i="3"/>
  <c r="T719" i="3"/>
  <c r="S719" i="3"/>
  <c r="T707" i="3"/>
  <c r="S707" i="3"/>
  <c r="T703" i="3"/>
  <c r="S703" i="3"/>
  <c r="T691" i="3"/>
  <c r="S691" i="3"/>
  <c r="T687" i="3"/>
  <c r="S687" i="3"/>
  <c r="T675" i="3"/>
  <c r="S675" i="3"/>
  <c r="T671" i="3"/>
  <c r="S671" i="3"/>
  <c r="T659" i="3"/>
  <c r="S659" i="3"/>
  <c r="T643" i="3"/>
  <c r="S643" i="3"/>
  <c r="T639" i="3"/>
  <c r="S639" i="3"/>
  <c r="T627" i="3"/>
  <c r="S627" i="3"/>
  <c r="T623" i="3"/>
  <c r="S623" i="3"/>
  <c r="T611" i="3"/>
  <c r="S611" i="3"/>
  <c r="T607" i="3"/>
  <c r="S607" i="3"/>
  <c r="T595" i="3"/>
  <c r="S595" i="3"/>
  <c r="T591" i="3"/>
  <c r="S591" i="3"/>
  <c r="T579" i="3"/>
  <c r="S579" i="3"/>
  <c r="T575" i="3"/>
  <c r="S575" i="3"/>
  <c r="T559" i="3"/>
  <c r="S559" i="3"/>
  <c r="T547" i="3"/>
  <c r="S547" i="3"/>
  <c r="T543" i="3"/>
  <c r="S543" i="3"/>
  <c r="T531" i="3"/>
  <c r="S531" i="3"/>
  <c r="S515" i="3"/>
  <c r="T515" i="3"/>
  <c r="T511" i="3"/>
  <c r="S511" i="3"/>
  <c r="T495" i="3"/>
  <c r="S495" i="3"/>
  <c r="T483" i="3"/>
  <c r="S483" i="3"/>
  <c r="T479" i="3"/>
  <c r="S479" i="3"/>
  <c r="T467" i="3"/>
  <c r="S467" i="3"/>
  <c r="T459" i="3"/>
  <c r="S459" i="3"/>
  <c r="T451" i="3"/>
  <c r="S451" i="3"/>
  <c r="T443" i="3"/>
  <c r="S443" i="3"/>
  <c r="T435" i="3"/>
  <c r="S435" i="3"/>
  <c r="T427" i="3"/>
  <c r="S427" i="3"/>
  <c r="T419" i="3"/>
  <c r="S419" i="3"/>
  <c r="T411" i="3"/>
  <c r="S411" i="3"/>
  <c r="T403" i="3"/>
  <c r="S403" i="3"/>
  <c r="T395" i="3"/>
  <c r="S395" i="3"/>
  <c r="T387" i="3"/>
  <c r="S387" i="3"/>
  <c r="T379" i="3"/>
  <c r="S379" i="3"/>
  <c r="T371" i="3"/>
  <c r="S371" i="3"/>
  <c r="T363" i="3"/>
  <c r="S363" i="3"/>
  <c r="T355" i="3"/>
  <c r="S355" i="3"/>
  <c r="T347" i="3"/>
  <c r="S347" i="3"/>
  <c r="T339" i="3"/>
  <c r="S339" i="3"/>
  <c r="T331" i="3"/>
  <c r="S331" i="3"/>
  <c r="T323" i="3"/>
  <c r="S323" i="3"/>
  <c r="T315" i="3"/>
  <c r="S315" i="3"/>
  <c r="T307" i="3"/>
  <c r="S307" i="3"/>
  <c r="T299" i="3"/>
  <c r="S299" i="3"/>
  <c r="T291" i="3"/>
  <c r="S291" i="3"/>
  <c r="T283" i="3"/>
  <c r="S283" i="3"/>
  <c r="T275" i="3"/>
  <c r="S275" i="3"/>
  <c r="T267" i="3"/>
  <c r="S267" i="3"/>
  <c r="T259" i="3"/>
  <c r="S259" i="3"/>
  <c r="T251" i="3"/>
  <c r="S251" i="3"/>
  <c r="T243" i="3"/>
  <c r="S243" i="3"/>
  <c r="T235" i="3"/>
  <c r="S235" i="3"/>
  <c r="T227" i="3"/>
  <c r="S227" i="3"/>
  <c r="T219" i="3"/>
  <c r="S219" i="3"/>
  <c r="T211" i="3"/>
  <c r="S211" i="3"/>
  <c r="T203" i="3"/>
  <c r="S203" i="3"/>
  <c r="T195" i="3"/>
  <c r="S195" i="3"/>
  <c r="T187" i="3"/>
  <c r="S187" i="3"/>
  <c r="T179" i="3"/>
  <c r="S179" i="3"/>
  <c r="T171" i="3"/>
  <c r="S171" i="3"/>
  <c r="T163" i="3"/>
  <c r="S163" i="3"/>
  <c r="T155" i="3"/>
  <c r="S155" i="3"/>
  <c r="T147" i="3"/>
  <c r="S147" i="3"/>
  <c r="T139" i="3"/>
  <c r="S139" i="3"/>
  <c r="T131" i="3"/>
  <c r="S131" i="3"/>
  <c r="T123" i="3"/>
  <c r="S123" i="3"/>
  <c r="T115" i="3"/>
  <c r="S115" i="3"/>
  <c r="T107" i="3"/>
  <c r="S107" i="3"/>
  <c r="T99" i="3"/>
  <c r="S99" i="3"/>
  <c r="T91" i="3"/>
  <c r="S91" i="3"/>
  <c r="T83" i="3"/>
  <c r="S83" i="3"/>
  <c r="T75" i="3"/>
  <c r="S75" i="3"/>
  <c r="T67" i="3"/>
  <c r="S67" i="3"/>
  <c r="T59" i="3"/>
  <c r="S59" i="3"/>
  <c r="T51" i="3"/>
  <c r="S51" i="3"/>
  <c r="T43" i="3"/>
  <c r="S43" i="3"/>
  <c r="T35" i="3"/>
  <c r="S35" i="3"/>
  <c r="T27" i="3"/>
  <c r="S27" i="3"/>
  <c r="T19" i="3"/>
  <c r="S19" i="3"/>
  <c r="T15" i="3"/>
  <c r="S15" i="3"/>
  <c r="T11" i="3"/>
  <c r="S11" i="3"/>
  <c r="T7" i="3"/>
  <c r="S7" i="3"/>
  <c r="S1337" i="3"/>
  <c r="S1333" i="3"/>
  <c r="S1329" i="3"/>
  <c r="S1325" i="3"/>
  <c r="S1321" i="3"/>
  <c r="S1317" i="3"/>
  <c r="S1313" i="3"/>
  <c r="S1309" i="3"/>
  <c r="S1305" i="3"/>
  <c r="S1301" i="3"/>
  <c r="S1293" i="3"/>
  <c r="S1289" i="3"/>
  <c r="S1285" i="3"/>
  <c r="S1281" i="3"/>
  <c r="S1273" i="3"/>
  <c r="S1269" i="3"/>
  <c r="S1265" i="3"/>
  <c r="S1261" i="3"/>
  <c r="S1257" i="3"/>
  <c r="S1253" i="3"/>
  <c r="S1249" i="3"/>
  <c r="S1245" i="3"/>
  <c r="S1241" i="3"/>
  <c r="S1237" i="3"/>
  <c r="S1229" i="3"/>
  <c r="S1225" i="3"/>
  <c r="S1221" i="3"/>
  <c r="S1217" i="3"/>
  <c r="S1209" i="3"/>
  <c r="S1205" i="3"/>
  <c r="S1201" i="3"/>
  <c r="S1197" i="3"/>
  <c r="S1193" i="3"/>
  <c r="S1185" i="3"/>
  <c r="S1181" i="3"/>
  <c r="S1177" i="3"/>
  <c r="S1173" i="3"/>
  <c r="S1169" i="3"/>
  <c r="S1165" i="3"/>
  <c r="S1157" i="3"/>
  <c r="S1153" i="3"/>
  <c r="S1149" i="3"/>
  <c r="S1145" i="3"/>
  <c r="S1141" i="3"/>
  <c r="S1137" i="3"/>
  <c r="S1133" i="3"/>
  <c r="S1129" i="3"/>
  <c r="S1125" i="3"/>
  <c r="S1121" i="3"/>
  <c r="S1117" i="3"/>
  <c r="S1113" i="3"/>
  <c r="S1109" i="3"/>
  <c r="S1101" i="3"/>
  <c r="S1097" i="3"/>
  <c r="S1093" i="3"/>
  <c r="S1089" i="3"/>
  <c r="S1085" i="3"/>
  <c r="S1081" i="3"/>
  <c r="S1073" i="3"/>
  <c r="S1069" i="3"/>
  <c r="S1065" i="3"/>
  <c r="S1061" i="3"/>
  <c r="S1057" i="3"/>
  <c r="S1053" i="3"/>
  <c r="S1045" i="3"/>
  <c r="S1041" i="3"/>
  <c r="S1037" i="3"/>
  <c r="S1033" i="3"/>
  <c r="S1029" i="3"/>
  <c r="S1025" i="3"/>
  <c r="S1021" i="3"/>
  <c r="S1017" i="3"/>
  <c r="S1013" i="3"/>
  <c r="S1009" i="3"/>
  <c r="S1005" i="3"/>
  <c r="S1001" i="3"/>
  <c r="S997" i="3"/>
  <c r="S993" i="3"/>
  <c r="S989" i="3"/>
  <c r="S985" i="3"/>
  <c r="S981" i="3"/>
  <c r="S977" i="3"/>
  <c r="S973" i="3"/>
  <c r="S969" i="3"/>
  <c r="S965" i="3"/>
  <c r="S957" i="3"/>
  <c r="S953" i="3"/>
  <c r="S949" i="3"/>
  <c r="S945" i="3"/>
  <c r="S941" i="3"/>
  <c r="S937" i="3"/>
  <c r="S929" i="3"/>
  <c r="S925" i="3"/>
  <c r="S921" i="3"/>
  <c r="S917" i="3"/>
  <c r="S913" i="3"/>
  <c r="S909" i="3"/>
  <c r="S901" i="3"/>
  <c r="S897" i="3"/>
  <c r="S893" i="3"/>
  <c r="S889" i="3"/>
  <c r="S885" i="3"/>
  <c r="S881" i="3"/>
  <c r="S871" i="3"/>
  <c r="S866" i="3"/>
  <c r="S860" i="3"/>
  <c r="S855" i="3"/>
  <c r="S848" i="3"/>
  <c r="S842" i="3"/>
  <c r="S834" i="3"/>
  <c r="S827" i="3"/>
  <c r="S820" i="3"/>
  <c r="S812" i="3"/>
  <c r="S806" i="3"/>
  <c r="S799" i="3"/>
  <c r="S791" i="3"/>
  <c r="S784" i="3"/>
  <c r="S778" i="3"/>
  <c r="S763" i="3"/>
  <c r="S756" i="3"/>
  <c r="S748" i="3"/>
  <c r="S742" i="3"/>
  <c r="S732" i="3"/>
  <c r="S722" i="3"/>
  <c r="S711" i="3"/>
  <c r="S700" i="3"/>
  <c r="S690" i="3"/>
  <c r="S679" i="3"/>
  <c r="S668" i="3"/>
  <c r="S658" i="3"/>
  <c r="S647" i="3"/>
  <c r="S636" i="3"/>
  <c r="S626" i="3"/>
  <c r="S615" i="3"/>
  <c r="S604" i="3"/>
  <c r="S594" i="3"/>
  <c r="S583" i="3"/>
  <c r="S572" i="3"/>
  <c r="S562" i="3"/>
  <c r="S551" i="3"/>
  <c r="S540" i="3"/>
  <c r="S530" i="3"/>
  <c r="S519" i="3"/>
  <c r="S508" i="3"/>
  <c r="S487" i="3"/>
  <c r="S476" i="3"/>
  <c r="S464" i="3"/>
  <c r="S448" i="3"/>
  <c r="S432" i="3"/>
  <c r="S416" i="3"/>
  <c r="S400" i="3"/>
  <c r="S384" i="3"/>
  <c r="S368" i="3"/>
  <c r="S352" i="3"/>
  <c r="S336" i="3"/>
  <c r="S320" i="3"/>
  <c r="S304" i="3"/>
  <c r="S288" i="3"/>
  <c r="S272" i="3"/>
  <c r="S240" i="3"/>
  <c r="S224" i="3"/>
  <c r="S208" i="3"/>
  <c r="S192" i="3"/>
  <c r="S176" i="3"/>
  <c r="S160" i="3"/>
  <c r="S144" i="3"/>
  <c r="S128" i="3"/>
  <c r="S112" i="3"/>
  <c r="S96" i="3"/>
  <c r="S80" i="3"/>
  <c r="S64" i="3"/>
  <c r="S48" i="3"/>
  <c r="S32" i="3"/>
  <c r="S13" i="3"/>
  <c r="T1148" i="3"/>
  <c r="T1120" i="3"/>
  <c r="T1092" i="3"/>
  <c r="T892" i="3"/>
  <c r="T864" i="3"/>
  <c r="T754" i="3"/>
  <c r="T709" i="3"/>
  <c r="T601" i="3"/>
  <c r="T466" i="3"/>
  <c r="T399" i="3"/>
  <c r="T185" i="3"/>
  <c r="T49" i="3"/>
  <c r="T846" i="3"/>
  <c r="S846" i="3"/>
  <c r="T830" i="3"/>
  <c r="S830" i="3"/>
  <c r="T814" i="3"/>
  <c r="S814" i="3"/>
  <c r="T798" i="3"/>
  <c r="S798" i="3"/>
  <c r="T782" i="3"/>
  <c r="S782" i="3"/>
  <c r="T766" i="3"/>
  <c r="S766" i="3"/>
  <c r="T750" i="3"/>
  <c r="S750" i="3"/>
  <c r="T718" i="3"/>
  <c r="S718" i="3"/>
  <c r="T714" i="3"/>
  <c r="S714" i="3"/>
  <c r="T702" i="3"/>
  <c r="S702" i="3"/>
  <c r="T698" i="3"/>
  <c r="S698" i="3"/>
  <c r="T686" i="3"/>
  <c r="S686" i="3"/>
  <c r="T682" i="3"/>
  <c r="S682" i="3"/>
  <c r="T670" i="3"/>
  <c r="S670" i="3"/>
  <c r="T666" i="3"/>
  <c r="S666" i="3"/>
  <c r="T654" i="3"/>
  <c r="S654" i="3"/>
  <c r="T650" i="3"/>
  <c r="S650" i="3"/>
  <c r="T638" i="3"/>
  <c r="S638" i="3"/>
  <c r="T622" i="3"/>
  <c r="S622" i="3"/>
  <c r="T618" i="3"/>
  <c r="S618" i="3"/>
  <c r="T606" i="3"/>
  <c r="S606" i="3"/>
  <c r="T602" i="3"/>
  <c r="S602" i="3"/>
  <c r="T590" i="3"/>
  <c r="S590" i="3"/>
  <c r="T586" i="3"/>
  <c r="S586" i="3"/>
  <c r="T574" i="3"/>
  <c r="S574" i="3"/>
  <c r="T570" i="3"/>
  <c r="S570" i="3"/>
  <c r="T558" i="3"/>
  <c r="S558" i="3"/>
  <c r="T554" i="3"/>
  <c r="S554" i="3"/>
  <c r="T542" i="3"/>
  <c r="S542" i="3"/>
  <c r="T538" i="3"/>
  <c r="S538" i="3"/>
  <c r="T526" i="3"/>
  <c r="S526" i="3"/>
  <c r="T522" i="3"/>
  <c r="S522" i="3"/>
  <c r="T510" i="3"/>
  <c r="S510" i="3"/>
  <c r="T506" i="3"/>
  <c r="S506" i="3"/>
  <c r="T494" i="3"/>
  <c r="S494" i="3"/>
  <c r="T490" i="3"/>
  <c r="S490" i="3"/>
  <c r="T478" i="3"/>
  <c r="S478" i="3"/>
  <c r="T474" i="3"/>
  <c r="S474" i="3"/>
  <c r="T458" i="3"/>
  <c r="S458" i="3"/>
  <c r="T454" i="3"/>
  <c r="S454" i="3"/>
  <c r="S450" i="3"/>
  <c r="T450" i="3"/>
  <c r="T446" i="3"/>
  <c r="S446" i="3"/>
  <c r="T442" i="3"/>
  <c r="S442" i="3"/>
  <c r="T438" i="3"/>
  <c r="S438" i="3"/>
  <c r="T430" i="3"/>
  <c r="S430" i="3"/>
  <c r="T426" i="3"/>
  <c r="S426" i="3"/>
  <c r="T422" i="3"/>
  <c r="S422" i="3"/>
  <c r="T418" i="3"/>
  <c r="S418" i="3"/>
  <c r="S414" i="3"/>
  <c r="T414" i="3"/>
  <c r="T410" i="3"/>
  <c r="S410" i="3"/>
  <c r="T406" i="3"/>
  <c r="S406" i="3"/>
  <c r="S402" i="3"/>
  <c r="T402" i="3"/>
  <c r="T398" i="3"/>
  <c r="S398" i="3"/>
  <c r="T390" i="3"/>
  <c r="S390" i="3"/>
  <c r="S386" i="3"/>
  <c r="T386" i="3"/>
  <c r="T382" i="3"/>
  <c r="S382" i="3"/>
  <c r="T378" i="3"/>
  <c r="S378" i="3"/>
  <c r="T374" i="3"/>
  <c r="S374" i="3"/>
  <c r="T370" i="3"/>
  <c r="S370" i="3"/>
  <c r="T366" i="3"/>
  <c r="S366" i="3"/>
  <c r="T358" i="3"/>
  <c r="S358" i="3"/>
  <c r="T354" i="3"/>
  <c r="S354" i="3"/>
  <c r="T350" i="3"/>
  <c r="S350" i="3"/>
  <c r="T346" i="3"/>
  <c r="S346" i="3"/>
  <c r="T342" i="3"/>
  <c r="S342" i="3"/>
  <c r="T338" i="3"/>
  <c r="S338" i="3"/>
  <c r="T334" i="3"/>
  <c r="S334" i="3"/>
  <c r="T330" i="3"/>
  <c r="S330" i="3"/>
  <c r="T326" i="3"/>
  <c r="S326" i="3"/>
  <c r="T322" i="3"/>
  <c r="S322" i="3"/>
  <c r="T318" i="3"/>
  <c r="S318" i="3"/>
  <c r="T314" i="3"/>
  <c r="S314" i="3"/>
  <c r="T310" i="3"/>
  <c r="S310" i="3"/>
  <c r="T306" i="3"/>
  <c r="S306" i="3"/>
  <c r="T302" i="3"/>
  <c r="S302" i="3"/>
  <c r="T298" i="3"/>
  <c r="S298" i="3"/>
  <c r="T294" i="3"/>
  <c r="S294" i="3"/>
  <c r="T290" i="3"/>
  <c r="S290" i="3"/>
  <c r="T286" i="3"/>
  <c r="S286" i="3"/>
  <c r="T282" i="3"/>
  <c r="S282" i="3"/>
  <c r="T278" i="3"/>
  <c r="S278" i="3"/>
  <c r="T274" i="3"/>
  <c r="S274" i="3"/>
  <c r="T270" i="3"/>
  <c r="S270" i="3"/>
  <c r="T266" i="3"/>
  <c r="S266" i="3"/>
  <c r="T262" i="3"/>
  <c r="S262" i="3"/>
  <c r="T258" i="3"/>
  <c r="S258" i="3"/>
  <c r="T254" i="3"/>
  <c r="S254" i="3"/>
  <c r="T250" i="3"/>
  <c r="S250" i="3"/>
  <c r="T246" i="3"/>
  <c r="S246" i="3"/>
  <c r="T242" i="3"/>
  <c r="S242" i="3"/>
  <c r="T238" i="3"/>
  <c r="S238" i="3"/>
  <c r="T234" i="3"/>
  <c r="S234" i="3"/>
  <c r="T230" i="3"/>
  <c r="S230" i="3"/>
  <c r="T226" i="3"/>
  <c r="S226" i="3"/>
  <c r="T222" i="3"/>
  <c r="S222" i="3"/>
  <c r="T218" i="3"/>
  <c r="S218" i="3"/>
  <c r="T214" i="3"/>
  <c r="S214" i="3"/>
  <c r="T210" i="3"/>
  <c r="S210" i="3"/>
  <c r="T206" i="3"/>
  <c r="S206" i="3"/>
  <c r="T202" i="3"/>
  <c r="S202" i="3"/>
  <c r="T198" i="3"/>
  <c r="S198" i="3"/>
  <c r="T194" i="3"/>
  <c r="S194" i="3"/>
  <c r="T190" i="3"/>
  <c r="S190" i="3"/>
  <c r="T186" i="3"/>
  <c r="S186" i="3"/>
  <c r="T182" i="3"/>
  <c r="S182" i="3"/>
  <c r="T178" i="3"/>
  <c r="S178" i="3"/>
  <c r="T174" i="3"/>
  <c r="S174" i="3"/>
  <c r="T170" i="3"/>
  <c r="S170" i="3"/>
  <c r="T166" i="3"/>
  <c r="S166" i="3"/>
  <c r="T162" i="3"/>
  <c r="S162" i="3"/>
  <c r="T158" i="3"/>
  <c r="S158" i="3"/>
  <c r="T154" i="3"/>
  <c r="S154" i="3"/>
  <c r="T150" i="3"/>
  <c r="S150" i="3"/>
  <c r="T146" i="3"/>
  <c r="S146" i="3"/>
  <c r="T142" i="3"/>
  <c r="S142" i="3"/>
  <c r="T138" i="3"/>
  <c r="S138" i="3"/>
  <c r="T134" i="3"/>
  <c r="S134" i="3"/>
  <c r="T130" i="3"/>
  <c r="S130" i="3"/>
  <c r="T126" i="3"/>
  <c r="S126" i="3"/>
  <c r="T122" i="3"/>
  <c r="S122" i="3"/>
  <c r="T118" i="3"/>
  <c r="S118" i="3"/>
  <c r="T114" i="3"/>
  <c r="S114" i="3"/>
  <c r="T110" i="3"/>
  <c r="S110" i="3"/>
  <c r="T106" i="3"/>
  <c r="S106" i="3"/>
  <c r="T102" i="3"/>
  <c r="S102" i="3"/>
  <c r="T98" i="3"/>
  <c r="S98" i="3"/>
  <c r="T94" i="3"/>
  <c r="S94" i="3"/>
  <c r="T90" i="3"/>
  <c r="S90" i="3"/>
  <c r="T86" i="3"/>
  <c r="S86" i="3"/>
  <c r="T82" i="3"/>
  <c r="S82" i="3"/>
  <c r="T78" i="3"/>
  <c r="S78" i="3"/>
  <c r="T74" i="3"/>
  <c r="S74" i="3"/>
  <c r="T70" i="3"/>
  <c r="S70" i="3"/>
  <c r="T66" i="3"/>
  <c r="S66" i="3"/>
  <c r="T62" i="3"/>
  <c r="S62" i="3"/>
  <c r="T58" i="3"/>
  <c r="S58" i="3"/>
  <c r="T54" i="3"/>
  <c r="S54" i="3"/>
  <c r="T50" i="3"/>
  <c r="S50" i="3"/>
  <c r="T46" i="3"/>
  <c r="S46" i="3"/>
  <c r="T42" i="3"/>
  <c r="S42" i="3"/>
  <c r="T38" i="3"/>
  <c r="S38" i="3"/>
  <c r="T34" i="3"/>
  <c r="S34" i="3"/>
  <c r="T30" i="3"/>
  <c r="S30" i="3"/>
  <c r="T26" i="3"/>
  <c r="S26" i="3"/>
  <c r="T22" i="3"/>
  <c r="S22" i="3"/>
  <c r="T18" i="3"/>
  <c r="S18" i="3"/>
  <c r="T14" i="3"/>
  <c r="S14" i="3"/>
  <c r="T10" i="3"/>
  <c r="S10" i="3"/>
  <c r="T6" i="3"/>
  <c r="S6" i="3"/>
  <c r="S2" i="3"/>
  <c r="S1336" i="3"/>
  <c r="S1332" i="3"/>
  <c r="S1328" i="3"/>
  <c r="S1324" i="3"/>
  <c r="S1320" i="3"/>
  <c r="S1316" i="3"/>
  <c r="S1312" i="3"/>
  <c r="S1308" i="3"/>
  <c r="S1304" i="3"/>
  <c r="S1300" i="3"/>
  <c r="S1296" i="3"/>
  <c r="S1292" i="3"/>
  <c r="S1288" i="3"/>
  <c r="S1284" i="3"/>
  <c r="S1280" i="3"/>
  <c r="S1276" i="3"/>
  <c r="S1272" i="3"/>
  <c r="S1268" i="3"/>
  <c r="S1264" i="3"/>
  <c r="S1260" i="3"/>
  <c r="S1256" i="3"/>
  <c r="S1252" i="3"/>
  <c r="S1248" i="3"/>
  <c r="S1244" i="3"/>
  <c r="S1240" i="3"/>
  <c r="S1236" i="3"/>
  <c r="S1232" i="3"/>
  <c r="S1228" i="3"/>
  <c r="S1224" i="3"/>
  <c r="S1220" i="3"/>
  <c r="S1216" i="3"/>
  <c r="S1212" i="3"/>
  <c r="S1208" i="3"/>
  <c r="S1204" i="3"/>
  <c r="S1200" i="3"/>
  <c r="S1196" i="3"/>
  <c r="S1192" i="3"/>
  <c r="S1188" i="3"/>
  <c r="S1184" i="3"/>
  <c r="S1180" i="3"/>
  <c r="S1176" i="3"/>
  <c r="S1172" i="3"/>
  <c r="S1168" i="3"/>
  <c r="S1164" i="3"/>
  <c r="S1160" i="3"/>
  <c r="S1156" i="3"/>
  <c r="S1152" i="3"/>
  <c r="S1144" i="3"/>
  <c r="S1140" i="3"/>
  <c r="S1136" i="3"/>
  <c r="S1128" i="3"/>
  <c r="S1124" i="3"/>
  <c r="S1116" i="3"/>
  <c r="S1112" i="3"/>
  <c r="S1108" i="3"/>
  <c r="S1100" i="3"/>
  <c r="S1096" i="3"/>
  <c r="S1088" i="3"/>
  <c r="S1084" i="3"/>
  <c r="S1080" i="3"/>
  <c r="S1072" i="3"/>
  <c r="S1068" i="3"/>
  <c r="S1064" i="3"/>
  <c r="S1060" i="3"/>
  <c r="S1056" i="3"/>
  <c r="S1052" i="3"/>
  <c r="S1048" i="3"/>
  <c r="S1044" i="3"/>
  <c r="S1040" i="3"/>
  <c r="S1036" i="3"/>
  <c r="S1032" i="3"/>
  <c r="S1028" i="3"/>
  <c r="S1024" i="3"/>
  <c r="S1016" i="3"/>
  <c r="S1012" i="3"/>
  <c r="S1008" i="3"/>
  <c r="S1004" i="3"/>
  <c r="S1000" i="3"/>
  <c r="S996" i="3"/>
  <c r="S988" i="3"/>
  <c r="S984" i="3"/>
  <c r="S980" i="3"/>
  <c r="S976" i="3"/>
  <c r="S972" i="3"/>
  <c r="S968" i="3"/>
  <c r="S960" i="3"/>
  <c r="S956" i="3"/>
  <c r="S952" i="3"/>
  <c r="S948" i="3"/>
  <c r="S944" i="3"/>
  <c r="S940" i="3"/>
  <c r="S936" i="3"/>
  <c r="S932" i="3"/>
  <c r="S928" i="3"/>
  <c r="S924" i="3"/>
  <c r="S920" i="3"/>
  <c r="S916" i="3"/>
  <c r="S912" i="3"/>
  <c r="S908" i="3"/>
  <c r="S904" i="3"/>
  <c r="S900" i="3"/>
  <c r="S896" i="3"/>
  <c r="S888" i="3"/>
  <c r="S884" i="3"/>
  <c r="S880" i="3"/>
  <c r="S875" i="3"/>
  <c r="S870" i="3"/>
  <c r="S859" i="3"/>
  <c r="S854" i="3"/>
  <c r="S839" i="3"/>
  <c r="S832" i="3"/>
  <c r="S826" i="3"/>
  <c r="S818" i="3"/>
  <c r="S804" i="3"/>
  <c r="S796" i="3"/>
  <c r="S790" i="3"/>
  <c r="S783" i="3"/>
  <c r="S775" i="3"/>
  <c r="S768" i="3"/>
  <c r="S762" i="3"/>
  <c r="S747" i="3"/>
  <c r="S740" i="3"/>
  <c r="S731" i="3"/>
  <c r="S720" i="3"/>
  <c r="S710" i="3"/>
  <c r="S699" i="3"/>
  <c r="S688" i="3"/>
  <c r="S678" i="3"/>
  <c r="S667" i="3"/>
  <c r="S656" i="3"/>
  <c r="S646" i="3"/>
  <c r="S635" i="3"/>
  <c r="S624" i="3"/>
  <c r="S614" i="3"/>
  <c r="S603" i="3"/>
  <c r="S592" i="3"/>
  <c r="S582" i="3"/>
  <c r="S571" i="3"/>
  <c r="S560" i="3"/>
  <c r="S550" i="3"/>
  <c r="S539" i="3"/>
  <c r="S528" i="3"/>
  <c r="S518" i="3"/>
  <c r="S507" i="3"/>
  <c r="S496" i="3"/>
  <c r="S486" i="3"/>
  <c r="S475" i="3"/>
  <c r="S463" i="3"/>
  <c r="S447" i="3"/>
  <c r="S431" i="3"/>
  <c r="S415" i="3"/>
  <c r="S383" i="3"/>
  <c r="S367" i="3"/>
  <c r="S351" i="3"/>
  <c r="S335" i="3"/>
  <c r="S319" i="3"/>
  <c r="S303" i="3"/>
  <c r="S287" i="3"/>
  <c r="S271" i="3"/>
  <c r="S255" i="3"/>
  <c r="S239" i="3"/>
  <c r="S223" i="3"/>
  <c r="S207" i="3"/>
  <c r="S191" i="3"/>
  <c r="S175" i="3"/>
  <c r="S159" i="3"/>
  <c r="S143" i="3"/>
  <c r="S127" i="3"/>
  <c r="S111" i="3"/>
  <c r="S95" i="3"/>
  <c r="S79" i="3"/>
  <c r="S63" i="3"/>
  <c r="S47" i="3"/>
  <c r="S31" i="3"/>
  <c r="S12" i="3"/>
  <c r="T753" i="3"/>
  <c r="T655" i="3"/>
  <c r="T527" i="3"/>
  <c r="T462" i="3"/>
  <c r="T394" i="3"/>
  <c r="T313" i="3"/>
  <c r="T177" i="3"/>
  <c r="D135" i="4"/>
  <c r="C133" i="4"/>
  <c r="F134" i="4"/>
  <c r="C135" i="4"/>
  <c r="F133" i="4"/>
  <c r="E134" i="4"/>
  <c r="F135" i="4"/>
  <c r="E133" i="4"/>
  <c r="D134" i="4"/>
  <c r="E135" i="4"/>
  <c r="D133" i="4"/>
  <c r="C134" i="4"/>
  <c r="C56" i="4"/>
  <c r="F57" i="4"/>
  <c r="D57" i="4"/>
  <c r="E57" i="4"/>
  <c r="C57" i="4"/>
  <c r="D56" i="4"/>
  <c r="E56" i="4"/>
  <c r="F56" i="4"/>
  <c r="B210"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<sst xmlns="http://schemas.openxmlformats.org/spreadsheetml/2006/main" count="4343" uniqueCount="225">
  <si>
    <t>FamInsureCo Data Analysis</t>
  </si>
  <si>
    <t>Now it's time for us to get started on our Data Analysis for FamInsureCo!</t>
  </si>
  <si>
    <t>As we've mentioned previously, there are a number of questions Management have expressed an interest in answering.</t>
  </si>
  <si>
    <t xml:space="preserve">•	Do individuals who tend to have a higher Body Mass Index (BMI), have higher insurance costs?
•	Does region (geography) appear to have any impact on insurance costs?
•	Does the biological marker have any bearing with insurance costs?
•	Does the biological marker have any impact regarding insurance costs? (i.e. Do Men have higher insurance costs than women?)
•	Does smoking have any impact regarding insurance costs? 
•	Do any correlations exist between medical charges and lifestyle?
</t>
  </si>
  <si>
    <t>We'll seek to tackle this assignment in three parts.</t>
  </si>
  <si>
    <r>
      <rPr>
        <sz val="12"/>
        <color rgb="FF00705B"/>
        <rFont val="Arial"/>
      </rPr>
      <t xml:space="preserve">Firstly, you'll work on the </t>
    </r>
    <r>
      <rPr>
        <b/>
        <sz val="12"/>
        <color rgb="FF00705B"/>
        <rFont val="Arial"/>
      </rPr>
      <t xml:space="preserve">Basic Desc. Statistics Tab </t>
    </r>
    <r>
      <rPr>
        <sz val="12"/>
        <color rgb="FF00705B"/>
        <rFont val="Arial"/>
      </rPr>
      <t xml:space="preserve">where you'll make use of your knowledge of descriptive stats, to visualise the Medical Charges data. You'll be using the data in the </t>
    </r>
    <r>
      <rPr>
        <b/>
        <u/>
        <sz val="12"/>
        <color rgb="FF00705B"/>
        <rFont val="Arial"/>
      </rPr>
      <t>FamInsureCo. Desc Stats Data Tab.</t>
    </r>
  </si>
  <si>
    <r>
      <rPr>
        <sz val="12"/>
        <color rgb="FF00705B"/>
        <rFont val="Arial"/>
      </rPr>
      <t xml:space="preserve">Secondly, you'll work on the </t>
    </r>
    <r>
      <rPr>
        <b/>
        <sz val="12"/>
        <color rgb="FF00705B"/>
        <rFont val="Arial"/>
      </rPr>
      <t xml:space="preserve">Intermediate Desc. Statistics Tab </t>
    </r>
    <r>
      <rPr>
        <sz val="12"/>
        <color rgb="FF00705B"/>
        <rFont val="Arial"/>
      </rPr>
      <t xml:space="preserve">where you'll make use of your intermediate statistics knowledge, where you'll apply box and whisker plots, correlation analyses and multiple regression to identify the variables that have a linear relationship with medical charges.  You'll be using the data in the </t>
    </r>
    <r>
      <rPr>
        <b/>
        <u/>
        <sz val="12"/>
        <color rgb="FF00705B"/>
        <rFont val="Arial"/>
      </rPr>
      <t>FamInsureCo Int. Stats Data Tab.</t>
    </r>
  </si>
  <si>
    <t>Thirdly, you'll then build out your presentation where you'll synthesize your insights for the FamInsureCo team!</t>
  </si>
  <si>
    <t>With this in mind, let's get started!</t>
  </si>
  <si>
    <t>Definitions</t>
  </si>
  <si>
    <t>We've included a high-level breakdown that explains the different columns you'll deal with in the FamInsureCo Desc. Stats Data Tab</t>
  </si>
  <si>
    <t>Age</t>
  </si>
  <si>
    <t>This column provides information on how old the individual is.</t>
  </si>
  <si>
    <t>Biological Marker</t>
  </si>
  <si>
    <t>This is a column filled with the individuals biological marker (i.e. Are they male or female).</t>
  </si>
  <si>
    <t>BMI</t>
  </si>
  <si>
    <t>This is a column that represents the Body Mass Index (BMI) of the respective individual. This is a commonly used metric to assess overhealth.</t>
  </si>
  <si>
    <t>Smoker</t>
  </si>
  <si>
    <t>This is a column that indicates whether the individual is a smoker or not.</t>
  </si>
  <si>
    <t>Region</t>
  </si>
  <si>
    <t>This is a column that indicates the geographical location of where the individual resides (i.e. Northwest, Northeast etc.)</t>
  </si>
  <si>
    <t>Medical_Insurance_Charges</t>
  </si>
  <si>
    <t>This is a column that represents the medical insurance charges incurred by that individual.</t>
  </si>
  <si>
    <t>age</t>
  </si>
  <si>
    <t>biological marker</t>
  </si>
  <si>
    <t>bmi</t>
  </si>
  <si>
    <t>smoker</t>
  </si>
  <si>
    <t>region</t>
  </si>
  <si>
    <t>medical_insurance_charges</t>
  </si>
  <si>
    <t>BMI_Categorisation</t>
  </si>
  <si>
    <t xml:space="preserve">Age_Classification </t>
  </si>
  <si>
    <t>female</t>
  </si>
  <si>
    <t>no</t>
  </si>
  <si>
    <t>southeast</t>
  </si>
  <si>
    <t>southwest</t>
  </si>
  <si>
    <t>northwest</t>
  </si>
  <si>
    <t>northeast</t>
  </si>
  <si>
    <t>male</t>
  </si>
  <si>
    <t>yes</t>
  </si>
  <si>
    <t>Descriptive Statistics Analysis - Part I</t>
  </si>
  <si>
    <t>We've introduced you now to a number of basic statistical concepts.</t>
  </si>
  <si>
    <t>Whilst statistics might seem scary, it's critical in enabling us to identify trends that we can then drill down and ask 'why' with some of our more seasoned colleagues.</t>
  </si>
  <si>
    <t>An example of this might be with Walmart; Walmart may have seen a customer trend that shoppers most frequently enter the store on the Saturday Morning. 
As such, they may include more promotional specials over the weekend period and ask the respective analytics team to run some more advanced statistics (i.e. correlation)
to assess whether there is a trend between promotional specials shown on the Saturday Morning and sales over that period.</t>
  </si>
  <si>
    <t>With what you've learned, let's take a look at FamInsureCo's Data and see what trends we can identify using the tools of Descriptive Statistics!</t>
  </si>
  <si>
    <t>Let's get started!</t>
  </si>
  <si>
    <t xml:space="preserve">As with all data analysis exercises, looking at the numbers in a stationary way (i.e. table form as opposed to graphical) can make trend realisation difficult. </t>
  </si>
  <si>
    <t xml:space="preserve">This is especially the case where we have large volumes of data points to visualise. </t>
  </si>
  <si>
    <t>This is why we turn towards a graphical view of our data - viewing the data in this manner enables us to more accurately pick out abnormal periods which we can then hone in on.</t>
  </si>
  <si>
    <t>Q1. Interpret the scatter plot visualization we've created for you here. Using your knowledge of Scatter Plots - what do you observe in terms of the relationship between BMI and Medical Insurance Charges?  Put your answer in the box to the right of the image.</t>
  </si>
  <si>
    <t>Note: We've included an example for you so you'll know what to expect when you create your visualisation!</t>
  </si>
  <si>
    <t>Place your Scatter Plot Below</t>
  </si>
  <si>
    <t>What do you observe about the Scatter Plot to the left?</t>
  </si>
  <si>
    <t>As BMI increases, medical insurance charges also increases</t>
  </si>
  <si>
    <t>BMI above 30 tends to have higher medical insurance charges</t>
  </si>
  <si>
    <t xml:space="preserve">There's a significant portion of data points with lower BMIs that are below 30, which have relatively lower insurance charges, mostly under $20,000. </t>
  </si>
  <si>
    <t>Outliers exist at all BMI levels, leaving some variation in the data</t>
  </si>
  <si>
    <t>Outliers include some individuals with very high BMIs (40-50) as well as some moderate BMIs that both have high insurance charges.</t>
  </si>
  <si>
    <t>Since there are so many outliers, we can note that while BMI influences charges, other factors could also contribute to higher insurance charges.</t>
  </si>
  <si>
    <t>Now you might conclude drawing any strong conclusions is challenging due to the granularity of the data.</t>
  </si>
  <si>
    <t>Let's introduce some additional categories to make visualizing these trends a bit easier.</t>
  </si>
  <si>
    <r>
      <rPr>
        <sz val="12"/>
        <color theme="0"/>
        <rFont val="Arial"/>
      </rPr>
      <t xml:space="preserve">Let's break this down by </t>
    </r>
    <r>
      <rPr>
        <b/>
        <sz val="12"/>
        <color theme="0"/>
        <rFont val="Arial"/>
      </rPr>
      <t xml:space="preserve">reclassifying </t>
    </r>
    <r>
      <rPr>
        <sz val="12"/>
        <color theme="0"/>
        <rFont val="Arial"/>
      </rPr>
      <t>the BMI data into different categories.</t>
    </r>
  </si>
  <si>
    <t>The CDC provides the following BMI breakdowns:</t>
  </si>
  <si>
    <t>BMI &lt;= 18.5: Underweight</t>
  </si>
  <si>
    <t>BMI greater than 18.5 and less than or equal to 24.9: Healthy</t>
  </si>
  <si>
    <t>BMI greater 24.9 and less than or equal to 29.9: Slightly Overweight</t>
  </si>
  <si>
    <t>BMI greater than 29.9 or higher: Overweight</t>
  </si>
  <si>
    <t>Q2A. Create a new column titled BMI_Categorisation in the FamInsureCo dataset that categories the BMI Column using the criteria listed above.</t>
  </si>
  <si>
    <t>Hint: You'll have to use the IFS Clause to help you with creating this new column e.g. = IFS(Some_Criteria,"Outcome A", Some_Other_Criteria, "Outcome_B"…)</t>
  </si>
  <si>
    <t>Q2B. Using the BMI_Categorization column you've made, complete the table below. Upon completion of this table, create a Scatter Plot showcasing the total # of individuals per BMI_Categorization versus the Average Medical Insurance Charges. Please ensure you have the Y-Axis set to medical_insurance_charges and the X-Axis set to the total # of individuals per BMI_Categorization.</t>
  </si>
  <si>
    <t>Hint: Think about how you can use COUNTIFS to get the Total # of Individuals per weight classification in your BMI_Categorization column!</t>
  </si>
  <si>
    <t>Place your chart below here!</t>
  </si>
  <si>
    <t>Underweight</t>
  </si>
  <si>
    <t>Healthy</t>
  </si>
  <si>
    <t>Slightly Overweight</t>
  </si>
  <si>
    <t>Overweight</t>
  </si>
  <si>
    <t>Total # of Individuals</t>
  </si>
  <si>
    <t>Average Medical Insurance Charges</t>
  </si>
  <si>
    <t>What if we were to dive one level deeper as part of our Micro Analysis and include Smoking Status into the mix? Do we see any observable shift in the relationship between Medical Charges, Smoking Status and BMI? Let's take a look!</t>
  </si>
  <si>
    <t>Q3. Create a scatter plot highlighting the Medical Insurance Charge and BMI, when Smoking Status = Yes.</t>
  </si>
  <si>
    <t>What do you observe?</t>
  </si>
  <si>
    <t>Note: We've created the Scatter Plot for you when Smoking = No, to help you get started!</t>
  </si>
  <si>
    <t>BMI vs Medical Insurance Charge (Smoking Status = No )</t>
  </si>
  <si>
    <t>BMI vs Medical Insurance Charge (Smoking Status = Yes )</t>
  </si>
  <si>
    <t>*Observations: with smokers medical insurance charges and increased BMI have a more powerful correlation in regards to impacting each other.  BMI over 30 results in much higher medical insurance charges for smokers vs. non-smokers.</t>
  </si>
  <si>
    <t>Q4. Create two histogram distributions using the Medical Insurance Data, filtered on Smoker = Yes and Smoker = No. Ensure you set the Bin Width to $5,000 for both Histograms.</t>
  </si>
  <si>
    <t>Comparing the two histogram distributions - what do you observe in relation to medical charges?</t>
  </si>
  <si>
    <t>Note: Don't forget that you'll need to filter the data in the FamInsureCo Dataset before creating your Histogram. Once you've filtered the data, don't forget to paste your Histogram as an image so your chart won't change when you modify your filter.</t>
  </si>
  <si>
    <t>*Observation: the majority of non-smokers have lower medical insurance charges vs. smokers. Smokers medical insurance charges vary with  many charges being both low and on the higher end.</t>
  </si>
  <si>
    <t>Now it appears that there is a clear pricing difference between individuals who smoke and invididuals who don't.</t>
  </si>
  <si>
    <t>Could it be that the older we get, the higher our insurance charges? This could make sense, but let's verify this with our data to confirm whether or not this is valid!</t>
  </si>
  <si>
    <t>Q5A. Create a new column called Age_Classification which classifies the Age Column based off the following criteria</t>
  </si>
  <si>
    <t>18 - 25 = Young Adult</t>
  </si>
  <si>
    <t>26 - 35 = Adult</t>
  </si>
  <si>
    <t>36 - 59 = Mature Age Adult</t>
  </si>
  <si>
    <t>&gt;=60</t>
  </si>
  <si>
    <t>Senior</t>
  </si>
  <si>
    <t>Q5B. Complete the table below and create a Stacked Column Chart showing the Average Medical Insurance Charges per Age Group. What do you observe?</t>
  </si>
  <si>
    <t>Age Grouping</t>
  </si>
  <si>
    <t>Young Adult</t>
  </si>
  <si>
    <t>Adult</t>
  </si>
  <si>
    <t>Mature Age Adult</t>
  </si>
  <si>
    <t>Avg. Medical Insurance Charges</t>
  </si>
  <si>
    <t>Avg. Medical Insurance Charges (Smoking = Yes )</t>
  </si>
  <si>
    <t>Avg. Medical Insurance Charges (Smoking = No)</t>
  </si>
  <si>
    <t>*Observation: medical insurance charges increase overall as people age. Smokers still have much higher medical insurance charges than non-smokers, and their charges also increase as their age increases.</t>
  </si>
  <si>
    <r>
      <rPr>
        <sz val="11"/>
        <color theme="0"/>
        <rFont val="Arial"/>
      </rPr>
      <t xml:space="preserve">Now we can clearly see there appears to be some </t>
    </r>
    <r>
      <rPr>
        <b/>
        <u/>
        <sz val="11"/>
        <color theme="0"/>
        <rFont val="Arial"/>
      </rPr>
      <t>very</t>
    </r>
    <r>
      <rPr>
        <b/>
        <sz val="11"/>
        <color theme="0"/>
        <rFont val="Arial"/>
      </rPr>
      <t xml:space="preserve"> </t>
    </r>
    <r>
      <rPr>
        <sz val="11"/>
        <color theme="0"/>
        <rFont val="Arial"/>
      </rPr>
      <t>apparent visual trends regarding expenditures, smoking status and age.</t>
    </r>
  </si>
  <si>
    <t>However, what about the individuals biological marker? Does there appear to be any noticeable differences between Male and Female medical expenditures?</t>
  </si>
  <si>
    <t>Q6. Complete the table below showcasing the Average Medical Insurance Charges for Males and Females, inclusive of their Smoker Status.</t>
  </si>
  <si>
    <t>Smoker Status = Yes</t>
  </si>
  <si>
    <t>Smoker Status = No</t>
  </si>
  <si>
    <t>Male Medical Insurance Charges</t>
  </si>
  <si>
    <t>Female Medical Insurance Charges</t>
  </si>
  <si>
    <t>*Observation: Males who smoke have higher average medical insurance charges compared to females that smoke. However females that do not smoke have slightly higher average medical insurance charges compared to males that do not smoke. The difference between smoking males &amp; femals is greater than the difference between non-smoking males &amp; females.</t>
  </si>
  <si>
    <t>And that's a wrap! Well done on getting through the Basics of descriptive statistics! Now back to the course and onto Intermediate Statistics!</t>
  </si>
  <si>
    <t>BMI_Healthy</t>
  </si>
  <si>
    <t>BMI_Overweight</t>
  </si>
  <si>
    <t>BMI_Slightly_Overweight</t>
  </si>
  <si>
    <t>BMI_Underweight</t>
  </si>
  <si>
    <t>predicted_charges</t>
  </si>
  <si>
    <t>error</t>
  </si>
  <si>
    <t>error_pct</t>
  </si>
  <si>
    <t>Coefficient Values (Use this to build your regressive equation) for Q17</t>
  </si>
  <si>
    <t>Y-Intercept</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</si>
  <si>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</si>
  <si>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</si>
  <si>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</si>
  <si>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</si>
  <si>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</si>
  <si>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</si>
  <si>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</si>
  <si>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</si>
  <si>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</si>
  <si>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</si>
  <si>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</si>
  <si>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</si>
  <si>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</si>
  <si>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</si>
  <si>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</si>
  <si>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</si>
  <si>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</si>
  <si>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</si>
  <si>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</si>
  <si>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</si>
  <si>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</si>
  <si>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Intercept</t>
  </si>
  <si>
    <t>Gender</t>
  </si>
  <si>
    <t>Descriptive Statistics Analysis - Part II</t>
  </si>
  <si>
    <t>We've introduced you now to the concepts of intermediate statistics.</t>
  </si>
  <si>
    <t>Often in our data analysis, we need to move beyond simple statistics covering mean, mode, median and histograms and dive a bit deeper in our analysis.</t>
  </si>
  <si>
    <t>Using our previous Walmart example, say we've identified the average sales on the weekends versus weekdays and we've created a histogram showing the overall distribution of sales.</t>
  </si>
  <si>
    <r>
      <rPr>
        <sz val="11"/>
        <color rgb="FF000000"/>
        <rFont val="Arial"/>
      </rPr>
      <t xml:space="preserve">What if we want to understand just how distributed the data is via the quartiles, or to view </t>
    </r>
    <r>
      <rPr>
        <b/>
        <sz val="11"/>
        <color rgb="FF000000"/>
        <rFont val="Arial"/>
      </rPr>
      <t>how much variability in sales exist for a specific day?</t>
    </r>
  </si>
  <si>
    <t>Lastly, what about if we want to examine the relationship between sales and the discounts provided?</t>
  </si>
  <si>
    <r>
      <rPr>
        <sz val="11"/>
        <color theme="1"/>
        <rFont val="Arial"/>
      </rPr>
      <t xml:space="preserve">Well, to answer those questions we'd seek to use </t>
    </r>
    <r>
      <rPr>
        <b/>
        <sz val="11"/>
        <color theme="1"/>
        <rFont val="Arial"/>
      </rPr>
      <t xml:space="preserve">quartiles, box plots and correlation analyses </t>
    </r>
    <r>
      <rPr>
        <sz val="11"/>
        <color theme="1"/>
        <rFont val="Arial"/>
      </rPr>
      <t>to better understand how we could answer these questions!</t>
    </r>
  </si>
  <si>
    <t>With that in mind, let's get started!</t>
  </si>
  <si>
    <t>Previously we observed the overall distribution of medical insurance charges via a Histogram.</t>
  </si>
  <si>
    <t>While this helped us understand how medical charges were distributed - we don't have a hard metric regarding just how dispersed the medical insurance charges are.</t>
  </si>
  <si>
    <t>Wouldn't it be nice if we had a method to split our medical insurance into 4 neat quartiles, to help us better understand just how distributed our data is?</t>
  </si>
  <si>
    <t>That's exactly what we'll do in this question!</t>
  </si>
  <si>
    <t>Q7. Using the quartile function you've learned about previously, calculate the 25th, 50th, 75th and 100th percentile for medical insurance charges.</t>
  </si>
  <si>
    <t>After completing the quartile calculations, calculate the Interquartile Range (3rd Quartile - 1st Quartile).</t>
  </si>
  <si>
    <t>Note: We use the phrase quartile and percentile interchangeably. Use the Quartile() function to answer this question.</t>
  </si>
  <si>
    <t>Percentile</t>
  </si>
  <si>
    <t>Interquantile Range</t>
  </si>
  <si>
    <t>Having now calculated the Interquartile Range, we have a better idea regarding how distributed the values are in our Medical Insurance Charges dataset.</t>
  </si>
  <si>
    <t xml:space="preserve">You might have recalled that we previously covered Box and Whisker Plots that enable us to see how the data is distributed based off quartiles. </t>
  </si>
  <si>
    <t>We've identified that smoking status, age and gender all seem to impact medical insurance charges to an extent.</t>
  </si>
  <si>
    <t>We haven't yet explored regions - so we'll look at this next with a box plot.</t>
  </si>
  <si>
    <t>Q8. Create a box plot using the Medical Insurance Charges and the Regions column, showing how costs are distributed across different living regions.</t>
  </si>
  <si>
    <t>Note: We've included an example of what your box and whisker plot should look like below!</t>
  </si>
  <si>
    <r>
      <rPr>
        <sz val="11"/>
        <color theme="0"/>
        <rFont val="Arial"/>
      </rPr>
      <t xml:space="preserve">Observing our Box Plots, we don't see any particular changes with respect to </t>
    </r>
    <r>
      <rPr>
        <b/>
        <sz val="11"/>
        <color theme="0"/>
        <rFont val="Arial"/>
      </rPr>
      <t>Median Medical Charges.</t>
    </r>
  </si>
  <si>
    <t>How about if we filter on Smoking Status? Do we see any substantial changes here?</t>
  </si>
  <si>
    <t>Q9. Create 2 Box Plots where Smoking Status = Yes and Smoking Status = No, using the Region and Medical Insurance Charges Columns. Does there appear to be a difference in costs regarding geography?</t>
  </si>
  <si>
    <t>Place your chart below here (Smoking = No )</t>
  </si>
  <si>
    <t>Place your chart below here (Smoking = Yes )</t>
  </si>
  <si>
    <t>*Costslook to stay the same between regions.</t>
  </si>
  <si>
    <t>No smoking mean:</t>
  </si>
  <si>
    <t>Yes smoking mean:</t>
  </si>
  <si>
    <t>It seems that the prevalence of smoking seems to be quite a substantial factor when taking into lifestyle factors.</t>
  </si>
  <si>
    <t>Whilst we might be tempted to discount looking at gender, we haven't looked at the medical insurance charges of males/females who smoke. Let's investigate!</t>
  </si>
  <si>
    <t>Q10. Create two box plots using the Medical Insurance Column and the Sex Column. Please filter your Box Plots to account for the periods where the Smoking Status = Yes or the Smoking Status = No. From your box plots, what do you observe?</t>
  </si>
  <si>
    <t>Smoking still has a substantial impact on insurance charges while gender does not impact medical insurance charges as much.</t>
  </si>
  <si>
    <t>Great job so far! We're now ready to move onto the last part of our assignment - correlations!</t>
  </si>
  <si>
    <t>We know that correlation helps us understand the relationship between two variables and whether they share a linear relationship or not.</t>
  </si>
  <si>
    <t>Here we've noted age, BMI classification and regions - all might be related to our medical insurance charges.</t>
  </si>
  <si>
    <t>Q11. Using the CORREL() function, calculate the Correlation Value using the BMI and Medical Insurance Columns.</t>
  </si>
  <si>
    <t>Note: If you're stuck, please reference this link: https://support.microsoft.com/en-us/office/correl-function-995dcef7-0c0a-4bed-a3fb-239d7b68ca92</t>
  </si>
  <si>
    <t>What do you observe from the Correlation Value?</t>
  </si>
  <si>
    <t>Fill in the Correlation ( R ) value below</t>
  </si>
  <si>
    <t>Medical Insurance Charges</t>
  </si>
  <si>
    <t>R squared = 0.40 or 40%</t>
  </si>
  <si>
    <t xml:space="preserve">Now you might be surprised. Previously we thought we saw some clear relationships between BMI and Medical Insurance Charges. </t>
  </si>
  <si>
    <r>
      <rPr>
        <sz val="12"/>
        <color theme="0"/>
        <rFont val="Arial"/>
      </rPr>
      <t xml:space="preserve">Again, our R Value is a reflection of the </t>
    </r>
    <r>
      <rPr>
        <b/>
        <sz val="12"/>
        <color theme="0"/>
        <rFont val="Arial"/>
      </rPr>
      <t xml:space="preserve">linear relationship </t>
    </r>
    <r>
      <rPr>
        <sz val="12"/>
        <color theme="0"/>
        <rFont val="Arial"/>
      </rPr>
      <t>between medical charges and BMI. We have lots of noise in our data.</t>
    </r>
  </si>
  <si>
    <r>
      <rPr>
        <sz val="12"/>
        <color theme="0"/>
        <rFont val="Arial"/>
      </rPr>
      <t xml:space="preserve">We've already prepared the data for you in the </t>
    </r>
    <r>
      <rPr>
        <b/>
        <u/>
        <sz val="12"/>
        <color theme="0"/>
        <rFont val="Arial"/>
      </rPr>
      <t>FamInsureCo Int Stats Data Tab</t>
    </r>
    <r>
      <rPr>
        <sz val="12"/>
        <color theme="0"/>
        <rFont val="Arial"/>
      </rPr>
      <t>, so there's no conversions you need to do.</t>
    </r>
  </si>
  <si>
    <t>Q12. Using the CORREL() function, fill out the Corrrelation Table below.</t>
  </si>
  <si>
    <t>Now you've probably observed that since we've converted some of our textual categories, to numerical columns, we can now calculate some additional correlations.</t>
  </si>
  <si>
    <t>This is what we've done for our remaining textual columns where we've done all the categorical conversions for you!</t>
  </si>
  <si>
    <t>Q13. Using the CORREL() function, fill out the Correlation Table below.</t>
  </si>
  <si>
    <t>Now that we've got our correlation values calculated against our Medical Insurance Variable. Let's visualise this in an organised manner with a Bar Chart sorting the correlation values in descending order!</t>
  </si>
  <si>
    <r>
      <rPr>
        <b/>
        <sz val="12"/>
        <color theme="0"/>
        <rFont val="Arial"/>
      </rPr>
      <t xml:space="preserve">Q14. Using the Correlation Table you created in Q14, create a Correlated Bar Plot, with the Correlation Values organised in </t>
    </r>
    <r>
      <rPr>
        <b/>
        <sz val="11"/>
        <color theme="0"/>
        <rFont val="Arial"/>
      </rPr>
      <t xml:space="preserve">descending </t>
    </r>
    <r>
      <rPr>
        <sz val="11"/>
        <color theme="0"/>
        <rFont val="Arial"/>
      </rPr>
      <t>order.</t>
    </r>
  </si>
  <si>
    <t>Now whilst correlation is helpful, this doesn't tell us the whole story.</t>
  </si>
  <si>
    <r>
      <rPr>
        <sz val="11"/>
        <color theme="0"/>
        <rFont val="Arial"/>
      </rPr>
      <t xml:space="preserve">Rather, we want to be able to create a </t>
    </r>
    <r>
      <rPr>
        <b/>
        <sz val="11"/>
        <color theme="0"/>
        <rFont val="Arial"/>
      </rPr>
      <t xml:space="preserve">regressive model </t>
    </r>
    <r>
      <rPr>
        <sz val="11"/>
        <color theme="0"/>
        <rFont val="Arial"/>
      </rPr>
      <t>that helps us understand whether or not we have a regressive equation that helps us to predict the medical insurance charges.</t>
    </r>
  </si>
  <si>
    <t>Now to create a linear regression model, we're going to have to retrieve the slopes (coefficients) for each variable.</t>
  </si>
  <si>
    <t>To streamline your experience, we've calculated these co-efficients for you that you'll utilize in the next question!</t>
  </si>
  <si>
    <t>Otherwise in Excel Desktop you can use either the Data Analysis Toolpak or the LINEST() function we taught you earlier to retrieve these coefficients.</t>
  </si>
  <si>
    <t>Now it's time for us to interpret these coefficients!</t>
  </si>
  <si>
    <t xml:space="preserve">Q15. Using the outputs provided above, what do they tell you regarding which variables appear to have a positive relationship with Medical Insurance Charges? </t>
  </si>
  <si>
    <t>What does the R Squared tell you about the Linear Regression Fit?</t>
  </si>
  <si>
    <t>We've included a copy of what the output might look like below so you can check your coefficients!</t>
  </si>
  <si>
    <t>Coefficient Value</t>
  </si>
  <si>
    <t>R Squared Value</t>
  </si>
  <si>
    <t>Put your answer below</t>
  </si>
  <si>
    <t>The broader categories including smoking, age, and BMI al have positive correlations with the medical insurance charges. The R squared of 75% shows that there is a relatively strong linear regression fit.</t>
  </si>
  <si>
    <t>Now that we've got all our coefficients, we can create our own multiple regressive equation to forecast our Medical Insurance Costs!</t>
  </si>
  <si>
    <t>As you've learnt previously, we've covered the concept of regression where you're seeking to model some dependent variable (e.g. Medical Insurance Charges) using a series of independent predictor variables (e.g. Smoker Status, Age, BMI etc.)</t>
  </si>
  <si>
    <t>Think of the regressive equation in this manner: Y( Medical Insurance Charges ) = SomeCoefficientValue x Smoker Values + SomeCoefficient x Age Values …... + Y Intercept. This is what we are seeking to model below with the regressive equation highlighted.</t>
  </si>
  <si>
    <t>Q16. Using the coefficients we've provided in the FamInsureCo Int. Stats Data Tab (Columns W &amp; X), create a regressive equation and fill in the column called Predicted Charges (Column R) in the FamInsureCo Int. Stats Data Tab!</t>
  </si>
  <si>
    <t>Upon completion of this, create a Line Chart showing how the Actual Medical Insurance Charges compares against your Predicted Charges as per the image we've demonstrated.</t>
  </si>
  <si>
    <t>Lastly, we need to calculate the error, or the difference, between our Regression Equation and the Actual Medical Insurance Charges.</t>
  </si>
  <si>
    <t>Q17. In Column S, titled Error  subtract the Regression Equation Value from the Actual Medical Insurance Charges for each row. 
In Column T, titled Error_Pct, subtract the Regression Equation Value from the Actual Medical Insurance Charges for each row before dividing this by the Actual Medical Insurance Charges.</t>
  </si>
  <si>
    <t>e.g. Our Regression Equation Result is $1,000. The Actual Medical Insurance Charge is $1,300. We would then go: (1000 - 1300)/1300 --&gt; -23%</t>
  </si>
  <si>
    <t>After this, calculate the median using the 'Error %' Column and place this in the box below.</t>
  </si>
  <si>
    <t>Median Error</t>
  </si>
  <si>
    <t>Median Error %</t>
  </si>
  <si>
    <t>And that's a wrap! We've now successfully completed both our descriptive and intermediate statistics!</t>
  </si>
  <si>
    <t>Let's bring this to a close and package up your analysis via a PowerPoint Slide Pack for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</si>
</sst>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quot;$&quot;#,##0.00;[Red]\-&quot;$&quot;#,##0.00"/>
  </numFmts>
  <fonts count="51">
    <font>
      <sz val="11"/>
      <color theme="1"/>
      <name val="Calibri"/>
      <scheme val="minor"/>
    </font>
    <font>
      <b/>
      <sz val="18"/>
      <color theme="0"/>
      <name val="Arial"/>
    </font>
    <font>
      <sz val="11"/>
      <color theme="0"/>
      <name val="Arial"/>
    </font>
    <font>
      <sz val="11"/>
      <color theme="1"/>
      <name val="Arial"/>
    </font>
    <font>
      <sz val="12"/>
      <color rgb="FF00705B"/>
      <name val="Arial"/>
    </font>
    <font>
      <sz val="11"/>
      <color rgb="FF00705B"/>
      <name val="Arial"/>
    </font>
    <font>
      <b/>
      <sz val="12"/>
      <color theme="0"/>
      <name val="Arial"/>
    </font>
    <font>
      <sz val="11"/>
      <name val="Calibri"/>
    </font>
    <font>
      <b/>
      <sz val="11"/>
      <color theme="0"/>
      <name val="Arial"/>
    </font>
    <font>
      <b/>
      <sz val="10"/>
      <color theme="0"/>
      <name val="Arial"/>
    </font>
    <font>
      <b/>
      <sz val="14"/>
      <color theme="0"/>
      <name val="Arial"/>
    </font>
    <font>
      <sz val="10"/>
      <color rgb="FF000000"/>
      <name val="Arial"/>
    </font>
    <font>
      <b/>
      <sz val="13"/>
      <color theme="1"/>
      <name val="Arial"/>
    </font>
    <font>
      <sz val="13"/>
      <color theme="1"/>
      <name val="Arial"/>
    </font>
    <font>
      <sz val="13"/>
      <color rgb="FF000000"/>
      <name val="Calibri"/>
    </font>
    <font>
      <b/>
      <sz val="15"/>
      <color theme="1"/>
      <name val="Arial"/>
    </font>
    <font>
      <sz val="15"/>
      <color theme="1"/>
      <name val="Arial"/>
    </font>
    <font>
      <sz val="14"/>
      <color theme="1"/>
      <name val="Arial"/>
    </font>
    <font>
      <sz val="11"/>
      <color theme="1"/>
      <name val="Calibri"/>
    </font>
    <font>
      <b/>
      <sz val="9"/>
      <color theme="0"/>
      <name val="Arial"/>
    </font>
    <font>
      <b/>
      <sz val="11"/>
      <color theme="0"/>
      <name val="Calibri"/>
    </font>
    <font>
      <b/>
      <sz val="11"/>
      <color theme="1"/>
      <name val="Calibri"/>
    </font>
    <font>
      <sz val="9"/>
      <color theme="1"/>
      <name val="Arial"/>
    </font>
    <font>
      <sz val="9"/>
      <color theme="1"/>
      <name val="Calibri"/>
    </font>
    <font>
      <sz val="11"/>
      <color theme="1"/>
      <name val="Calibri"/>
      <scheme val="minor"/>
    </font>
    <font>
      <b/>
      <sz val="20"/>
      <color theme="0"/>
      <name val="Arial"/>
    </font>
    <font>
      <sz val="20"/>
      <color theme="0"/>
      <name val="Arial"/>
    </font>
    <font>
      <sz val="11"/>
      <color rgb="FF000000"/>
      <name val="Arial"/>
    </font>
    <font>
      <b/>
      <sz val="11"/>
      <color rgb="FF000000"/>
      <name val="Arial"/>
    </font>
    <font>
      <sz val="12"/>
      <color theme="0"/>
      <name val="Arial"/>
    </font>
    <font>
      <sz val="11"/>
      <color theme="0"/>
      <name val="Calibri"/>
    </font>
    <font>
      <b/>
      <sz val="11"/>
      <color theme="1"/>
      <name val="Arial"/>
    </font>
    <font>
      <b/>
      <sz val="12"/>
      <color rgb="FFFFFFFF"/>
      <name val="Arial"/>
    </font>
    <font>
      <sz val="11"/>
      <color rgb="FFC00000"/>
      <name val="Calibri"/>
    </font>
    <font>
      <i/>
      <sz val="11"/>
      <color theme="1"/>
      <name val="Calibri"/>
    </font>
    <font>
      <sz val="20"/>
      <color theme="0"/>
      <name val="Calibri"/>
    </font>
    <font>
      <sz val="12"/>
      <color theme="0"/>
      <name val="Calibri"/>
    </font>
    <font>
      <sz val="12"/>
      <color theme="1"/>
      <name val="Open Sans"/>
    </font>
    <font>
      <b/>
      <sz val="12"/>
      <color theme="1"/>
      <name val="Arial"/>
    </font>
    <font>
      <sz val="12"/>
      <color theme="1"/>
      <name val="Arial"/>
    </font>
    <font>
      <sz val="12"/>
      <color theme="1"/>
      <name val="Calibri"/>
    </font>
    <font>
      <b/>
      <sz val="10"/>
      <color theme="1"/>
      <name val="Arial"/>
    </font>
    <font>
      <b/>
      <sz val="8"/>
      <color theme="0"/>
      <name val="Arial"/>
    </font>
    <font>
      <sz val="10"/>
      <color theme="1"/>
      <name val="Arial"/>
    </font>
    <font>
      <b/>
      <sz val="9"/>
      <color theme="1"/>
      <name val="Arial"/>
    </font>
    <font>
      <b/>
      <sz val="11"/>
      <color rgb="FFFFFFFF"/>
      <name val="Arial"/>
    </font>
    <font>
      <sz val="8"/>
      <color theme="1"/>
      <name val="Arial"/>
    </font>
    <font>
      <b/>
      <sz val="12"/>
      <color rgb="FF00705B"/>
      <name val="Arial"/>
    </font>
    <font>
      <b/>
      <u/>
      <sz val="12"/>
      <color rgb="FF00705B"/>
      <name val="Arial"/>
    </font>
    <font>
      <b/>
      <u/>
      <sz val="11"/>
      <color theme="0"/>
      <name val="Arial"/>
    </font>
    <font>
      <b/>
      <u/>
      <sz val="12"/>
      <color theme="0"/>
      <name val="Arial"/>
    </font>
  </fonts>
  <fills count="15">
    <fill>
      <patternFill patternType="none"/>
    </fill>
    <fill>
      <patternFill patternType="gray125"/>
    </fill>
    <fill>
      <patternFill patternType="solid">
        <fgColor rgb="FF00705B"/>
        <bgColor rgb="FF00705B"/>
      </patternFill>
    </fill>
    <fill>
      <patternFill patternType="solid">
        <fgColor rgb="FFC00000"/>
        <bgColor rgb="FFC00000"/>
      </patternFill>
    </fill>
    <fill>
      <patternFill patternType="solid">
        <fgColor rgb="FFFEF2CB"/>
        <bgColor rgb="FFFEF2CB"/>
      </patternFill>
    </fill>
    <fill>
      <patternFill patternType="solid">
        <fgColor theme="7"/>
        <bgColor theme="7"/>
      </patternFill>
    </fill>
    <fill>
      <patternFill patternType="solid">
        <fgColor rgb="FFD8D8D8"/>
        <bgColor rgb="FFD8D8D8"/>
      </patternFill>
    </fill>
    <fill>
      <patternFill patternType="solid">
        <fgColor theme="0"/>
        <bgColor theme="0"/>
      </patternFill>
    </fill>
    <fill>
      <patternFill patternType="solid">
        <fgColor rgb="FFD6DCE4"/>
        <bgColor rgb="FFD6DCE4"/>
      </patternFill>
    </fill>
    <fill>
      <patternFill patternType="solid">
        <fgColor rgb="FF3F3F3F"/>
        <bgColor rgb="FF3F3F3F"/>
      </patternFill>
    </fill>
    <fill>
      <patternFill patternType="solid">
        <fgColor rgb="FFC8C8C8"/>
        <bgColor rgb="FFC8C8C8"/>
      </patternFill>
    </fill>
    <fill>
      <patternFill patternType="solid">
        <fgColor rgb="FF7F7F7F"/>
        <bgColor rgb="FF7F7F7F"/>
      </patternFill>
    </fill>
    <fill>
      <patternFill patternType="solid">
        <fgColor rgb="FFF2F2F2"/>
        <bgColor rgb="FFF2F2F2"/>
      </patternFill>
    </fill>
    <fill>
      <patternFill patternType="solid">
        <fgColor rgb="FFFEF2CB"/>
        <bgColor indexed="64"/>
      </patternFill>
    </fill>
    <fill>
      <patternFill patternType="solid">
        <fgColor rgb="FFFFBA97"/>
        <bgColor indexed="64"/>
      </patternFill>
    </fill>
  </fills>
  <borders count="19">
    <border>
      <left/>
      <right/>
      <top/>
      <bottom/>
      <diagonal/>
    </border>
    <border>
      <left/>
      <right/>
      <top/>
      <bottom/>
      <diagonal/>
    </border>
    <border>
      <left/>
      <right/>
      <top/>
      <bottom style="medium">
        <color rgb="FF000000"/>
      </bottom>
      <diagonal/>
    </border>
    <border>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style="medium">
        <color rgb="FF000000"/>
      </top>
      <bottom style="thin">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bottom style="thick">
        <color rgb="FF000000"/>
      </bottom>
      <diagonal/>
    </border>
    <border>
      <left/>
      <right/>
      <top style="thick">
        <color rgb="FF000000"/>
      </top>
      <bottom/>
      <diagonal/>
    </border>
    <border>
      <left style="thick">
        <color rgb="FF000000"/>
      </left>
      <right style="thick">
        <color rgb="FF000000"/>
      </right>
      <top style="thick">
        <color rgb="FF000000"/>
      </top>
      <bottom style="medium">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s>
  <cellStyleXfs count="4">
    <xf numFmtId="0" fontId="0" fillId="0" borderId="0"/>
    <xf numFmtId="43" fontId="24" fillId="0" borderId="0" applyFont="0" applyFill="0" applyBorder="0" applyAlignment="0" applyProtection="0"/>
    <xf numFmtId="9" fontId="24" fillId="0" borderId="0" applyFont="0" applyFill="0" applyBorder="0" applyAlignment="0" applyProtection="0"/>
    <xf numFmtId="44" fontId="24" fillId="0" borderId="0" applyFont="0" applyFill="0" applyBorder="0" applyAlignment="0" applyProtection="0"/>
  </cellStyleXfs>
  <cellXfs count="143">
    <xf numFmtId="0" fontId="0" fillId="0" borderId="0" xfId="0"/>
    <xf numFmtId="0" fontId="3" fillId="0" borderId="0" xfId="0" applyFont="1"/>
    <xf numFmtId="0" fontId="4" fillId="0" borderId="0" xfId="0" applyFont="1"/>
    <xf numFmtId="0" fontId="5" fillId="0" borderId="0" xfId="0" applyFont="1"/>
    <xf numFmtId="0" fontId="11" fillId="0" borderId="2" xfId="0" applyFont="1" applyBorder="1"/>
    <xf numFmtId="0" fontId="11" fillId="0" borderId="0" xfId="0" applyFont="1"/>
    <xf numFmtId="0" fontId="12" fillId="0" borderId="0" xfId="0" applyFont="1" applyAlignment="1">
      <alignment horizontal="center"/>
    </xf>
    <xf numFmtId="0" fontId="14" fillId="0" borderId="3" xfId="0" applyFont="1" applyBorder="1"/>
    <xf numFmtId="0" fontId="13" fillId="0" borderId="0" xfId="0" applyFont="1"/>
    <xf numFmtId="0" fontId="14" fillId="0" borderId="0" xfId="0" applyFont="1"/>
    <xf numFmtId="164" fontId="12" fillId="0" borderId="0" xfId="0" applyNumberFormat="1" applyFont="1" applyAlignment="1">
      <alignment horizontal="center"/>
    </xf>
    <xf numFmtId="0" fontId="15" fillId="0" borderId="4" xfId="0" applyFont="1" applyBorder="1"/>
    <xf numFmtId="0" fontId="16" fillId="0" borderId="2" xfId="0" applyFont="1" applyBorder="1"/>
    <xf numFmtId="0" fontId="17" fillId="0" borderId="2" xfId="0" applyFont="1" applyBorder="1"/>
    <xf numFmtId="0" fontId="15" fillId="0" borderId="5" xfId="0" applyFont="1" applyBorder="1"/>
    <xf numFmtId="0" fontId="16" fillId="0" borderId="0" xfId="0" applyFont="1"/>
    <xf numFmtId="0" fontId="17" fillId="0" borderId="0" xfId="0" applyFont="1"/>
    <xf numFmtId="0" fontId="15" fillId="0" borderId="5" xfId="0" applyFont="1" applyBorder="1" applyAlignment="1">
      <alignment horizontal="left"/>
    </xf>
    <xf numFmtId="164" fontId="3" fillId="0" borderId="0" xfId="0" applyNumberFormat="1" applyFont="1"/>
    <xf numFmtId="0" fontId="22" fillId="0" borderId="0" xfId="0" applyFont="1"/>
    <xf numFmtId="0" fontId="23" fillId="0" borderId="0" xfId="0" applyFont="1"/>
    <xf numFmtId="0" fontId="24" fillId="0" borderId="0" xfId="0" applyFont="1"/>
    <xf numFmtId="164" fontId="22" fillId="0" borderId="0" xfId="0" applyNumberFormat="1" applyFont="1"/>
    <xf numFmtId="0" fontId="27" fillId="0" borderId="0" xfId="0" applyFont="1"/>
    <xf numFmtId="0" fontId="28" fillId="0" borderId="0" xfId="0" applyFont="1"/>
    <xf numFmtId="15" fontId="18" fillId="0" borderId="0" xfId="0" applyNumberFormat="1" applyFont="1"/>
    <xf numFmtId="4" fontId="3" fillId="0" borderId="6" xfId="0" applyNumberFormat="1" applyFont="1" applyBorder="1"/>
    <xf numFmtId="164" fontId="3" fillId="0" borderId="6" xfId="0" applyNumberFormat="1" applyFont="1" applyBorder="1"/>
    <xf numFmtId="0" fontId="31" fillId="5" borderId="7" xfId="0" applyFont="1" applyFill="1" applyBorder="1" applyAlignment="1">
      <alignment horizontal="center"/>
    </xf>
    <xf numFmtId="0" fontId="34" fillId="0" borderId="8" xfId="0" applyFont="1" applyBorder="1" applyAlignment="1">
      <alignment horizontal="center"/>
    </xf>
    <xf numFmtId="0" fontId="18" fillId="0" borderId="2" xfId="0" applyFont="1" applyBorder="1"/>
    <xf numFmtId="0" fontId="37" fillId="0" borderId="9" xfId="0" applyFont="1" applyBorder="1"/>
    <xf numFmtId="0" fontId="38" fillId="10" borderId="10" xfId="0" applyFont="1" applyFill="1" applyBorder="1"/>
    <xf numFmtId="0" fontId="38" fillId="10" borderId="11" xfId="0" applyFont="1" applyFill="1" applyBorder="1" applyAlignment="1">
      <alignment wrapText="1"/>
    </xf>
    <xf numFmtId="2" fontId="37" fillId="7" borderId="10" xfId="0" applyNumberFormat="1" applyFont="1" applyFill="1" applyBorder="1"/>
    <xf numFmtId="0" fontId="18" fillId="0" borderId="12" xfId="0" applyFont="1" applyBorder="1"/>
    <xf numFmtId="0" fontId="3" fillId="0" borderId="12" xfId="0" applyFont="1" applyBorder="1"/>
    <xf numFmtId="0" fontId="41" fillId="10" borderId="13" xfId="0" applyFont="1" applyFill="1" applyBorder="1" applyAlignment="1">
      <alignment wrapText="1"/>
    </xf>
    <xf numFmtId="0" fontId="41" fillId="10" borderId="14" xfId="0" applyFont="1" applyFill="1" applyBorder="1" applyAlignment="1">
      <alignment wrapText="1"/>
    </xf>
    <xf numFmtId="2" fontId="37" fillId="0" borderId="15" xfId="0" applyNumberFormat="1" applyFont="1" applyBorder="1"/>
    <xf numFmtId="2" fontId="39" fillId="7" borderId="15" xfId="0" applyNumberFormat="1" applyFont="1" applyFill="1" applyBorder="1" applyAlignment="1">
      <alignment wrapText="1"/>
    </xf>
    <xf numFmtId="0" fontId="38" fillId="0" borderId="0" xfId="0" applyFont="1" applyAlignment="1">
      <alignment wrapText="1"/>
    </xf>
    <xf numFmtId="2" fontId="37" fillId="0" borderId="0" xfId="0" applyNumberFormat="1" applyFont="1"/>
    <xf numFmtId="0" fontId="42" fillId="11" borderId="16" xfId="0" applyFont="1" applyFill="1" applyBorder="1" applyAlignment="1">
      <alignment horizontal="center" wrapText="1"/>
    </xf>
    <xf numFmtId="0" fontId="42" fillId="11" borderId="17" xfId="0" applyFont="1" applyFill="1" applyBorder="1" applyAlignment="1">
      <alignment horizontal="center" wrapText="1"/>
    </xf>
    <xf numFmtId="0" fontId="42" fillId="11" borderId="18" xfId="0" applyFont="1" applyFill="1" applyBorder="1" applyAlignment="1">
      <alignment horizontal="center" wrapText="1"/>
    </xf>
    <xf numFmtId="2" fontId="43" fillId="0" borderId="0" xfId="0" applyNumberFormat="1" applyFont="1"/>
    <xf numFmtId="0" fontId="8" fillId="0" borderId="0" xfId="0" applyFont="1"/>
    <xf numFmtId="0" fontId="2" fillId="0" borderId="0" xfId="0" applyFont="1"/>
    <xf numFmtId="0" fontId="30" fillId="0" borderId="0" xfId="0" applyFont="1"/>
    <xf numFmtId="0" fontId="19" fillId="0" borderId="0" xfId="0" applyFont="1" applyAlignment="1">
      <alignment horizontal="center"/>
    </xf>
    <xf numFmtId="0" fontId="19" fillId="0" borderId="0" xfId="0" applyFont="1"/>
    <xf numFmtId="0" fontId="46" fillId="0" borderId="0" xfId="0" applyFont="1" applyAlignment="1">
      <alignment horizontal="center"/>
    </xf>
    <xf numFmtId="0" fontId="21" fillId="0" borderId="0" xfId="0" applyFont="1"/>
    <xf numFmtId="0" fontId="0" fillId="13" borderId="0" xfId="0" applyFill="1" applyAlignment="1">
      <alignment wrapText="1"/>
    </xf>
    <xf numFmtId="164" fontId="8" fillId="2" borderId="1" xfId="0" applyNumberFormat="1" applyFont="1" applyFill="1" applyBorder="1" applyAlignment="1">
      <alignment horizontal="center"/>
    </xf>
    <xf numFmtId="0" fontId="3" fillId="14" borderId="0" xfId="0" applyFont="1" applyFill="1"/>
    <xf numFmtId="0" fontId="0" fillId="14" borderId="0" xfId="0" applyFill="1"/>
    <xf numFmtId="43" fontId="3" fillId="0" borderId="0" xfId="1" applyFont="1"/>
    <xf numFmtId="8" fontId="0" fillId="0" borderId="0" xfId="0" applyNumberFormat="1"/>
    <xf numFmtId="43" fontId="0" fillId="0" borderId="0" xfId="1" applyFont="1"/>
    <xf numFmtId="9" fontId="0" fillId="0" borderId="0" xfId="2" applyFont="1"/>
    <xf numFmtId="9" fontId="3" fillId="0" borderId="0" xfId="2" applyFont="1"/>
    <xf numFmtId="44" fontId="3" fillId="0" borderId="0" xfId="3" applyFont="1"/>
    <xf numFmtId="8" fontId="3" fillId="0" borderId="0" xfId="0" applyNumberFormat="1" applyFont="1"/>
    <xf numFmtId="0" fontId="13" fillId="0" borderId="0" xfId="0" applyFont="1" applyAlignment="1">
      <alignment wrapText="1"/>
    </xf>
    <xf numFmtId="0" fontId="27" fillId="0" borderId="0" xfId="0" applyFont="1" applyAlignment="1">
      <alignment wrapText="1"/>
    </xf>
    <xf numFmtId="0" fontId="34" fillId="0" borderId="8" xfId="0" applyFont="1" applyBorder="1" applyAlignment="1">
      <alignment horizontal="center"/>
    </xf>
    <xf numFmtId="0" fontId="29" fillId="0" borderId="0" xfId="0" applyFont="1" applyAlignment="1">
      <alignment wrapText="1"/>
    </xf>
    <xf numFmtId="0" fontId="1" fillId="2" borderId="1" xfId="0" applyFont="1" applyFill="1" applyBorder="1"/>
    <xf numFmtId="0" fontId="2" fillId="2" borderId="1" xfId="0" applyFont="1" applyFill="1" applyBorder="1"/>
    <xf numFmtId="0" fontId="6" fillId="2" borderId="1" xfId="0" applyFont="1" applyFill="1" applyBorder="1" applyAlignment="1">
      <alignment wrapText="1"/>
    </xf>
    <xf numFmtId="0" fontId="7" fillId="0" borderId="1" xfId="0" applyFont="1" applyBorder="1" applyAlignment="1"/>
    <xf numFmtId="0" fontId="8" fillId="2" borderId="1" xfId="0" applyFont="1" applyFill="1" applyBorder="1"/>
    <xf numFmtId="0" fontId="9" fillId="2" borderId="1" xfId="0" applyFont="1" applyFill="1" applyBorder="1"/>
    <xf numFmtId="0" fontId="10" fillId="2" borderId="1" xfId="0" applyFont="1" applyFill="1" applyBorder="1"/>
    <xf numFmtId="0" fontId="13" fillId="0" borderId="3" xfId="0" applyFont="1" applyBorder="1" applyAlignment="1"/>
    <xf numFmtId="0" fontId="7" fillId="0" borderId="3" xfId="0" applyFont="1" applyBorder="1" applyAlignment="1"/>
    <xf numFmtId="0" fontId="13" fillId="0" borderId="0" xfId="0" applyFont="1" applyAlignment="1"/>
    <xf numFmtId="0" fontId="0" fillId="0" borderId="0" xfId="0" applyAlignment="1"/>
    <xf numFmtId="0" fontId="8" fillId="2" borderId="1" xfId="0" applyFont="1" applyFill="1" applyBorder="1" applyAlignment="1">
      <alignment horizontal="center"/>
    </xf>
    <xf numFmtId="0" fontId="18" fillId="2" borderId="1" xfId="0" applyFont="1" applyFill="1" applyBorder="1"/>
    <xf numFmtId="0" fontId="8" fillId="0" borderId="1" xfId="0" applyFont="1" applyBorder="1"/>
    <xf numFmtId="0" fontId="25" fillId="2" borderId="1" xfId="0" applyFont="1" applyFill="1" applyBorder="1"/>
    <xf numFmtId="0" fontId="26" fillId="2" borderId="1" xfId="0" applyFont="1" applyFill="1" applyBorder="1"/>
    <xf numFmtId="0" fontId="29" fillId="2" borderId="1" xfId="0" applyFont="1" applyFill="1" applyBorder="1"/>
    <xf numFmtId="0" fontId="30" fillId="2" borderId="1" xfId="0" applyFont="1" applyFill="1" applyBorder="1"/>
    <xf numFmtId="0" fontId="6" fillId="3" borderId="1" xfId="0" applyFont="1" applyFill="1" applyBorder="1"/>
    <xf numFmtId="0" fontId="30" fillId="3" borderId="1" xfId="0" applyFont="1" applyFill="1" applyBorder="1"/>
    <xf numFmtId="0" fontId="2" fillId="3" borderId="1" xfId="0" applyFont="1" applyFill="1" applyBorder="1"/>
    <xf numFmtId="0" fontId="31" fillId="4" borderId="1" xfId="0" applyFont="1" applyFill="1" applyBorder="1"/>
    <xf numFmtId="0" fontId="3" fillId="4" borderId="1" xfId="0" applyFont="1" applyFill="1" applyBorder="1"/>
    <xf numFmtId="0" fontId="18" fillId="4" borderId="1" xfId="0" applyFont="1" applyFill="1" applyBorder="1"/>
    <xf numFmtId="0" fontId="29" fillId="2" borderId="1" xfId="0" applyFont="1" applyFill="1" applyBorder="1" applyAlignment="1">
      <alignment wrapText="1"/>
    </xf>
    <xf numFmtId="0" fontId="32" fillId="2" borderId="1" xfId="0" applyFont="1" applyFill="1" applyBorder="1" applyAlignment="1">
      <alignment horizontal="left" vertical="center" wrapText="1"/>
    </xf>
    <xf numFmtId="0" fontId="20" fillId="2" borderId="1" xfId="0" applyFont="1" applyFill="1" applyBorder="1"/>
    <xf numFmtId="0" fontId="32" fillId="2" borderId="1" xfId="0" applyFont="1" applyFill="1" applyBorder="1" applyAlignment="1">
      <alignment horizontal="left" vertical="center" wrapText="1"/>
    </xf>
    <xf numFmtId="0" fontId="20" fillId="2" borderId="1" xfId="0" applyFont="1" applyFill="1" applyBorder="1" applyAlignment="1">
      <alignment wrapText="1"/>
    </xf>
    <xf numFmtId="0" fontId="6" fillId="2" borderId="1" xfId="0" applyFont="1" applyFill="1" applyBorder="1"/>
    <xf numFmtId="0" fontId="29" fillId="3" borderId="1" xfId="0" applyFont="1" applyFill="1" applyBorder="1"/>
    <xf numFmtId="0" fontId="31" fillId="5" borderId="1" xfId="0" applyFont="1" applyFill="1" applyBorder="1" applyAlignment="1">
      <alignment horizontal="center"/>
    </xf>
    <xf numFmtId="0" fontId="31" fillId="6" borderId="1" xfId="0" applyFont="1" applyFill="1" applyBorder="1"/>
    <xf numFmtId="0" fontId="8" fillId="2" borderId="1" xfId="0" applyFont="1" applyFill="1" applyBorder="1" applyAlignment="1">
      <alignment horizontal="left" vertical="center" wrapText="1"/>
    </xf>
    <xf numFmtId="0" fontId="8" fillId="3" borderId="1" xfId="0" applyFont="1" applyFill="1" applyBorder="1"/>
    <xf numFmtId="0" fontId="31" fillId="7" borderId="1" xfId="0" applyFont="1" applyFill="1" applyBorder="1"/>
    <xf numFmtId="0" fontId="3" fillId="7" borderId="1" xfId="0" applyFont="1" applyFill="1" applyBorder="1"/>
    <xf numFmtId="8" fontId="3" fillId="7" borderId="1" xfId="0" applyNumberFormat="1" applyFont="1" applyFill="1" applyBorder="1"/>
    <xf numFmtId="0" fontId="31" fillId="8" borderId="1" xfId="0" applyFont="1" applyFill="1" applyBorder="1"/>
    <xf numFmtId="0" fontId="31" fillId="5" borderId="1" xfId="0" applyFont="1" applyFill="1" applyBorder="1" applyAlignment="1">
      <alignment horizontal="center" wrapText="1"/>
    </xf>
    <xf numFmtId="0" fontId="33" fillId="8" borderId="1" xfId="0" applyFont="1" applyFill="1" applyBorder="1"/>
    <xf numFmtId="0" fontId="19" fillId="2" borderId="1" xfId="0" applyFont="1" applyFill="1" applyBorder="1" applyAlignment="1">
      <alignment horizontal="center"/>
    </xf>
    <xf numFmtId="164" fontId="19" fillId="2" borderId="1" xfId="0" applyNumberFormat="1" applyFont="1" applyFill="1" applyBorder="1" applyAlignment="1">
      <alignment horizontal="center"/>
    </xf>
    <xf numFmtId="0" fontId="21" fillId="2" borderId="1" xfId="0" applyFont="1" applyFill="1" applyBorder="1"/>
    <xf numFmtId="0" fontId="7" fillId="0" borderId="8" xfId="0" applyFont="1" applyBorder="1" applyAlignment="1"/>
    <xf numFmtId="0" fontId="35" fillId="2" borderId="1" xfId="0" applyFont="1" applyFill="1" applyBorder="1"/>
    <xf numFmtId="0" fontId="20" fillId="3" borderId="1" xfId="0" applyFont="1" applyFill="1" applyBorder="1"/>
    <xf numFmtId="0" fontId="8" fillId="9" borderId="1" xfId="0" applyFont="1" applyFill="1" applyBorder="1"/>
    <xf numFmtId="164" fontId="27" fillId="6" borderId="1" xfId="0" applyNumberFormat="1" applyFont="1" applyFill="1" applyBorder="1"/>
    <xf numFmtId="0" fontId="31" fillId="5" borderId="1" xfId="0" applyFont="1" applyFill="1" applyBorder="1"/>
    <xf numFmtId="0" fontId="18" fillId="5" borderId="1" xfId="0" applyFont="1" applyFill="1" applyBorder="1"/>
    <xf numFmtId="0" fontId="6" fillId="3" borderId="1" xfId="0" applyFont="1" applyFill="1" applyBorder="1" applyAlignment="1">
      <alignment wrapText="1"/>
    </xf>
    <xf numFmtId="0" fontId="36" fillId="3" borderId="1" xfId="0" applyFont="1" applyFill="1" applyBorder="1" applyAlignment="1">
      <alignment wrapText="1"/>
    </xf>
    <xf numFmtId="0" fontId="36" fillId="3" borderId="1" xfId="0" applyFont="1" applyFill="1" applyBorder="1"/>
    <xf numFmtId="0" fontId="36" fillId="2" borderId="1" xfId="0" applyFont="1" applyFill="1" applyBorder="1"/>
    <xf numFmtId="0" fontId="29" fillId="3" borderId="1" xfId="0" applyFont="1" applyFill="1" applyBorder="1" applyAlignment="1">
      <alignment wrapText="1"/>
    </xf>
    <xf numFmtId="0" fontId="29" fillId="2" borderId="1" xfId="0" applyFont="1" applyFill="1" applyBorder="1" applyAlignment="1">
      <alignment wrapText="1"/>
    </xf>
    <xf numFmtId="0" fontId="36" fillId="2" borderId="1" xfId="0" applyFont="1" applyFill="1" applyBorder="1" applyAlignment="1">
      <alignment wrapText="1"/>
    </xf>
    <xf numFmtId="0" fontId="39" fillId="7" borderId="1" xfId="0" applyFont="1" applyFill="1" applyBorder="1" applyAlignment="1">
      <alignment wrapText="1"/>
    </xf>
    <xf numFmtId="0" fontId="40" fillId="7" borderId="1" xfId="0" applyFont="1" applyFill="1" applyBorder="1" applyAlignment="1">
      <alignment wrapText="1"/>
    </xf>
    <xf numFmtId="2" fontId="39" fillId="7" borderId="1" xfId="0" applyNumberFormat="1" applyFont="1" applyFill="1" applyBorder="1" applyAlignment="1">
      <alignment wrapText="1"/>
    </xf>
    <xf numFmtId="0" fontId="29"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9" fillId="11" borderId="1" xfId="0" applyFont="1" applyFill="1" applyBorder="1" applyAlignment="1">
      <alignment horizontal="center" wrapText="1"/>
    </xf>
    <xf numFmtId="0" fontId="3" fillId="2" borderId="1" xfId="0" applyFont="1" applyFill="1" applyBorder="1"/>
    <xf numFmtId="0" fontId="31" fillId="2" borderId="1" xfId="0" applyFont="1" applyFill="1" applyBorder="1"/>
    <xf numFmtId="0" fontId="19" fillId="2" borderId="1" xfId="0" applyFont="1" applyFill="1" applyBorder="1"/>
    <xf numFmtId="2" fontId="44" fillId="12" borderId="1" xfId="0" applyNumberFormat="1" applyFont="1" applyFill="1" applyBorder="1"/>
    <xf numFmtId="0" fontId="44" fillId="12" borderId="1" xfId="0" applyFont="1" applyFill="1" applyBorder="1"/>
    <xf numFmtId="0" fontId="31" fillId="4" borderId="1" xfId="0" applyFont="1" applyFill="1" applyBorder="1" applyAlignment="1">
      <alignment wrapText="1"/>
    </xf>
    <xf numFmtId="0" fontId="45" fillId="2" borderId="1" xfId="0" applyFont="1" applyFill="1" applyBorder="1"/>
    <xf numFmtId="0" fontId="8" fillId="2" borderId="1" xfId="0" applyFont="1" applyFill="1" applyBorder="1" applyAlignment="1">
      <alignment wrapText="1"/>
    </xf>
    <xf numFmtId="164" fontId="18" fillId="5" borderId="1" xfId="0" applyNumberFormat="1" applyFont="1" applyFill="1" applyBorder="1"/>
    <xf numFmtId="10" fontId="18" fillId="5" borderId="1" xfId="0" applyNumberFormat="1" applyFont="1" applyFill="1" applyBorder="1"/>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colors>
    <mruColors>
      <color rgb="FFFF0066"/>
      <color rgb="FFFFBA97"/>
      <color rgb="FFFE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Total # of Individuals Per BMI Categorization vs. Avg. Medical Charges</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'Basic Desc. Statistics'!$B$57</c:f>
              <c:strCache>
                <c:ptCount val="1"/>
                <c:pt idx="0">
                  <c:v>Average Medical Insurance Charges</c:v>
                </c:pt>
              </c:strCache>
            </c:strRef>
          </c:tx>
          <c:spPr>
            <a:ln w="19050" cap="rnd">
              <a:noFill/>
              <a:round/>
            </a:ln>
            <a:effectLst/>
          </c:spPr>
          <c:marker>
            <c:symbol val="circle"/>
            <c:size val="5"/>
            <c:spPr>
              <a:solidFill>
                <a:schemeClr val="accent5"/>
              </a:solidFill>
              <a:ln w="9525">
                <a:solidFill>
                  <a:schemeClr val="accent5"/>
                </a:solidFill>
              </a:ln>
              <a:effectLst/>
            </c:spPr>
          </c:marker>
          <c:xVal>
            <c:numRef>
              <c:f>'Basic Desc. Statistics'!$C$56:$F$56</c:f>
              <c:numCache>
                <c:formatCode>#,##0.00</c:formatCode>
                <c:ptCount val="4"/>
                <c:pt idx="0">
                  <c:v>21</c:v>
                </c:pt>
                <c:pt idx="1">
                  <c:v>221</c:v>
                </c:pt>
                <c:pt idx="2">
                  <c:v>380</c:v>
                </c:pt>
                <c:pt idx="3">
                  <c:v>716</c:v>
                </c:pt>
              </c:numCache>
            </c:numRef>
          </c:xVal>
          <c:yVal>
            <c:numRef>
              <c:f>'Basic Desc. Statistics'!$C$57:$F$57</c:f>
              <c:numCache>
                <c:formatCode>"$"#,##0.00;[Red]\-"$"#,##0.00</c:formatCode>
                <c:ptCount val="4"/>
                <c:pt idx="0">
                  <c:v>8657.6206523809524</c:v>
                </c:pt>
                <c:pt idx="1">
                  <c:v>10404.900083891403</c:v>
                </c:pt>
                <c:pt idx="2">
                  <c:v>11006.809989418423</c:v>
                </c:pt>
                <c:pt idx="3">
                  <c:v>15491.542238184358</c:v>
                </c:pt>
              </c:numCache>
            </c:numRef>
          </c:yVal>
          <c:smooth val="0"/>
          <c:extLst>
            <c:ext xmlns:c16="http://schemas.microsoft.com/office/drawing/2014/chart" uri="{C3380CC4-5D6E-409C-BE32-E72D297353CC}">
              <c16:uniqueId val="{00000001-F892-4EF3-8F09-4301147E11CE}"/>
            </c:ext>
          </c:extLst>
        </c:ser>
        <c:dLbls>
          <c:showLegendKey val="0"/>
          <c:showVal val="0"/>
          <c:showCatName val="0"/>
          <c:showSerName val="0"/>
          <c:showPercent val="0"/>
          <c:showBubbleSize val="0"/>
        </c:dLbls>
        <c:axId val="1478619856"/>
        <c:axId val="1478635696"/>
      </c:scatterChart>
      <c:valAx>
        <c:axId val="14786198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35696"/>
        <c:crosses val="autoZero"/>
        <c:crossBetween val="midCat"/>
      </c:valAx>
      <c:valAx>
        <c:axId val="147863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19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Profile vs. Smoking vs. Medical Insurance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'Basic Desc. Statistics'!$B$133</c:f>
              <c:strCache>
                <c:ptCount val="1"/>
                <c:pt idx="0">
                  <c:v>Avg. Medical Insurance Charges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Desc. Statistics'!$C$132:$F$132</c:f>
              <c:strCache>
                <c:ptCount val="4"/>
                <c:pt idx="0">
                  <c:v>Young Adult</c:v>
                </c:pt>
                <c:pt idx="1">
                  <c:v>Adult</c:v>
                </c:pt>
                <c:pt idx="2">
                  <c:v>Mature Age Adult</c:v>
                </c:pt>
                <c:pt idx="3">
                  <c:v>Senior</c:v>
                </c:pt>
              </c:strCache>
            </c:strRef>
          </c:cat>
          <c:val>
            <c:numRef>
              <c:f>'Basic Desc. Statistics'!$C$133:$F$133</c:f>
              <c:numCache>
                <c:formatCode>"$"#,##0.00;[Red]\-"$"#,##0.00</c:formatCode>
                <c:ptCount val="4"/>
                <c:pt idx="0">
                  <c:v>9087.0158069248373</c:v>
                </c:pt>
                <c:pt idx="1">
                  <c:v>10495.163046902986</c:v>
                </c:pt>
                <c:pt idx="2">
                  <c:v>14984.953788292301</c:v>
                </c:pt>
                <c:pt idx="3">
                  <c:v>21248.021884912272</c:v>
                </c:pt>
              </c:numCache>
            </c:numRef>
          </c:val>
          <c:extLst>
            <c:ext xmlns:c16="http://schemas.microsoft.com/office/drawing/2014/chart" uri="{C3380CC4-5D6E-409C-BE32-E72D297353CC}">
              <c16:uniqueId val="{00000000-79F8-4744-892A-7E9A9006A2E0}"/>
            </c:ext>
          </c:extLst>
        </c:ser>
        <c:ser>
          <c:idx val="1"/>
          <c:order val="1"/>
          <c:tx>
            <c:strRef>
              <c:f>'Basic Desc. Statistics'!$B$134</c:f>
              <c:strCache>
                <c:ptCount val="1"/>
                <c:pt idx="0">
                  <c:v>Avg. Medical Insurance Charges (Smoking = Yes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Desc. Statistics'!$C$132:$F$132</c:f>
              <c:strCache>
                <c:ptCount val="4"/>
                <c:pt idx="0">
                  <c:v>Young Adult</c:v>
                </c:pt>
                <c:pt idx="1">
                  <c:v>Adult</c:v>
                </c:pt>
                <c:pt idx="2">
                  <c:v>Mature Age Adult</c:v>
                </c:pt>
                <c:pt idx="3">
                  <c:v>Senior</c:v>
                </c:pt>
              </c:strCache>
            </c:strRef>
          </c:cat>
          <c:val>
            <c:numRef>
              <c:f>'Basic Desc. Statistics'!$C$134:$F$134</c:f>
              <c:numCache>
                <c:formatCode>"$"#,##0.00;[Red]\-"$"#,##0.00</c:formatCode>
                <c:ptCount val="4"/>
                <c:pt idx="0">
                  <c:v>27933.556484000004</c:v>
                </c:pt>
                <c:pt idx="1">
                  <c:v>28281.653727321427</c:v>
                </c:pt>
                <c:pt idx="2">
                  <c:v>34010.166440555549</c:v>
                </c:pt>
                <c:pt idx="3">
                  <c:v>40630.695190370374</c:v>
                </c:pt>
              </c:numCache>
            </c:numRef>
          </c:val>
          <c:extLst>
            <c:ext xmlns:c16="http://schemas.microsoft.com/office/drawing/2014/chart" uri="{C3380CC4-5D6E-409C-BE32-E72D297353CC}">
              <c16:uniqueId val="{00000001-79F8-4744-892A-7E9A9006A2E0}"/>
            </c:ext>
          </c:extLst>
        </c:ser>
        <c:ser>
          <c:idx val="2"/>
          <c:order val="2"/>
          <c:tx>
            <c:strRef>
              <c:f>'Basic Desc. Statistics'!$B$135</c:f>
              <c:strCache>
                <c:ptCount val="1"/>
                <c:pt idx="0">
                  <c:v>Avg. Medical Insurance Charges (Smoking = No)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Desc. Statistics'!$C$132:$F$132</c:f>
              <c:strCache>
                <c:ptCount val="4"/>
                <c:pt idx="0">
                  <c:v>Young Adult</c:v>
                </c:pt>
                <c:pt idx="1">
                  <c:v>Adult</c:v>
                </c:pt>
                <c:pt idx="2">
                  <c:v>Mature Age Adult</c:v>
                </c:pt>
                <c:pt idx="3">
                  <c:v>Senior</c:v>
                </c:pt>
              </c:strCache>
            </c:strRef>
          </c:cat>
          <c:val>
            <c:numRef>
              <c:f>'Basic Desc. Statistics'!$C$135:$F$135</c:f>
              <c:numCache>
                <c:formatCode>"$"#,##0.00;[Red]\-"$"#,##0.00</c:formatCode>
                <c:ptCount val="4"/>
                <c:pt idx="0">
                  <c:v>4003.923923066387</c:v>
                </c:pt>
                <c:pt idx="1">
                  <c:v>5796.8447539622648</c:v>
                </c:pt>
                <c:pt idx="2">
                  <c:v>10410.188913893122</c:v>
                </c:pt>
                <c:pt idx="3">
                  <c:v>15232.709479770107</c:v>
                </c:pt>
              </c:numCache>
            </c:numRef>
          </c:val>
          <c:extLst>
            <c:ext xmlns:c16="http://schemas.microsoft.com/office/drawing/2014/chart" uri="{C3380CC4-5D6E-409C-BE32-E72D297353CC}">
              <c16:uniqueId val="{00000002-79F8-4744-892A-7E9A9006A2E0}"/>
            </c:ext>
          </c:extLst>
        </c:ser>
        <c:dLbls>
          <c:showLegendKey val="0"/>
          <c:showVal val="0"/>
          <c:showCatName val="0"/>
          <c:showSerName val="0"/>
          <c:showPercent val="0"/>
          <c:showBubbleSize val="0"/>
        </c:dLbls>
        <c:gapWidth val="150"/>
        <c:overlap val="100"/>
        <c:axId val="1478628016"/>
        <c:axId val="1478628496"/>
      </c:barChart>
      <c:catAx>
        <c:axId val="147862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8628496"/>
        <c:crosses val="autoZero"/>
        <c:auto val="1"/>
        <c:lblAlgn val="ctr"/>
        <c:lblOffset val="100"/>
        <c:noMultiLvlLbl val="0"/>
      </c:catAx>
      <c:valAx>
        <c:axId val="1478628496"/>
        <c:scaling>
          <c:orientation val="minMax"/>
          <c:max val="90000"/>
          <c:min val="0"/>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28016"/>
        <c:crosses val="autoZero"/>
        <c:crossBetween val="between"/>
        <c:majorUnit val="1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Correlation (R) Value w.r.t. Medical Charges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6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'Intermediate Desc. Statistics'!$B$132:$B$147</c:f>
              <c:strCache>
                <c:ptCount val="16"/>
                <c:pt idx="0">
                  <c:v>Smoker</c:v>
                </c:pt>
                <c:pt idx="1">
                  <c:v>age</c:v>
                </c:pt>
                <c:pt idx="2">
                  <c:v>Senior</c:v>
                </c:pt>
                <c:pt idx="3">
                  <c:v>bmi</c:v>
                </c:pt>
                <c:pt idx="4">
                  <c:v>BMI_Overweight</c:v>
                </c:pt>
                <c:pt idx="5">
                  <c:v>Mature Age Adult</c:v>
                </c:pt>
                <c:pt idx="6">
                  <c:v>southeast</c:v>
                </c:pt>
                <c:pt idx="7">
                  <c:v>Gender</c:v>
                </c:pt>
                <c:pt idx="8">
                  <c:v>northeast</c:v>
                </c:pt>
                <c:pt idx="9">
                  <c:v>northwest</c:v>
                </c:pt>
                <c:pt idx="10">
                  <c:v>southwest</c:v>
                </c:pt>
                <c:pt idx="11">
                  <c:v>BMI_Underweight</c:v>
                </c:pt>
                <c:pt idx="12">
                  <c:v>BMI_Healthy</c:v>
                </c:pt>
                <c:pt idx="13">
                  <c:v>Adult</c:v>
                </c:pt>
                <c:pt idx="14">
                  <c:v>BMI_Slightly_Overweight</c:v>
                </c:pt>
                <c:pt idx="15">
                  <c:v>Young Adult</c:v>
                </c:pt>
              </c:strCache>
            </c:strRef>
          </c:cat>
          <c:val>
            <c:numRef>
              <c:f>'Intermediate Desc. Statistics'!$C$132:$C$147</c:f>
              <c:numCache>
                <c:formatCode>0.00</c:formatCode>
                <c:ptCount val="16"/>
                <c:pt idx="0">
                  <c:v>0.78725143049847146</c:v>
                </c:pt>
                <c:pt idx="1">
                  <c:v>0.29900819333064788</c:v>
                </c:pt>
                <c:pt idx="2">
                  <c:v>0.20111837894500917</c:v>
                </c:pt>
                <c:pt idx="3">
                  <c:v>0.19834096883362876</c:v>
                </c:pt>
                <c:pt idx="4">
                  <c:v>0.19685712729559396</c:v>
                </c:pt>
                <c:pt idx="5">
                  <c:v>0.13766569783660046</c:v>
                </c:pt>
                <c:pt idx="6">
                  <c:v>7.3981551565758863E-2</c:v>
                </c:pt>
                <c:pt idx="7">
                  <c:v>5.7292062202026053E-2</c:v>
                </c:pt>
                <c:pt idx="8">
                  <c:v>6.3487712801560221E-3</c:v>
                </c:pt>
                <c:pt idx="9">
                  <c:v>-3.9904864040437402E-2</c:v>
                </c:pt>
                <c:pt idx="10">
                  <c:v>-4.3210028991684302E-2</c:v>
                </c:pt>
                <c:pt idx="11">
                  <c:v>-4.4959616911276513E-2</c:v>
                </c:pt>
                <c:pt idx="12">
                  <c:v>-0.10651202733970591</c:v>
                </c:pt>
                <c:pt idx="13">
                  <c:v>-0.11473525072197087</c:v>
                </c:pt>
                <c:pt idx="14">
                  <c:v>-0.11776843157492765</c:v>
                </c:pt>
                <c:pt idx="15">
                  <c:v>-0.18817795045068655</c:v>
                </c:pt>
              </c:numCache>
            </c:numRef>
          </c:val>
          <c:extLst>
            <c:ext xmlns:c16="http://schemas.microsoft.com/office/drawing/2014/chart" uri="{C3380CC4-5D6E-409C-BE32-E72D297353CC}">
              <c16:uniqueId val="{00000000-4867-42DF-9275-B5A2CF1EDFA1}"/>
            </c:ext>
          </c:extLst>
        </c:ser>
        <c:dLbls>
          <c:dLblPos val="outEnd"/>
          <c:showLegendKey val="0"/>
          <c:showVal val="1"/>
          <c:showCatName val="0"/>
          <c:showSerName val="0"/>
          <c:showPercent val="0"/>
          <c:showBubbleSize val="0"/>
        </c:dLbls>
        <c:gapWidth val="40"/>
        <c:overlap val="-27"/>
        <c:axId val="1185018464"/>
        <c:axId val="1185006944"/>
      </c:barChart>
      <c:catAx>
        <c:axId val="11850184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06944"/>
        <c:crosses val="autoZero"/>
        <c:auto val="1"/>
        <c:lblAlgn val="ctr"/>
        <c:lblOffset val="100"/>
        <c:noMultiLvlLbl val="0"/>
      </c:catAx>
      <c:valAx>
        <c:axId val="1185006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1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Medical Insurance Charges vs.</a:t>
            </a:r>
            <a:r>
              <a:rPr lang="en-US" sz="1200" b="1" baseline="0"/>
              <a:t> Predicted Charges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'FamInsureCo Int. Stats Data'!$Q$1</c:f>
              <c:strCache>
                <c:ptCount val="1"/>
                <c:pt idx="0">
                  <c:v>medical_insurance_charges</c:v>
                </c:pt>
              </c:strCache>
            </c:strRef>
          </c:tx>
          <c:spPr>
            <a:ln w="28575" cap="rnd">
              <a:solidFill>
                <a:schemeClr val="accent1"/>
              </a:solidFill>
              <a:round/>
            </a:ln>
            <a:effectLst/>
          </c:spPr>
          <c:marker>
            <c:symbol val="none"/>
          </c:marker>
          <c:val>
            <c:numRef>
              <c:f>'FamInsureCo Int. Stats Data'!$Q$2:$Q$1339</c:f>
              <c:numCache>
                <c:formatCode>"$"#,##0.00;[Red]\-"$"#,##0.00</c:formatCode>
                <c:ptCount val="1338"/>
                <c:pt idx="0">
                  <c:v>1607.5101</c:v>
                </c:pt>
                <c:pt idx="1">
                  <c:v>2201.0971</c:v>
                </c:pt>
                <c:pt idx="2">
                  <c:v>1737.376</c:v>
                </c:pt>
                <c:pt idx="3">
                  <c:v>2709.1118999999999</c:v>
                </c:pt>
                <c:pt idx="4">
                  <c:v>2117.3388500000001</c:v>
                </c:pt>
                <c:pt idx="5">
                  <c:v>2913.569</c:v>
                </c:pt>
                <c:pt idx="6">
                  <c:v>2709.24395</c:v>
                </c:pt>
                <c:pt idx="7">
                  <c:v>1728.8969999999999</c:v>
                </c:pt>
                <c:pt idx="8">
                  <c:v>1731.6769999999999</c:v>
                </c:pt>
                <c:pt idx="9">
                  <c:v>3180.5101</c:v>
                </c:pt>
                <c:pt idx="10">
                  <c:v>2585.8506499999999</c:v>
                </c:pt>
                <c:pt idx="11">
                  <c:v>2150.4690000000001</c:v>
                </c:pt>
                <c:pt idx="12">
                  <c:v>2731.9122000000002</c:v>
                </c:pt>
                <c:pt idx="13">
                  <c:v>2527.8186500000002</c:v>
                </c:pt>
                <c:pt idx="14">
                  <c:v>4296.2712000000001</c:v>
                </c:pt>
                <c:pt idx="15">
                  <c:v>14426.073850000001</c:v>
                </c:pt>
                <c:pt idx="16">
                  <c:v>22395.74424</c:v>
                </c:pt>
                <c:pt idx="17">
                  <c:v>25081.76784</c:v>
                </c:pt>
                <c:pt idx="18">
                  <c:v>2457.502</c:v>
                </c:pt>
                <c:pt idx="19">
                  <c:v>2842.7607499999999</c:v>
                </c:pt>
                <c:pt idx="20">
                  <c:v>3206.4913499999998</c:v>
                </c:pt>
                <c:pt idx="21">
                  <c:v>4391.652</c:v>
                </c:pt>
                <c:pt idx="22">
                  <c:v>3594.17085</c:v>
                </c:pt>
                <c:pt idx="23">
                  <c:v>3208.7869999999998</c:v>
                </c:pt>
                <c:pt idx="24">
                  <c:v>3176.8159000000001</c:v>
                </c:pt>
                <c:pt idx="25">
                  <c:v>3378.91</c:v>
                </c:pt>
                <c:pt idx="26">
                  <c:v>3176.2876999999999</c:v>
                </c:pt>
                <c:pt idx="27">
                  <c:v>3561.8888999999999</c:v>
                </c:pt>
                <c:pt idx="28">
                  <c:v>2974.1260000000002</c:v>
                </c:pt>
                <c:pt idx="29">
                  <c:v>3353.4703</c:v>
                </c:pt>
                <c:pt idx="30">
                  <c:v>23288.928400000001</c:v>
                </c:pt>
                <c:pt idx="31">
                  <c:v>4719.7365499999996</c:v>
                </c:pt>
                <c:pt idx="32">
                  <c:v>4906.4096499999996</c:v>
                </c:pt>
                <c:pt idx="33">
                  <c:v>4529.4769999999999</c:v>
                </c:pt>
                <c:pt idx="34">
                  <c:v>4719.52405</c:v>
                </c:pt>
                <c:pt idx="35">
                  <c:v>5693.4305000000004</c:v>
                </c:pt>
                <c:pt idx="36">
                  <c:v>4718.2035500000002</c:v>
                </c:pt>
                <c:pt idx="37">
                  <c:v>4931.6469999999999</c:v>
                </c:pt>
                <c:pt idx="38">
                  <c:v>4134.0824499999999</c:v>
                </c:pt>
                <c:pt idx="39">
                  <c:v>17626.239509999999</c:v>
                </c:pt>
                <c:pt idx="40">
                  <c:v>4544.2348000000002</c:v>
                </c:pt>
                <c:pt idx="41">
                  <c:v>5354.0746499999996</c:v>
                </c:pt>
                <c:pt idx="42">
                  <c:v>4185.0978999999998</c:v>
                </c:pt>
                <c:pt idx="43">
                  <c:v>4766.0219999999999</c:v>
                </c:pt>
                <c:pt idx="44">
                  <c:v>6753.0379999999996</c:v>
                </c:pt>
                <c:pt idx="45">
                  <c:v>4992.3764000000001</c:v>
                </c:pt>
                <c:pt idx="46">
                  <c:v>6402.2913500000004</c:v>
                </c:pt>
                <c:pt idx="47">
                  <c:v>5458.0464499999998</c:v>
                </c:pt>
                <c:pt idx="48">
                  <c:v>7228.2156500000001</c:v>
                </c:pt>
                <c:pt idx="49">
                  <c:v>6686.4313000000002</c:v>
                </c:pt>
                <c:pt idx="50">
                  <c:v>6933.2422500000002</c:v>
                </c:pt>
                <c:pt idx="51">
                  <c:v>7133.9025000000001</c:v>
                </c:pt>
                <c:pt idx="52">
                  <c:v>7985.8149999999996</c:v>
                </c:pt>
                <c:pt idx="53">
                  <c:v>8965.7957499999993</c:v>
                </c:pt>
                <c:pt idx="54">
                  <c:v>7986.4752500000004</c:v>
                </c:pt>
                <c:pt idx="55">
                  <c:v>8582.3022999999994</c:v>
                </c:pt>
                <c:pt idx="56">
                  <c:v>8252.2842999999993</c:v>
                </c:pt>
                <c:pt idx="57">
                  <c:v>13725.47184</c:v>
                </c:pt>
                <c:pt idx="58">
                  <c:v>8211.1002000000008</c:v>
                </c:pt>
                <c:pt idx="59">
                  <c:v>9193.8384999999998</c:v>
                </c:pt>
                <c:pt idx="60">
                  <c:v>8539.6710000000003</c:v>
                </c:pt>
                <c:pt idx="61">
                  <c:v>26236.579969999999</c:v>
                </c:pt>
                <c:pt idx="62">
                  <c:v>8534.6718000000001</c:v>
                </c:pt>
                <c:pt idx="63">
                  <c:v>8269.0439999999999</c:v>
                </c:pt>
                <c:pt idx="64">
                  <c:v>9182.17</c:v>
                </c:pt>
                <c:pt idx="65">
                  <c:v>10156.7832</c:v>
                </c:pt>
                <c:pt idx="66">
                  <c:v>9566.9909000000007</c:v>
                </c:pt>
                <c:pt idx="67">
                  <c:v>10107.220600000001</c:v>
                </c:pt>
                <c:pt idx="68">
                  <c:v>9855.1314000000002</c:v>
                </c:pt>
                <c:pt idx="69">
                  <c:v>9264.7970000000005</c:v>
                </c:pt>
                <c:pt idx="70">
                  <c:v>27117.993780000001</c:v>
                </c:pt>
                <c:pt idx="71">
                  <c:v>10197.772199999999</c:v>
                </c:pt>
                <c:pt idx="72">
                  <c:v>10942.13205</c:v>
                </c:pt>
                <c:pt idx="73">
                  <c:v>11729.6795</c:v>
                </c:pt>
                <c:pt idx="74">
                  <c:v>12475.3513</c:v>
                </c:pt>
                <c:pt idx="75">
                  <c:v>12094.477999999999</c:v>
                </c:pt>
                <c:pt idx="76">
                  <c:v>12479.70895</c:v>
                </c:pt>
                <c:pt idx="77">
                  <c:v>11830.6072</c:v>
                </c:pt>
                <c:pt idx="78">
                  <c:v>12029.286700000001</c:v>
                </c:pt>
                <c:pt idx="79">
                  <c:v>22192.437109999999</c:v>
                </c:pt>
                <c:pt idx="80">
                  <c:v>12032.325999999999</c:v>
                </c:pt>
                <c:pt idx="81">
                  <c:v>11833.782300000001</c:v>
                </c:pt>
                <c:pt idx="82">
                  <c:v>12629.896699999999</c:v>
                </c:pt>
                <c:pt idx="83">
                  <c:v>13012.20865</c:v>
                </c:pt>
                <c:pt idx="84">
                  <c:v>13616.3586</c:v>
                </c:pt>
                <c:pt idx="85">
                  <c:v>13415.0381</c:v>
                </c:pt>
                <c:pt idx="86">
                  <c:v>14451.835150000001</c:v>
                </c:pt>
                <c:pt idx="87">
                  <c:v>14449.8544</c:v>
                </c:pt>
                <c:pt idx="88">
                  <c:v>23244.790199999999</c:v>
                </c:pt>
                <c:pt idx="89">
                  <c:v>14711.7438</c:v>
                </c:pt>
                <c:pt idx="90">
                  <c:v>16577.779500000001</c:v>
                </c:pt>
                <c:pt idx="91">
                  <c:v>19964.746299999999</c:v>
                </c:pt>
                <c:pt idx="92">
                  <c:v>19444.265800000001</c:v>
                </c:pt>
                <c:pt idx="93">
                  <c:v>24873.384900000001</c:v>
                </c:pt>
                <c:pt idx="94">
                  <c:v>13844.505999999999</c:v>
                </c:pt>
                <c:pt idx="95">
                  <c:v>21659.930100000001</c:v>
                </c:pt>
                <c:pt idx="96">
                  <c:v>19594.809649999999</c:v>
                </c:pt>
                <c:pt idx="97">
                  <c:v>18608.261999999999</c:v>
                </c:pt>
                <c:pt idx="98">
                  <c:v>15359.104499999999</c:v>
                </c:pt>
                <c:pt idx="99">
                  <c:v>25678.778450000002</c:v>
                </c:pt>
                <c:pt idx="100">
                  <c:v>27037.914100000002</c:v>
                </c:pt>
                <c:pt idx="101">
                  <c:v>16657.71745</c:v>
                </c:pt>
                <c:pt idx="102">
                  <c:v>24106.912550000001</c:v>
                </c:pt>
                <c:pt idx="103">
                  <c:v>19798.054550000001</c:v>
                </c:pt>
                <c:pt idx="104">
                  <c:v>17496.306</c:v>
                </c:pt>
                <c:pt idx="105">
                  <c:v>14571.890799999999</c:v>
                </c:pt>
                <c:pt idx="106">
                  <c:v>16420.494549999999</c:v>
                </c:pt>
                <c:pt idx="107">
                  <c:v>21677.283449999999</c:v>
                </c:pt>
                <c:pt idx="108">
                  <c:v>21880.82</c:v>
                </c:pt>
                <c:pt idx="109">
                  <c:v>16776.304049999999</c:v>
                </c:pt>
                <c:pt idx="110">
                  <c:v>23887.662700000001</c:v>
                </c:pt>
                <c:pt idx="111">
                  <c:v>26125.674770000001</c:v>
                </c:pt>
                <c:pt idx="112">
                  <c:v>20167.336029999999</c:v>
                </c:pt>
                <c:pt idx="113">
                  <c:v>14283.4594</c:v>
                </c:pt>
                <c:pt idx="114">
                  <c:v>16115.3045</c:v>
                </c:pt>
                <c:pt idx="115">
                  <c:v>18765.87545</c:v>
                </c:pt>
                <c:pt idx="116">
                  <c:v>1705.6244999999999</c:v>
                </c:pt>
                <c:pt idx="117">
                  <c:v>1704.5681</c:v>
                </c:pt>
                <c:pt idx="118">
                  <c:v>1121.8739</c:v>
                </c:pt>
                <c:pt idx="119">
                  <c:v>1711.0268000000001</c:v>
                </c:pt>
                <c:pt idx="120">
                  <c:v>1704.7001499999999</c:v>
                </c:pt>
                <c:pt idx="121">
                  <c:v>11884.048580000001</c:v>
                </c:pt>
                <c:pt idx="122">
                  <c:v>1702.4553000000001</c:v>
                </c:pt>
                <c:pt idx="123">
                  <c:v>1837.2370000000001</c:v>
                </c:pt>
                <c:pt idx="124">
                  <c:v>1625.4337499999999</c:v>
                </c:pt>
                <c:pt idx="125">
                  <c:v>1832.0940000000001</c:v>
                </c:pt>
                <c:pt idx="126">
                  <c:v>2803.69785</c:v>
                </c:pt>
                <c:pt idx="127">
                  <c:v>1242.816</c:v>
                </c:pt>
                <c:pt idx="128">
                  <c:v>1242.26</c:v>
                </c:pt>
                <c:pt idx="129">
                  <c:v>1627.2824499999999</c:v>
                </c:pt>
                <c:pt idx="130">
                  <c:v>1628.4709</c:v>
                </c:pt>
                <c:pt idx="131">
                  <c:v>1241.5650000000001</c:v>
                </c:pt>
                <c:pt idx="132">
                  <c:v>1964.78</c:v>
                </c:pt>
                <c:pt idx="133">
                  <c:v>3077.0954999999999</c:v>
                </c:pt>
                <c:pt idx="134">
                  <c:v>3861.2096499999998</c:v>
                </c:pt>
                <c:pt idx="135">
                  <c:v>2103.08</c:v>
                </c:pt>
                <c:pt idx="136">
                  <c:v>1515.3449000000001</c:v>
                </c:pt>
                <c:pt idx="137">
                  <c:v>4005.4225000000001</c:v>
                </c:pt>
                <c:pt idx="138">
                  <c:v>2395.17155</c:v>
                </c:pt>
                <c:pt idx="139">
                  <c:v>21595.382290000001</c:v>
                </c:pt>
                <c:pt idx="140">
                  <c:v>2396.0958999999998</c:v>
                </c:pt>
                <c:pt idx="141">
                  <c:v>1969.614</c:v>
                </c:pt>
                <c:pt idx="142">
                  <c:v>2352.9684499999998</c:v>
                </c:pt>
                <c:pt idx="143">
                  <c:v>5080.0959999999995</c:v>
                </c:pt>
                <c:pt idx="144">
                  <c:v>2302.3000000000002</c:v>
                </c:pt>
                <c:pt idx="145">
                  <c:v>3484.3310000000001</c:v>
                </c:pt>
                <c:pt idx="146">
                  <c:v>4827.9049500000001</c:v>
                </c:pt>
                <c:pt idx="147">
                  <c:v>2483.7359999999999</c:v>
                </c:pt>
                <c:pt idx="148">
                  <c:v>3847.674</c:v>
                </c:pt>
                <c:pt idx="149">
                  <c:v>4428.8878500000001</c:v>
                </c:pt>
                <c:pt idx="150">
                  <c:v>5615.3689999999997</c:v>
                </c:pt>
                <c:pt idx="151">
                  <c:v>5209.5788499999999</c:v>
                </c:pt>
                <c:pt idx="152">
                  <c:v>4032.2406999999998</c:v>
                </c:pt>
                <c:pt idx="153">
                  <c:v>3260.1990000000001</c:v>
                </c:pt>
                <c:pt idx="154">
                  <c:v>21984.47061</c:v>
                </c:pt>
                <c:pt idx="155">
                  <c:v>5257.5079500000002</c:v>
                </c:pt>
                <c:pt idx="156">
                  <c:v>27375.904780000001</c:v>
                </c:pt>
                <c:pt idx="157">
                  <c:v>4500.33925</c:v>
                </c:pt>
                <c:pt idx="158">
                  <c:v>5125.2156999999997</c:v>
                </c:pt>
                <c:pt idx="159">
                  <c:v>6198.7518</c:v>
                </c:pt>
                <c:pt idx="160">
                  <c:v>6985.50695</c:v>
                </c:pt>
                <c:pt idx="161">
                  <c:v>6652.5288</c:v>
                </c:pt>
                <c:pt idx="162">
                  <c:v>5855.9025000000001</c:v>
                </c:pt>
                <c:pt idx="163">
                  <c:v>6710.1918999999998</c:v>
                </c:pt>
                <c:pt idx="164">
                  <c:v>6117.4944999999998</c:v>
                </c:pt>
                <c:pt idx="165">
                  <c:v>7173.35995</c:v>
                </c:pt>
                <c:pt idx="166">
                  <c:v>6272.4772000000003</c:v>
                </c:pt>
                <c:pt idx="167">
                  <c:v>6858.4795999999997</c:v>
                </c:pt>
                <c:pt idx="168">
                  <c:v>5966.8873999999996</c:v>
                </c:pt>
                <c:pt idx="169">
                  <c:v>6250.4350000000004</c:v>
                </c:pt>
                <c:pt idx="170">
                  <c:v>8302.5356499999998</c:v>
                </c:pt>
                <c:pt idx="171">
                  <c:v>8891.1394999999993</c:v>
                </c:pt>
                <c:pt idx="172">
                  <c:v>9788.8659000000007</c:v>
                </c:pt>
                <c:pt idx="173">
                  <c:v>7222.7862500000001</c:v>
                </c:pt>
                <c:pt idx="174">
                  <c:v>8604.4836500000001</c:v>
                </c:pt>
                <c:pt idx="175">
                  <c:v>8605.3615000000009</c:v>
                </c:pt>
                <c:pt idx="176">
                  <c:v>8603.8233999999993</c:v>
                </c:pt>
                <c:pt idx="177">
                  <c:v>7147.1049999999996</c:v>
                </c:pt>
                <c:pt idx="178">
                  <c:v>7526.7064499999997</c:v>
                </c:pt>
                <c:pt idx="179">
                  <c:v>9500.5730500000009</c:v>
                </c:pt>
                <c:pt idx="180">
                  <c:v>8428.0692999999992</c:v>
                </c:pt>
                <c:pt idx="181">
                  <c:v>8627.5411000000004</c:v>
                </c:pt>
                <c:pt idx="182">
                  <c:v>8688.8588500000005</c:v>
                </c:pt>
                <c:pt idx="183">
                  <c:v>11520.099850000001</c:v>
                </c:pt>
                <c:pt idx="184">
                  <c:v>9361.3268000000007</c:v>
                </c:pt>
                <c:pt idx="185">
                  <c:v>9863.4717999999993</c:v>
                </c:pt>
                <c:pt idx="186">
                  <c:v>10065.413</c:v>
                </c:pt>
                <c:pt idx="187">
                  <c:v>11013.7119</c:v>
                </c:pt>
                <c:pt idx="188">
                  <c:v>10422.916649999999</c:v>
                </c:pt>
                <c:pt idx="189">
                  <c:v>10791.96</c:v>
                </c:pt>
                <c:pt idx="190">
                  <c:v>10577.087</c:v>
                </c:pt>
                <c:pt idx="191">
                  <c:v>10959.33</c:v>
                </c:pt>
                <c:pt idx="192">
                  <c:v>11345.519</c:v>
                </c:pt>
                <c:pt idx="193">
                  <c:v>12323.936</c:v>
                </c:pt>
                <c:pt idx="194">
                  <c:v>13112.604799999999</c:v>
                </c:pt>
                <c:pt idx="195">
                  <c:v>12523.604799999999</c:v>
                </c:pt>
                <c:pt idx="196">
                  <c:v>13129.603450000001</c:v>
                </c:pt>
                <c:pt idx="197">
                  <c:v>12957.118</c:v>
                </c:pt>
                <c:pt idx="198">
                  <c:v>14349.8544</c:v>
                </c:pt>
                <c:pt idx="199">
                  <c:v>30166.618170000002</c:v>
                </c:pt>
                <c:pt idx="200">
                  <c:v>17663.144199999999</c:v>
                </c:pt>
                <c:pt idx="201">
                  <c:v>21098.554049999999</c:v>
                </c:pt>
                <c:pt idx="202">
                  <c:v>22412.648499999999</c:v>
                </c:pt>
                <c:pt idx="203">
                  <c:v>15820.699000000001</c:v>
                </c:pt>
                <c:pt idx="204">
                  <c:v>21223.675800000001</c:v>
                </c:pt>
                <c:pt idx="205">
                  <c:v>19515.5416</c:v>
                </c:pt>
                <c:pt idx="206">
                  <c:v>24869.836800000001</c:v>
                </c:pt>
                <c:pt idx="207">
                  <c:v>17179.522000000001</c:v>
                </c:pt>
                <c:pt idx="208">
                  <c:v>22218.1149</c:v>
                </c:pt>
                <c:pt idx="209">
                  <c:v>19361.998800000001</c:v>
                </c:pt>
                <c:pt idx="210">
                  <c:v>18259.216</c:v>
                </c:pt>
                <c:pt idx="211">
                  <c:v>21195.817999999999</c:v>
                </c:pt>
                <c:pt idx="212">
                  <c:v>17904.527050000001</c:v>
                </c:pt>
                <c:pt idx="213">
                  <c:v>15817.985699999999</c:v>
                </c:pt>
                <c:pt idx="214">
                  <c:v>35069.374519999998</c:v>
                </c:pt>
                <c:pt idx="215">
                  <c:v>23967.38305</c:v>
                </c:pt>
                <c:pt idx="216">
                  <c:v>16138.762049999999</c:v>
                </c:pt>
                <c:pt idx="217">
                  <c:v>17361.766100000001</c:v>
                </c:pt>
                <c:pt idx="218">
                  <c:v>18767.737700000001</c:v>
                </c:pt>
                <c:pt idx="219">
                  <c:v>13747.87235</c:v>
                </c:pt>
                <c:pt idx="220">
                  <c:v>26926.5144</c:v>
                </c:pt>
                <c:pt idx="221">
                  <c:v>21259.377949999998</c:v>
                </c:pt>
                <c:pt idx="222">
                  <c:v>3393.35635</c:v>
                </c:pt>
                <c:pt idx="223">
                  <c:v>2211.1307499999998</c:v>
                </c:pt>
                <c:pt idx="224">
                  <c:v>21344.846699999998</c:v>
                </c:pt>
                <c:pt idx="225">
                  <c:v>1631.8212000000001</c:v>
                </c:pt>
                <c:pt idx="226">
                  <c:v>14133.03775</c:v>
                </c:pt>
                <c:pt idx="227">
                  <c:v>1631.6683</c:v>
                </c:pt>
                <c:pt idx="228">
                  <c:v>2203.4718499999999</c:v>
                </c:pt>
                <c:pt idx="229">
                  <c:v>1622.1885</c:v>
                </c:pt>
                <c:pt idx="230">
                  <c:v>11482.63485</c:v>
                </c:pt>
                <c:pt idx="231">
                  <c:v>2801.2588000000001</c:v>
                </c:pt>
                <c:pt idx="232">
                  <c:v>2219.4450999999999</c:v>
                </c:pt>
                <c:pt idx="233">
                  <c:v>1633.0444</c:v>
                </c:pt>
                <c:pt idx="234">
                  <c:v>2207.6974500000001</c:v>
                </c:pt>
                <c:pt idx="235">
                  <c:v>2217.6012000000001</c:v>
                </c:pt>
                <c:pt idx="236">
                  <c:v>1621.8827000000001</c:v>
                </c:pt>
                <c:pt idx="237">
                  <c:v>1634.5734</c:v>
                </c:pt>
                <c:pt idx="238">
                  <c:v>2217.4691499999999</c:v>
                </c:pt>
                <c:pt idx="239">
                  <c:v>4561.1885000000002</c:v>
                </c:pt>
                <c:pt idx="240">
                  <c:v>2203.7359499999998</c:v>
                </c:pt>
                <c:pt idx="241">
                  <c:v>1633.9618</c:v>
                </c:pt>
                <c:pt idx="242">
                  <c:v>2205.9807999999998</c:v>
                </c:pt>
                <c:pt idx="243">
                  <c:v>1629.8335</c:v>
                </c:pt>
                <c:pt idx="244">
                  <c:v>2719.2797500000001</c:v>
                </c:pt>
                <c:pt idx="245">
                  <c:v>2130.6759000000002</c:v>
                </c:pt>
                <c:pt idx="246">
                  <c:v>2138.0707000000002</c:v>
                </c:pt>
                <c:pt idx="247">
                  <c:v>2134.9014999999999</c:v>
                </c:pt>
                <c:pt idx="248">
                  <c:v>1748.7739999999999</c:v>
                </c:pt>
                <c:pt idx="249">
                  <c:v>24059.680189999999</c:v>
                </c:pt>
                <c:pt idx="250">
                  <c:v>2128.4310500000001</c:v>
                </c:pt>
                <c:pt idx="251">
                  <c:v>2136.8822500000001</c:v>
                </c:pt>
                <c:pt idx="252">
                  <c:v>2730.1078499999999</c:v>
                </c:pt>
                <c:pt idx="253">
                  <c:v>1759.338</c:v>
                </c:pt>
                <c:pt idx="254">
                  <c:v>4830.63</c:v>
                </c:pt>
                <c:pt idx="255">
                  <c:v>3056.3881000000001</c:v>
                </c:pt>
                <c:pt idx="256">
                  <c:v>1880.07</c:v>
                </c:pt>
                <c:pt idx="257">
                  <c:v>1877.9294</c:v>
                </c:pt>
                <c:pt idx="258">
                  <c:v>2261.5688</c:v>
                </c:pt>
                <c:pt idx="259">
                  <c:v>2459.7201</c:v>
                </c:pt>
                <c:pt idx="260">
                  <c:v>1880.4870000000001</c:v>
                </c:pt>
                <c:pt idx="261">
                  <c:v>3579.8287</c:v>
                </c:pt>
                <c:pt idx="262">
                  <c:v>2026.9740999999999</c:v>
                </c:pt>
                <c:pt idx="263">
                  <c:v>2404.7338</c:v>
                </c:pt>
                <c:pt idx="264">
                  <c:v>2020.5523000000001</c:v>
                </c:pt>
                <c:pt idx="265">
                  <c:v>26018.950519999999</c:v>
                </c:pt>
                <c:pt idx="266">
                  <c:v>2020.1769999999999</c:v>
                </c:pt>
                <c:pt idx="267">
                  <c:v>2755.0209500000001</c:v>
                </c:pt>
                <c:pt idx="268">
                  <c:v>2166.732</c:v>
                </c:pt>
                <c:pt idx="269">
                  <c:v>3925.7582000000002</c:v>
                </c:pt>
                <c:pt idx="270">
                  <c:v>2741.9479999999999</c:v>
                </c:pt>
                <c:pt idx="271">
                  <c:v>4466.6214</c:v>
                </c:pt>
                <c:pt idx="272">
                  <c:v>3500.6122999999998</c:v>
                </c:pt>
                <c:pt idx="273">
                  <c:v>2899.4893499999998</c:v>
                </c:pt>
                <c:pt idx="274">
                  <c:v>10795.937330000001</c:v>
                </c:pt>
                <c:pt idx="275">
                  <c:v>2855.4375500000001</c:v>
                </c:pt>
                <c:pt idx="276">
                  <c:v>4618.0798999999997</c:v>
                </c:pt>
                <c:pt idx="277">
                  <c:v>4234.9269999999997</c:v>
                </c:pt>
                <c:pt idx="278">
                  <c:v>2473.3341</c:v>
                </c:pt>
                <c:pt idx="279">
                  <c:v>2480.9791</c:v>
                </c:pt>
                <c:pt idx="280">
                  <c:v>2850.6837500000001</c:v>
                </c:pt>
                <c:pt idx="281">
                  <c:v>17878.900679999999</c:v>
                </c:pt>
                <c:pt idx="282">
                  <c:v>18218.161390000001</c:v>
                </c:pt>
                <c:pt idx="283">
                  <c:v>3227.1210999999998</c:v>
                </c:pt>
                <c:pt idx="284">
                  <c:v>2632.9920000000002</c:v>
                </c:pt>
                <c:pt idx="285">
                  <c:v>3238.4357</c:v>
                </c:pt>
                <c:pt idx="286">
                  <c:v>3021.80915</c:v>
                </c:pt>
                <c:pt idx="287">
                  <c:v>3981.9767999999999</c:v>
                </c:pt>
                <c:pt idx="288">
                  <c:v>3392.9767999999999</c:v>
                </c:pt>
                <c:pt idx="289">
                  <c:v>3410.3240000000001</c:v>
                </c:pt>
                <c:pt idx="290">
                  <c:v>3201.2451500000002</c:v>
                </c:pt>
                <c:pt idx="291">
                  <c:v>3987.9259999999999</c:v>
                </c:pt>
                <c:pt idx="292">
                  <c:v>18804.752400000001</c:v>
                </c:pt>
                <c:pt idx="293">
                  <c:v>3577.9989999999998</c:v>
                </c:pt>
                <c:pt idx="294">
                  <c:v>16796.411940000002</c:v>
                </c:pt>
                <c:pt idx="295">
                  <c:v>18903.491409999999</c:v>
                </c:pt>
                <c:pt idx="296">
                  <c:v>3956.0714499999999</c:v>
                </c:pt>
                <c:pt idx="297">
                  <c:v>3556.9223000000002</c:v>
                </c:pt>
                <c:pt idx="298">
                  <c:v>3766.8838000000001</c:v>
                </c:pt>
                <c:pt idx="299">
                  <c:v>3172.018</c:v>
                </c:pt>
                <c:pt idx="300">
                  <c:v>4349.4620000000004</c:v>
                </c:pt>
                <c:pt idx="301">
                  <c:v>3171.6149</c:v>
                </c:pt>
                <c:pt idx="302">
                  <c:v>5138.2566999999999</c:v>
                </c:pt>
                <c:pt idx="303">
                  <c:v>4922.9159</c:v>
                </c:pt>
                <c:pt idx="304">
                  <c:v>3366.6696999999999</c:v>
                </c:pt>
                <c:pt idx="305">
                  <c:v>3943.5954000000002</c:v>
                </c:pt>
                <c:pt idx="306">
                  <c:v>4149.7359999999999</c:v>
                </c:pt>
                <c:pt idx="307">
                  <c:v>5325.6509999999998</c:v>
                </c:pt>
                <c:pt idx="308">
                  <c:v>4151.0286999999998</c:v>
                </c:pt>
                <c:pt idx="309">
                  <c:v>4753.6368000000002</c:v>
                </c:pt>
                <c:pt idx="310">
                  <c:v>4949.7587000000003</c:v>
                </c:pt>
                <c:pt idx="311">
                  <c:v>4738.2682000000004</c:v>
                </c:pt>
                <c:pt idx="312">
                  <c:v>4347.0233500000004</c:v>
                </c:pt>
                <c:pt idx="313">
                  <c:v>6113.2310500000003</c:v>
                </c:pt>
                <c:pt idx="314">
                  <c:v>5327.4002499999997</c:v>
                </c:pt>
                <c:pt idx="315">
                  <c:v>6334.3435499999996</c:v>
                </c:pt>
                <c:pt idx="316">
                  <c:v>6128.79745</c:v>
                </c:pt>
                <c:pt idx="317">
                  <c:v>3994.1777999999999</c:v>
                </c:pt>
                <c:pt idx="318">
                  <c:v>5148.5526</c:v>
                </c:pt>
                <c:pt idx="319">
                  <c:v>3989.8409999999999</c:v>
                </c:pt>
                <c:pt idx="320">
                  <c:v>5972.3779999999997</c:v>
                </c:pt>
                <c:pt idx="321">
                  <c:v>5375.0379999999996</c:v>
                </c:pt>
                <c:pt idx="322">
                  <c:v>6360.9935999999998</c:v>
                </c:pt>
                <c:pt idx="323">
                  <c:v>6551.7501000000002</c:v>
                </c:pt>
                <c:pt idx="324">
                  <c:v>4795.6567999999997</c:v>
                </c:pt>
                <c:pt idx="325">
                  <c:v>5989.5236500000001</c:v>
                </c:pt>
                <c:pt idx="326">
                  <c:v>5012.4709999999995</c:v>
                </c:pt>
                <c:pt idx="327">
                  <c:v>6196.4480000000003</c:v>
                </c:pt>
                <c:pt idx="328">
                  <c:v>5594.8455000000004</c:v>
                </c:pt>
                <c:pt idx="329">
                  <c:v>5246.0469999999996</c:v>
                </c:pt>
                <c:pt idx="330">
                  <c:v>5846.9175999999998</c:v>
                </c:pt>
                <c:pt idx="331">
                  <c:v>5240.7650000000003</c:v>
                </c:pt>
                <c:pt idx="332">
                  <c:v>24915.046259999999</c:v>
                </c:pt>
                <c:pt idx="333">
                  <c:v>5245.2268999999997</c:v>
                </c:pt>
                <c:pt idx="334">
                  <c:v>5836.5204000000003</c:v>
                </c:pt>
                <c:pt idx="335">
                  <c:v>5630.4578499999998</c:v>
                </c:pt>
                <c:pt idx="336">
                  <c:v>5478.0367999999999</c:v>
                </c:pt>
                <c:pt idx="337">
                  <c:v>5272.1758</c:v>
                </c:pt>
                <c:pt idx="338">
                  <c:v>4889.0367999999999</c:v>
                </c:pt>
                <c:pt idx="339">
                  <c:v>6313.759</c:v>
                </c:pt>
                <c:pt idx="340">
                  <c:v>6112.3529500000004</c:v>
                </c:pt>
                <c:pt idx="341">
                  <c:v>5400.9804999999997</c:v>
                </c:pt>
                <c:pt idx="342">
                  <c:v>5397.6166999999996</c:v>
                </c:pt>
                <c:pt idx="343">
                  <c:v>6373.55735</c:v>
                </c:pt>
                <c:pt idx="344">
                  <c:v>5976.8311000000003</c:v>
                </c:pt>
                <c:pt idx="345">
                  <c:v>6571.5439999999999</c:v>
                </c:pt>
                <c:pt idx="346">
                  <c:v>7537.1638999999996</c:v>
                </c:pt>
                <c:pt idx="347">
                  <c:v>5649.7150000000001</c:v>
                </c:pt>
                <c:pt idx="348">
                  <c:v>5662.2250000000004</c:v>
                </c:pt>
                <c:pt idx="349">
                  <c:v>7209.4917999999998</c:v>
                </c:pt>
                <c:pt idx="350">
                  <c:v>6238.2979999999998</c:v>
                </c:pt>
                <c:pt idx="351">
                  <c:v>8596.8277999999991</c:v>
                </c:pt>
                <c:pt idx="352">
                  <c:v>7418.5219999999999</c:v>
                </c:pt>
                <c:pt idx="353">
                  <c:v>5920.1040999999996</c:v>
                </c:pt>
                <c:pt idx="354">
                  <c:v>7682.67</c:v>
                </c:pt>
                <c:pt idx="355">
                  <c:v>28476.734990000001</c:v>
                </c:pt>
                <c:pt idx="356">
                  <c:v>6571.0243499999997</c:v>
                </c:pt>
                <c:pt idx="357">
                  <c:v>6186.1270000000004</c:v>
                </c:pt>
                <c:pt idx="358">
                  <c:v>8538.28845</c:v>
                </c:pt>
                <c:pt idx="359">
                  <c:v>6775.9610000000002</c:v>
                </c:pt>
                <c:pt idx="360">
                  <c:v>7371.7719999999999</c:v>
                </c:pt>
                <c:pt idx="361">
                  <c:v>7358.1756500000001</c:v>
                </c:pt>
                <c:pt idx="362">
                  <c:v>7749.1563999999998</c:v>
                </c:pt>
                <c:pt idx="363">
                  <c:v>6185.3208000000004</c:v>
                </c:pt>
                <c:pt idx="364">
                  <c:v>6781.3541999999998</c:v>
                </c:pt>
                <c:pt idx="365">
                  <c:v>7954.5169999999998</c:v>
                </c:pt>
                <c:pt idx="366">
                  <c:v>7443.6430499999997</c:v>
                </c:pt>
                <c:pt idx="367">
                  <c:v>7639.4174499999999</c:v>
                </c:pt>
                <c:pt idx="368">
                  <c:v>7650.7737500000003</c:v>
                </c:pt>
                <c:pt idx="369">
                  <c:v>6474.0129999999999</c:v>
                </c:pt>
                <c:pt idx="370">
                  <c:v>7050.0213000000003</c:v>
                </c:pt>
                <c:pt idx="371">
                  <c:v>19144.576519999999</c:v>
                </c:pt>
                <c:pt idx="372">
                  <c:v>8522.0030000000006</c:v>
                </c:pt>
                <c:pt idx="373">
                  <c:v>7345.7266</c:v>
                </c:pt>
                <c:pt idx="374">
                  <c:v>8310.8391499999998</c:v>
                </c:pt>
                <c:pt idx="375">
                  <c:v>7727.2532000000001</c:v>
                </c:pt>
                <c:pt idx="376">
                  <c:v>12797.20962</c:v>
                </c:pt>
                <c:pt idx="377">
                  <c:v>7633.7205999999996</c:v>
                </c:pt>
                <c:pt idx="378">
                  <c:v>8023.1354499999998</c:v>
                </c:pt>
                <c:pt idx="379">
                  <c:v>7935.29115</c:v>
                </c:pt>
                <c:pt idx="380">
                  <c:v>8520.0259999999998</c:v>
                </c:pt>
                <c:pt idx="381">
                  <c:v>7345.0839999999998</c:v>
                </c:pt>
                <c:pt idx="382">
                  <c:v>8527.5319999999992</c:v>
                </c:pt>
                <c:pt idx="383">
                  <c:v>7731.8578500000003</c:v>
                </c:pt>
                <c:pt idx="384">
                  <c:v>7348.1419999999998</c:v>
                </c:pt>
                <c:pt idx="385">
                  <c:v>9704.6680500000002</c:v>
                </c:pt>
                <c:pt idx="386">
                  <c:v>17929.303370000001</c:v>
                </c:pt>
                <c:pt idx="387">
                  <c:v>8240.5895999999993</c:v>
                </c:pt>
                <c:pt idx="388">
                  <c:v>9432.9253000000008</c:v>
                </c:pt>
                <c:pt idx="389">
                  <c:v>9411.0049999999992</c:v>
                </c:pt>
                <c:pt idx="390">
                  <c:v>8825.0859999999993</c:v>
                </c:pt>
                <c:pt idx="391">
                  <c:v>8823.9857499999998</c:v>
                </c:pt>
                <c:pt idx="392">
                  <c:v>9414.92</c:v>
                </c:pt>
                <c:pt idx="393">
                  <c:v>10115.00885</c:v>
                </c:pt>
                <c:pt idx="394">
                  <c:v>20878.78443</c:v>
                </c:pt>
                <c:pt idx="395">
                  <c:v>8556.9069999999992</c:v>
                </c:pt>
                <c:pt idx="396">
                  <c:v>8569.8618000000006</c:v>
                </c:pt>
                <c:pt idx="397">
                  <c:v>8551.3469999999998</c:v>
                </c:pt>
                <c:pt idx="398">
                  <c:v>11033.661700000001</c:v>
                </c:pt>
                <c:pt idx="399">
                  <c:v>8871.1517000000003</c:v>
                </c:pt>
                <c:pt idx="400">
                  <c:v>10043.249</c:v>
                </c:pt>
                <c:pt idx="401">
                  <c:v>8280.6226999999999</c:v>
                </c:pt>
                <c:pt idx="402">
                  <c:v>26392.260289999998</c:v>
                </c:pt>
                <c:pt idx="403">
                  <c:v>8671.1912499999999</c:v>
                </c:pt>
                <c:pt idx="404">
                  <c:v>8283.6807000000008</c:v>
                </c:pt>
                <c:pt idx="405">
                  <c:v>10977.2063</c:v>
                </c:pt>
                <c:pt idx="406">
                  <c:v>9778.3472000000002</c:v>
                </c:pt>
                <c:pt idx="407">
                  <c:v>10381.4787</c:v>
                </c:pt>
                <c:pt idx="408">
                  <c:v>11552.904</c:v>
                </c:pt>
                <c:pt idx="409">
                  <c:v>9800.8881999999994</c:v>
                </c:pt>
                <c:pt idx="410">
                  <c:v>9583.8932999999997</c:v>
                </c:pt>
                <c:pt idx="411">
                  <c:v>8988.1587500000005</c:v>
                </c:pt>
                <c:pt idx="412">
                  <c:v>10370.912549999999</c:v>
                </c:pt>
                <c:pt idx="413">
                  <c:v>9541.6955500000004</c:v>
                </c:pt>
                <c:pt idx="414">
                  <c:v>9910.3598500000007</c:v>
                </c:pt>
                <c:pt idx="415">
                  <c:v>9549.5650999999998</c:v>
                </c:pt>
                <c:pt idx="416">
                  <c:v>10118.424000000001</c:v>
                </c:pt>
                <c:pt idx="417">
                  <c:v>11299.343000000001</c:v>
                </c:pt>
                <c:pt idx="418">
                  <c:v>9877.6077000000005</c:v>
                </c:pt>
                <c:pt idx="419">
                  <c:v>9880.0679999999993</c:v>
                </c:pt>
                <c:pt idx="420">
                  <c:v>9866.3048500000004</c:v>
                </c:pt>
                <c:pt idx="421">
                  <c:v>9283.5619999999999</c:v>
                </c:pt>
                <c:pt idx="422">
                  <c:v>10848.1343</c:v>
                </c:pt>
                <c:pt idx="423">
                  <c:v>9875.6803999999993</c:v>
                </c:pt>
                <c:pt idx="424">
                  <c:v>9872.7009999999991</c:v>
                </c:pt>
                <c:pt idx="425">
                  <c:v>11436.738149999999</c:v>
                </c:pt>
                <c:pt idx="426">
                  <c:v>10797.3362</c:v>
                </c:pt>
                <c:pt idx="427">
                  <c:v>9634.5380000000005</c:v>
                </c:pt>
                <c:pt idx="428">
                  <c:v>9625.92</c:v>
                </c:pt>
                <c:pt idx="429">
                  <c:v>11396.9002</c:v>
                </c:pt>
                <c:pt idx="430">
                  <c:v>12592.5345</c:v>
                </c:pt>
                <c:pt idx="431">
                  <c:v>11187.6567</c:v>
                </c:pt>
                <c:pt idx="432">
                  <c:v>33471.971890000001</c:v>
                </c:pt>
                <c:pt idx="433">
                  <c:v>23045.566159999998</c:v>
                </c:pt>
                <c:pt idx="434">
                  <c:v>10806.839</c:v>
                </c:pt>
                <c:pt idx="435">
                  <c:v>11411.684999999999</c:v>
                </c:pt>
                <c:pt idx="436">
                  <c:v>11163.567999999999</c:v>
                </c:pt>
                <c:pt idx="437">
                  <c:v>10959.6947</c:v>
                </c:pt>
                <c:pt idx="438">
                  <c:v>10564.8845</c:v>
                </c:pt>
                <c:pt idx="439">
                  <c:v>20462.997660000001</c:v>
                </c:pt>
                <c:pt idx="440">
                  <c:v>10579.710999999999</c:v>
                </c:pt>
                <c:pt idx="441">
                  <c:v>29186.482360000002</c:v>
                </c:pt>
                <c:pt idx="442">
                  <c:v>12105.32</c:v>
                </c:pt>
                <c:pt idx="443">
                  <c:v>27322.73386</c:v>
                </c:pt>
                <c:pt idx="444">
                  <c:v>11538.421</c:v>
                </c:pt>
                <c:pt idx="445">
                  <c:v>10923.933199999999</c:v>
                </c:pt>
                <c:pt idx="446">
                  <c:v>12495.290849999999</c:v>
                </c:pt>
                <c:pt idx="447">
                  <c:v>10928.849</c:v>
                </c:pt>
                <c:pt idx="448">
                  <c:v>10338.9316</c:v>
                </c:pt>
                <c:pt idx="449">
                  <c:v>11512.405000000001</c:v>
                </c:pt>
                <c:pt idx="450">
                  <c:v>12268.632250000001</c:v>
                </c:pt>
                <c:pt idx="451">
                  <c:v>11879.10405</c:v>
                </c:pt>
                <c:pt idx="452">
                  <c:v>11881.9696</c:v>
                </c:pt>
                <c:pt idx="453">
                  <c:v>10713.644</c:v>
                </c:pt>
                <c:pt idx="454">
                  <c:v>12485.8009</c:v>
                </c:pt>
                <c:pt idx="455">
                  <c:v>12269.68865</c:v>
                </c:pt>
                <c:pt idx="456">
                  <c:v>10704.47</c:v>
                </c:pt>
                <c:pt idx="457">
                  <c:v>11090.7178</c:v>
                </c:pt>
                <c:pt idx="458">
                  <c:v>12265.5069</c:v>
                </c:pt>
                <c:pt idx="459">
                  <c:v>13430.264999999999</c:v>
                </c:pt>
                <c:pt idx="460">
                  <c:v>12643.3778</c:v>
                </c:pt>
                <c:pt idx="461">
                  <c:v>11674.13</c:v>
                </c:pt>
                <c:pt idx="462">
                  <c:v>11093.6229</c:v>
                </c:pt>
                <c:pt idx="463">
                  <c:v>12646.207</c:v>
                </c:pt>
                <c:pt idx="464">
                  <c:v>11840.77505</c:v>
                </c:pt>
                <c:pt idx="465">
                  <c:v>13224.057049999999</c:v>
                </c:pt>
                <c:pt idx="466">
                  <c:v>11842.623750000001</c:v>
                </c:pt>
                <c:pt idx="467">
                  <c:v>13607.36875</c:v>
                </c:pt>
                <c:pt idx="468">
                  <c:v>24227.337240000001</c:v>
                </c:pt>
                <c:pt idx="469">
                  <c:v>11856.4115</c:v>
                </c:pt>
                <c:pt idx="470">
                  <c:v>12430.95335</c:v>
                </c:pt>
                <c:pt idx="471">
                  <c:v>12231.613600000001</c:v>
                </c:pt>
                <c:pt idx="472">
                  <c:v>11848.141</c:v>
                </c:pt>
                <c:pt idx="473">
                  <c:v>12235.8392</c:v>
                </c:pt>
                <c:pt idx="474">
                  <c:v>13019.161050000001</c:v>
                </c:pt>
                <c:pt idx="475">
                  <c:v>14590.63205</c:v>
                </c:pt>
                <c:pt idx="476">
                  <c:v>28287.897659999999</c:v>
                </c:pt>
                <c:pt idx="477">
                  <c:v>12244.531000000001</c:v>
                </c:pt>
                <c:pt idx="478">
                  <c:v>14007.222</c:v>
                </c:pt>
                <c:pt idx="479">
                  <c:v>12622.1795</c:v>
                </c:pt>
                <c:pt idx="480">
                  <c:v>36910.608030000003</c:v>
                </c:pt>
                <c:pt idx="481">
                  <c:v>13228.846949999999</c:v>
                </c:pt>
                <c:pt idx="482">
                  <c:v>12648.7034</c:v>
                </c:pt>
                <c:pt idx="483">
                  <c:v>12638.195</c:v>
                </c:pt>
                <c:pt idx="484">
                  <c:v>12644.589</c:v>
                </c:pt>
                <c:pt idx="485">
                  <c:v>14235.072</c:v>
                </c:pt>
                <c:pt idx="486">
                  <c:v>13429.035400000001</c:v>
                </c:pt>
                <c:pt idx="487">
                  <c:v>13635.6379</c:v>
                </c:pt>
                <c:pt idx="488">
                  <c:v>13063.883</c:v>
                </c:pt>
                <c:pt idx="489">
                  <c:v>36580.282160000002</c:v>
                </c:pt>
                <c:pt idx="490">
                  <c:v>15612.19335</c:v>
                </c:pt>
                <c:pt idx="491">
                  <c:v>15230.324049999999</c:v>
                </c:pt>
                <c:pt idx="492">
                  <c:v>13470.86</c:v>
                </c:pt>
                <c:pt idx="493">
                  <c:v>14043.476699999999</c:v>
                </c:pt>
                <c:pt idx="494">
                  <c:v>31620.001059999999</c:v>
                </c:pt>
                <c:pt idx="495">
                  <c:v>13457.960800000001</c:v>
                </c:pt>
                <c:pt idx="496">
                  <c:v>13462.52</c:v>
                </c:pt>
                <c:pt idx="497">
                  <c:v>13470.804400000001</c:v>
                </c:pt>
                <c:pt idx="498">
                  <c:v>15019.760050000001</c:v>
                </c:pt>
                <c:pt idx="499">
                  <c:v>13844.797200000001</c:v>
                </c:pt>
                <c:pt idx="500">
                  <c:v>13880.949000000001</c:v>
                </c:pt>
                <c:pt idx="501">
                  <c:v>13887.204</c:v>
                </c:pt>
                <c:pt idx="502">
                  <c:v>14474.674999999999</c:v>
                </c:pt>
                <c:pt idx="503">
                  <c:v>13887.968500000001</c:v>
                </c:pt>
                <c:pt idx="504">
                  <c:v>14901.5167</c:v>
                </c:pt>
                <c:pt idx="505">
                  <c:v>16455.707849999999</c:v>
                </c:pt>
                <c:pt idx="506">
                  <c:v>14692.66935</c:v>
                </c:pt>
                <c:pt idx="507">
                  <c:v>16085.127500000001</c:v>
                </c:pt>
                <c:pt idx="508">
                  <c:v>14319.031000000001</c:v>
                </c:pt>
                <c:pt idx="509">
                  <c:v>14313.846299999999</c:v>
                </c:pt>
                <c:pt idx="510">
                  <c:v>16069.08475</c:v>
                </c:pt>
                <c:pt idx="511">
                  <c:v>37701.876799999998</c:v>
                </c:pt>
                <c:pt idx="512">
                  <c:v>39836.519</c:v>
                </c:pt>
                <c:pt idx="513">
                  <c:v>43578.939400000003</c:v>
                </c:pt>
                <c:pt idx="514">
                  <c:v>47291.055</c:v>
                </c:pt>
                <c:pt idx="515">
                  <c:v>30942.191800000001</c:v>
                </c:pt>
                <c:pt idx="516">
                  <c:v>36149.483500000002</c:v>
                </c:pt>
                <c:pt idx="517">
                  <c:v>48824.45</c:v>
                </c:pt>
                <c:pt idx="518">
                  <c:v>37133.898200000003</c:v>
                </c:pt>
                <c:pt idx="519">
                  <c:v>38511.628299999997</c:v>
                </c:pt>
                <c:pt idx="520">
                  <c:v>47305.305</c:v>
                </c:pt>
                <c:pt idx="521">
                  <c:v>47896.79135</c:v>
                </c:pt>
                <c:pt idx="522">
                  <c:v>34838.873</c:v>
                </c:pt>
                <c:pt idx="523">
                  <c:v>47928.03</c:v>
                </c:pt>
                <c:pt idx="524">
                  <c:v>48517.563150000002</c:v>
                </c:pt>
                <c:pt idx="525">
                  <c:v>37079.372000000003</c:v>
                </c:pt>
                <c:pt idx="526">
                  <c:v>48885.135609999998</c:v>
                </c:pt>
                <c:pt idx="527">
                  <c:v>63770.428010000003</c:v>
                </c:pt>
                <c:pt idx="528">
                  <c:v>45863.205000000002</c:v>
                </c:pt>
                <c:pt idx="529">
                  <c:v>39983.425949999997</c:v>
                </c:pt>
                <c:pt idx="530">
                  <c:v>58571.074480000003</c:v>
                </c:pt>
                <c:pt idx="531">
                  <c:v>43943.876100000001</c:v>
                </c:pt>
                <c:pt idx="532">
                  <c:v>42969.852700000003</c:v>
                </c:pt>
                <c:pt idx="533">
                  <c:v>34439.855900000002</c:v>
                </c:pt>
                <c:pt idx="534">
                  <c:v>42983.458500000001</c:v>
                </c:pt>
                <c:pt idx="535">
                  <c:v>40003.332249999999</c:v>
                </c:pt>
                <c:pt idx="536">
                  <c:v>46200.985099999998</c:v>
                </c:pt>
                <c:pt idx="537">
                  <c:v>44400.4064</c:v>
                </c:pt>
                <c:pt idx="538">
                  <c:v>40932.429499999998</c:v>
                </c:pt>
                <c:pt idx="539">
                  <c:v>40419.019099999998</c:v>
                </c:pt>
                <c:pt idx="540">
                  <c:v>38792.685599999997</c:v>
                </c:pt>
                <c:pt idx="541">
                  <c:v>55135.402090000003</c:v>
                </c:pt>
                <c:pt idx="542">
                  <c:v>36021.011200000001</c:v>
                </c:pt>
                <c:pt idx="543">
                  <c:v>45008.955499999996</c:v>
                </c:pt>
                <c:pt idx="544">
                  <c:v>37270.1512</c:v>
                </c:pt>
                <c:pt idx="545">
                  <c:v>42111.664700000001</c:v>
                </c:pt>
                <c:pt idx="546">
                  <c:v>40974.164900000003</c:v>
                </c:pt>
                <c:pt idx="547">
                  <c:v>46113.510999999999</c:v>
                </c:pt>
                <c:pt idx="548">
                  <c:v>46255.112500000003</c:v>
                </c:pt>
                <c:pt idx="549">
                  <c:v>35595.589800000002</c:v>
                </c:pt>
                <c:pt idx="550">
                  <c:v>44423.803</c:v>
                </c:pt>
                <c:pt idx="551">
                  <c:v>39725.518049999999</c:v>
                </c:pt>
                <c:pt idx="552">
                  <c:v>33907.548000000003</c:v>
                </c:pt>
                <c:pt idx="553">
                  <c:v>44641.197399999997</c:v>
                </c:pt>
                <c:pt idx="554">
                  <c:v>34166.273000000001</c:v>
                </c:pt>
                <c:pt idx="555">
                  <c:v>46661.4424</c:v>
                </c:pt>
                <c:pt idx="556">
                  <c:v>40904.199500000002</c:v>
                </c:pt>
                <c:pt idx="557">
                  <c:v>36898.733079999998</c:v>
                </c:pt>
                <c:pt idx="558">
                  <c:v>40941.285400000001</c:v>
                </c:pt>
                <c:pt idx="559">
                  <c:v>33307.550799999997</c:v>
                </c:pt>
                <c:pt idx="560">
                  <c:v>41661.601999999999</c:v>
                </c:pt>
                <c:pt idx="561">
                  <c:v>33900.652999999998</c:v>
                </c:pt>
                <c:pt idx="562">
                  <c:v>36397.576000000001</c:v>
                </c:pt>
                <c:pt idx="563">
                  <c:v>43896.376300000004</c:v>
                </c:pt>
                <c:pt idx="564">
                  <c:v>1725.5523000000001</c:v>
                </c:pt>
                <c:pt idx="565">
                  <c:v>1137.011</c:v>
                </c:pt>
                <c:pt idx="566">
                  <c:v>1137.4697000000001</c:v>
                </c:pt>
                <c:pt idx="567">
                  <c:v>3481.8679999999999</c:v>
                </c:pt>
                <c:pt idx="568">
                  <c:v>1149.3959</c:v>
                </c:pt>
                <c:pt idx="569">
                  <c:v>1136.3994</c:v>
                </c:pt>
                <c:pt idx="570">
                  <c:v>1727.54</c:v>
                </c:pt>
                <c:pt idx="571">
                  <c:v>1146.7965999999999</c:v>
                </c:pt>
                <c:pt idx="572">
                  <c:v>1131.5065999999999</c:v>
                </c:pt>
                <c:pt idx="573">
                  <c:v>1141.4450999999999</c:v>
                </c:pt>
                <c:pt idx="574">
                  <c:v>12890.057650000001</c:v>
                </c:pt>
                <c:pt idx="575">
                  <c:v>1135.9407000000001</c:v>
                </c:pt>
                <c:pt idx="576">
                  <c:v>1720.3536999999999</c:v>
                </c:pt>
                <c:pt idx="577">
                  <c:v>1163.4627</c:v>
                </c:pt>
                <c:pt idx="578">
                  <c:v>1261.442</c:v>
                </c:pt>
                <c:pt idx="579">
                  <c:v>1639.5631000000001</c:v>
                </c:pt>
                <c:pt idx="580">
                  <c:v>1261.8589999999999</c:v>
                </c:pt>
                <c:pt idx="581">
                  <c:v>23082.955330000001</c:v>
                </c:pt>
                <c:pt idx="582">
                  <c:v>1256.299</c:v>
                </c:pt>
                <c:pt idx="583">
                  <c:v>1646.4296999999999</c:v>
                </c:pt>
                <c:pt idx="584">
                  <c:v>1639.5631000000001</c:v>
                </c:pt>
                <c:pt idx="585">
                  <c:v>1263.249</c:v>
                </c:pt>
                <c:pt idx="586">
                  <c:v>1980.07</c:v>
                </c:pt>
                <c:pt idx="587">
                  <c:v>1391.5287000000001</c:v>
                </c:pt>
                <c:pt idx="588">
                  <c:v>27724.28875</c:v>
                </c:pt>
                <c:pt idx="589">
                  <c:v>2566.4706999999999</c:v>
                </c:pt>
                <c:pt idx="590">
                  <c:v>2362.2290499999999</c:v>
                </c:pt>
                <c:pt idx="591">
                  <c:v>1984.4532999999999</c:v>
                </c:pt>
                <c:pt idx="592">
                  <c:v>4915.0598499999996</c:v>
                </c:pt>
                <c:pt idx="593">
                  <c:v>1532.4697000000001</c:v>
                </c:pt>
                <c:pt idx="594">
                  <c:v>16586.49771</c:v>
                </c:pt>
                <c:pt idx="595">
                  <c:v>1534.3045</c:v>
                </c:pt>
                <c:pt idx="596">
                  <c:v>1917.3184000000001</c:v>
                </c:pt>
                <c:pt idx="597">
                  <c:v>1526.3119999999999</c:v>
                </c:pt>
                <c:pt idx="598">
                  <c:v>1909.52745</c:v>
                </c:pt>
                <c:pt idx="599">
                  <c:v>2254.7966999999999</c:v>
                </c:pt>
                <c:pt idx="600">
                  <c:v>2643.2685000000001</c:v>
                </c:pt>
                <c:pt idx="601">
                  <c:v>3443.0639999999999</c:v>
                </c:pt>
                <c:pt idx="602">
                  <c:v>1682.597</c:v>
                </c:pt>
                <c:pt idx="603">
                  <c:v>1674.6323</c:v>
                </c:pt>
                <c:pt idx="604">
                  <c:v>2055.3249000000001</c:v>
                </c:pt>
                <c:pt idx="605">
                  <c:v>1826.8430000000001</c:v>
                </c:pt>
                <c:pt idx="606">
                  <c:v>1837.2819</c:v>
                </c:pt>
                <c:pt idx="607">
                  <c:v>1824.2854</c:v>
                </c:pt>
                <c:pt idx="608">
                  <c:v>2416.9549999999999</c:v>
                </c:pt>
                <c:pt idx="609">
                  <c:v>3597.596</c:v>
                </c:pt>
                <c:pt idx="610">
                  <c:v>2438.0551999999998</c:v>
                </c:pt>
                <c:pt idx="611">
                  <c:v>3591.48</c:v>
                </c:pt>
                <c:pt idx="612">
                  <c:v>1986.9333999999999</c:v>
                </c:pt>
                <c:pt idx="613">
                  <c:v>17128.426080000001</c:v>
                </c:pt>
                <c:pt idx="614">
                  <c:v>1981.5818999999999</c:v>
                </c:pt>
                <c:pt idx="615">
                  <c:v>4504.6624000000002</c:v>
                </c:pt>
                <c:pt idx="616">
                  <c:v>2727.3951000000002</c:v>
                </c:pt>
                <c:pt idx="617">
                  <c:v>2534.3937500000002</c:v>
                </c:pt>
                <c:pt idx="618">
                  <c:v>3877.3042500000001</c:v>
                </c:pt>
                <c:pt idx="619">
                  <c:v>3490.5491000000002</c:v>
                </c:pt>
                <c:pt idx="620">
                  <c:v>2927.0646999999999</c:v>
                </c:pt>
                <c:pt idx="621">
                  <c:v>2322.6217999999999</c:v>
                </c:pt>
                <c:pt idx="622">
                  <c:v>2904.0880000000002</c:v>
                </c:pt>
                <c:pt idx="623">
                  <c:v>2699.56835</c:v>
                </c:pt>
                <c:pt idx="624">
                  <c:v>3292.5298499999999</c:v>
                </c:pt>
                <c:pt idx="625">
                  <c:v>4260.7439999999997</c:v>
                </c:pt>
                <c:pt idx="626">
                  <c:v>2497.0383000000002</c:v>
                </c:pt>
                <c:pt idx="627">
                  <c:v>2498.4144000000001</c:v>
                </c:pt>
                <c:pt idx="628">
                  <c:v>2494.0219999999999</c:v>
                </c:pt>
                <c:pt idx="629">
                  <c:v>4058.71245</c:v>
                </c:pt>
                <c:pt idx="630">
                  <c:v>4846.9201499999999</c:v>
                </c:pt>
                <c:pt idx="631">
                  <c:v>3693.4279999999999</c:v>
                </c:pt>
                <c:pt idx="632">
                  <c:v>4449.4620000000004</c:v>
                </c:pt>
                <c:pt idx="633">
                  <c:v>2689.4953999999998</c:v>
                </c:pt>
                <c:pt idx="634">
                  <c:v>3268.84665</c:v>
                </c:pt>
                <c:pt idx="635">
                  <c:v>3062.5082499999999</c:v>
                </c:pt>
                <c:pt idx="636">
                  <c:v>19673.335729999999</c:v>
                </c:pt>
                <c:pt idx="637">
                  <c:v>3277.1610000000001</c:v>
                </c:pt>
                <c:pt idx="638">
                  <c:v>19442.353500000001</c:v>
                </c:pt>
                <c:pt idx="639">
                  <c:v>4433.3877000000002</c:v>
                </c:pt>
                <c:pt idx="640">
                  <c:v>3471.4096</c:v>
                </c:pt>
                <c:pt idx="641">
                  <c:v>4433.9159</c:v>
                </c:pt>
                <c:pt idx="642">
                  <c:v>4058.1161000000002</c:v>
                </c:pt>
                <c:pt idx="643">
                  <c:v>3659.346</c:v>
                </c:pt>
                <c:pt idx="644">
                  <c:v>4837.5823</c:v>
                </c:pt>
                <c:pt idx="645">
                  <c:v>5428.7277000000004</c:v>
                </c:pt>
                <c:pt idx="646">
                  <c:v>4266.1657999999998</c:v>
                </c:pt>
                <c:pt idx="647">
                  <c:v>18963.171920000001</c:v>
                </c:pt>
                <c:pt idx="648">
                  <c:v>4463.2051000000001</c:v>
                </c:pt>
                <c:pt idx="649">
                  <c:v>3857.7592500000001</c:v>
                </c:pt>
                <c:pt idx="650">
                  <c:v>3875.7341000000001</c:v>
                </c:pt>
                <c:pt idx="651">
                  <c:v>5425.0233500000004</c:v>
                </c:pt>
                <c:pt idx="652">
                  <c:v>5253.5240000000003</c:v>
                </c:pt>
                <c:pt idx="653">
                  <c:v>4667.6076499999999</c:v>
                </c:pt>
                <c:pt idx="654">
                  <c:v>4074.4537</c:v>
                </c:pt>
                <c:pt idx="655">
                  <c:v>4686.3887000000004</c:v>
                </c:pt>
                <c:pt idx="656">
                  <c:v>4673.3922000000002</c:v>
                </c:pt>
                <c:pt idx="657">
                  <c:v>4462.7218000000003</c:v>
                </c:pt>
                <c:pt idx="658">
                  <c:v>4076.4969999999998</c:v>
                </c:pt>
                <c:pt idx="659">
                  <c:v>4670.6400000000003</c:v>
                </c:pt>
                <c:pt idx="660">
                  <c:v>4889.9994999999999</c:v>
                </c:pt>
                <c:pt idx="661">
                  <c:v>12404.8791</c:v>
                </c:pt>
                <c:pt idx="662">
                  <c:v>11326.71487</c:v>
                </c:pt>
                <c:pt idx="663">
                  <c:v>6666.2430000000004</c:v>
                </c:pt>
                <c:pt idx="664">
                  <c:v>6653.7885999999999</c:v>
                </c:pt>
                <c:pt idx="665">
                  <c:v>3704.3544999999999</c:v>
                </c:pt>
                <c:pt idx="666">
                  <c:v>3935.1799000000001</c:v>
                </c:pt>
                <c:pt idx="667">
                  <c:v>4320.4108500000002</c:v>
                </c:pt>
                <c:pt idx="668">
                  <c:v>4518.8262500000001</c:v>
                </c:pt>
                <c:pt idx="669">
                  <c:v>14358.364369999999</c:v>
                </c:pt>
                <c:pt idx="670">
                  <c:v>5124.1886999999997</c:v>
                </c:pt>
                <c:pt idx="671">
                  <c:v>4536.259</c:v>
                </c:pt>
                <c:pt idx="672">
                  <c:v>5729.0052999999998</c:v>
                </c:pt>
                <c:pt idx="673">
                  <c:v>4751.07</c:v>
                </c:pt>
                <c:pt idx="674">
                  <c:v>4762.3289999999997</c:v>
                </c:pt>
                <c:pt idx="675">
                  <c:v>5934.3797999999997</c:v>
                </c:pt>
                <c:pt idx="676">
                  <c:v>19496.71917</c:v>
                </c:pt>
                <c:pt idx="677">
                  <c:v>5584.3056999999999</c:v>
                </c:pt>
                <c:pt idx="678">
                  <c:v>5377.4578000000001</c:v>
                </c:pt>
                <c:pt idx="679">
                  <c:v>4402.2330000000002</c:v>
                </c:pt>
                <c:pt idx="680">
                  <c:v>5373.3642499999996</c:v>
                </c:pt>
                <c:pt idx="681">
                  <c:v>4646.759</c:v>
                </c:pt>
                <c:pt idx="682">
                  <c:v>6796.8632500000003</c:v>
                </c:pt>
                <c:pt idx="683">
                  <c:v>19214.705529999999</c:v>
                </c:pt>
                <c:pt idx="684">
                  <c:v>6435.6237000000001</c:v>
                </c:pt>
                <c:pt idx="685">
                  <c:v>6079.6715000000004</c:v>
                </c:pt>
                <c:pt idx="686">
                  <c:v>6082.4049999999997</c:v>
                </c:pt>
                <c:pt idx="687">
                  <c:v>5488.2619999999997</c:v>
                </c:pt>
                <c:pt idx="688">
                  <c:v>6356.2707</c:v>
                </c:pt>
                <c:pt idx="689">
                  <c:v>5757.41345</c:v>
                </c:pt>
                <c:pt idx="690">
                  <c:v>6338.0756000000001</c:v>
                </c:pt>
                <c:pt idx="691">
                  <c:v>23563.016179999999</c:v>
                </c:pt>
                <c:pt idx="692">
                  <c:v>6610.1097</c:v>
                </c:pt>
                <c:pt idx="693">
                  <c:v>8162.7162500000004</c:v>
                </c:pt>
                <c:pt idx="694">
                  <c:v>7196.8670000000002</c:v>
                </c:pt>
                <c:pt idx="695">
                  <c:v>6600.2059499999996</c:v>
                </c:pt>
                <c:pt idx="696">
                  <c:v>5438.7491</c:v>
                </c:pt>
                <c:pt idx="697">
                  <c:v>6986.6970000000001</c:v>
                </c:pt>
                <c:pt idx="698">
                  <c:v>7265.7025000000003</c:v>
                </c:pt>
                <c:pt idx="699">
                  <c:v>7256.7231000000002</c:v>
                </c:pt>
                <c:pt idx="700">
                  <c:v>5709.1643999999997</c:v>
                </c:pt>
                <c:pt idx="701">
                  <c:v>7261.741</c:v>
                </c:pt>
                <c:pt idx="702">
                  <c:v>6289.7548999999999</c:v>
                </c:pt>
                <c:pt idx="703">
                  <c:v>5699.8374999999996</c:v>
                </c:pt>
                <c:pt idx="704">
                  <c:v>6875.9610000000002</c:v>
                </c:pt>
                <c:pt idx="705">
                  <c:v>7160.3302999999996</c:v>
                </c:pt>
                <c:pt idx="706">
                  <c:v>7160.0940000000001</c:v>
                </c:pt>
                <c:pt idx="707">
                  <c:v>6358.7764500000003</c:v>
                </c:pt>
                <c:pt idx="708">
                  <c:v>5979.7309999999998</c:v>
                </c:pt>
                <c:pt idx="709">
                  <c:v>7162.0122000000001</c:v>
                </c:pt>
                <c:pt idx="710">
                  <c:v>7441.5010000000002</c:v>
                </c:pt>
                <c:pt idx="711">
                  <c:v>18806.145469999999</c:v>
                </c:pt>
                <c:pt idx="712">
                  <c:v>6849.0259999999998</c:v>
                </c:pt>
                <c:pt idx="713">
                  <c:v>8410.0468500000006</c:v>
                </c:pt>
                <c:pt idx="714">
                  <c:v>7740.3370000000004</c:v>
                </c:pt>
                <c:pt idx="715">
                  <c:v>6948.7007999999996</c:v>
                </c:pt>
                <c:pt idx="716">
                  <c:v>7731.4270999999999</c:v>
                </c:pt>
                <c:pt idx="717">
                  <c:v>7152.6714000000002</c:v>
                </c:pt>
                <c:pt idx="718">
                  <c:v>8116.2688500000004</c:v>
                </c:pt>
                <c:pt idx="719">
                  <c:v>7147.4727999999996</c:v>
                </c:pt>
                <c:pt idx="720">
                  <c:v>7441.0529999999999</c:v>
                </c:pt>
                <c:pt idx="721">
                  <c:v>8413.4630500000003</c:v>
                </c:pt>
                <c:pt idx="722">
                  <c:v>7448.4039499999999</c:v>
                </c:pt>
                <c:pt idx="723">
                  <c:v>7445.9179999999997</c:v>
                </c:pt>
                <c:pt idx="724">
                  <c:v>8334.4575499999992</c:v>
                </c:pt>
                <c:pt idx="725">
                  <c:v>8944.1151000000009</c:v>
                </c:pt>
                <c:pt idx="726">
                  <c:v>8342.9087500000005</c:v>
                </c:pt>
                <c:pt idx="727">
                  <c:v>8334.5895999999993</c:v>
                </c:pt>
                <c:pt idx="728">
                  <c:v>8347.1643000000004</c:v>
                </c:pt>
                <c:pt idx="729">
                  <c:v>8733.2292500000003</c:v>
                </c:pt>
                <c:pt idx="730">
                  <c:v>8083.9197999999997</c:v>
                </c:pt>
                <c:pt idx="731">
                  <c:v>8068.1850000000004</c:v>
                </c:pt>
                <c:pt idx="732">
                  <c:v>8062.7640000000001</c:v>
                </c:pt>
                <c:pt idx="733">
                  <c:v>10736.87075</c:v>
                </c:pt>
                <c:pt idx="734">
                  <c:v>8964.0605500000001</c:v>
                </c:pt>
                <c:pt idx="735">
                  <c:v>8968.33</c:v>
                </c:pt>
                <c:pt idx="736">
                  <c:v>9563.0290000000005</c:v>
                </c:pt>
                <c:pt idx="737">
                  <c:v>10141.136200000001</c:v>
                </c:pt>
                <c:pt idx="738">
                  <c:v>28468.919010000001</c:v>
                </c:pt>
                <c:pt idx="739">
                  <c:v>7804.1605</c:v>
                </c:pt>
                <c:pt idx="740">
                  <c:v>8765.2489999999998</c:v>
                </c:pt>
                <c:pt idx="741">
                  <c:v>8978.1851000000006</c:v>
                </c:pt>
                <c:pt idx="742">
                  <c:v>8116.68</c:v>
                </c:pt>
                <c:pt idx="743">
                  <c:v>8124.4084000000003</c:v>
                </c:pt>
                <c:pt idx="744">
                  <c:v>9290.1394999999993</c:v>
                </c:pt>
                <c:pt idx="745">
                  <c:v>10269.459999999999</c:v>
                </c:pt>
                <c:pt idx="746">
                  <c:v>9304.7019</c:v>
                </c:pt>
                <c:pt idx="747">
                  <c:v>8125.7844999999998</c:v>
                </c:pt>
                <c:pt idx="748">
                  <c:v>8835.2649500000007</c:v>
                </c:pt>
                <c:pt idx="749">
                  <c:v>9058.7302999999993</c:v>
                </c:pt>
                <c:pt idx="750">
                  <c:v>8457.8179999999993</c:v>
                </c:pt>
                <c:pt idx="751">
                  <c:v>25333.332839999999</c:v>
                </c:pt>
                <c:pt idx="752">
                  <c:v>9048.0272999999997</c:v>
                </c:pt>
                <c:pt idx="753">
                  <c:v>9630.3970000000008</c:v>
                </c:pt>
                <c:pt idx="754">
                  <c:v>10600.5483</c:v>
                </c:pt>
                <c:pt idx="755">
                  <c:v>9174.1356500000002</c:v>
                </c:pt>
                <c:pt idx="756">
                  <c:v>9391.3459999999995</c:v>
                </c:pt>
                <c:pt idx="757">
                  <c:v>10560.4917</c:v>
                </c:pt>
                <c:pt idx="758">
                  <c:v>9386.1612999999998</c:v>
                </c:pt>
                <c:pt idx="759">
                  <c:v>8798.5930000000008</c:v>
                </c:pt>
                <c:pt idx="760">
                  <c:v>9964.06</c:v>
                </c:pt>
                <c:pt idx="761">
                  <c:v>9377.9046999999991</c:v>
                </c:pt>
                <c:pt idx="762">
                  <c:v>11488.31695</c:v>
                </c:pt>
                <c:pt idx="763">
                  <c:v>9722.7695000000003</c:v>
                </c:pt>
                <c:pt idx="764">
                  <c:v>9144.5650000000005</c:v>
                </c:pt>
                <c:pt idx="765">
                  <c:v>9140.9509999999991</c:v>
                </c:pt>
                <c:pt idx="766">
                  <c:v>9724.5300000000007</c:v>
                </c:pt>
                <c:pt idx="767">
                  <c:v>26467.09737</c:v>
                </c:pt>
                <c:pt idx="768">
                  <c:v>9748.9105999999992</c:v>
                </c:pt>
                <c:pt idx="769">
                  <c:v>11289.10925</c:v>
                </c:pt>
                <c:pt idx="770">
                  <c:v>10325.206</c:v>
                </c:pt>
                <c:pt idx="771">
                  <c:v>10461.9794</c:v>
                </c:pt>
                <c:pt idx="772">
                  <c:v>27346.04207</c:v>
                </c:pt>
                <c:pt idx="773">
                  <c:v>10085.846</c:v>
                </c:pt>
                <c:pt idx="774">
                  <c:v>9504.3102999999992</c:v>
                </c:pt>
                <c:pt idx="775">
                  <c:v>11264.540999999999</c:v>
                </c:pt>
                <c:pt idx="776">
                  <c:v>10072.055050000001</c:v>
                </c:pt>
                <c:pt idx="777">
                  <c:v>10825.253699999999</c:v>
                </c:pt>
                <c:pt idx="778">
                  <c:v>10450.552</c:v>
                </c:pt>
                <c:pt idx="779">
                  <c:v>24476.478510000001</c:v>
                </c:pt>
                <c:pt idx="780">
                  <c:v>10435.06525</c:v>
                </c:pt>
                <c:pt idx="781">
                  <c:v>10231.499900000001</c:v>
                </c:pt>
                <c:pt idx="782">
                  <c:v>9850.4320000000007</c:v>
                </c:pt>
                <c:pt idx="783">
                  <c:v>20630.283510000001</c:v>
                </c:pt>
                <c:pt idx="784">
                  <c:v>10226.2842</c:v>
                </c:pt>
                <c:pt idx="785">
                  <c:v>11987.1682</c:v>
                </c:pt>
                <c:pt idx="786">
                  <c:v>20781.48892</c:v>
                </c:pt>
                <c:pt idx="787">
                  <c:v>10601.632250000001</c:v>
                </c:pt>
                <c:pt idx="788">
                  <c:v>11394.065549999999</c:v>
                </c:pt>
                <c:pt idx="789">
                  <c:v>10807.4863</c:v>
                </c:pt>
                <c:pt idx="790">
                  <c:v>30063.580549999999</c:v>
                </c:pt>
                <c:pt idx="791">
                  <c:v>10602.385</c:v>
                </c:pt>
                <c:pt idx="792">
                  <c:v>10601.412</c:v>
                </c:pt>
                <c:pt idx="793">
                  <c:v>11763.000899999999</c:v>
                </c:pt>
                <c:pt idx="794">
                  <c:v>12949.1554</c:v>
                </c:pt>
                <c:pt idx="795">
                  <c:v>12363.547</c:v>
                </c:pt>
                <c:pt idx="796">
                  <c:v>10976.24575</c:v>
                </c:pt>
                <c:pt idx="797">
                  <c:v>10594.225700000001</c:v>
                </c:pt>
                <c:pt idx="798">
                  <c:v>11356.660900000001</c:v>
                </c:pt>
                <c:pt idx="799">
                  <c:v>11566.30055</c:v>
                </c:pt>
                <c:pt idx="800">
                  <c:v>11576.13</c:v>
                </c:pt>
                <c:pt idx="801">
                  <c:v>11945.1327</c:v>
                </c:pt>
                <c:pt idx="802">
                  <c:v>11353.2276</c:v>
                </c:pt>
                <c:pt idx="803">
                  <c:v>20709.020339999999</c:v>
                </c:pt>
                <c:pt idx="804">
                  <c:v>10982.5013</c:v>
                </c:pt>
                <c:pt idx="805">
                  <c:v>11946.625899999999</c:v>
                </c:pt>
                <c:pt idx="806">
                  <c:v>11381.3254</c:v>
                </c:pt>
                <c:pt idx="807">
                  <c:v>11944.594349999999</c:v>
                </c:pt>
                <c:pt idx="808">
                  <c:v>11362.754999999999</c:v>
                </c:pt>
                <c:pt idx="809">
                  <c:v>11365.951999999999</c:v>
                </c:pt>
                <c:pt idx="810">
                  <c:v>11743.9341</c:v>
                </c:pt>
                <c:pt idx="811">
                  <c:v>11363.2832</c:v>
                </c:pt>
                <c:pt idx="812">
                  <c:v>11938.255950000001</c:v>
                </c:pt>
                <c:pt idx="813">
                  <c:v>12928.7911</c:v>
                </c:pt>
                <c:pt idx="814">
                  <c:v>21797.000400000001</c:v>
                </c:pt>
                <c:pt idx="815">
                  <c:v>12347.172</c:v>
                </c:pt>
                <c:pt idx="816">
                  <c:v>13919.822899999999</c:v>
                </c:pt>
                <c:pt idx="817">
                  <c:v>12741.167450000001</c:v>
                </c:pt>
                <c:pt idx="818">
                  <c:v>12557.605299999999</c:v>
                </c:pt>
                <c:pt idx="819">
                  <c:v>12574.049000000001</c:v>
                </c:pt>
                <c:pt idx="820">
                  <c:v>13143.86485</c:v>
                </c:pt>
                <c:pt idx="821">
                  <c:v>27941.28758</c:v>
                </c:pt>
                <c:pt idx="822">
                  <c:v>14119.62</c:v>
                </c:pt>
                <c:pt idx="823">
                  <c:v>12950.0712</c:v>
                </c:pt>
                <c:pt idx="824">
                  <c:v>13143.336649999999</c:v>
                </c:pt>
                <c:pt idx="825">
                  <c:v>13352.0998</c:v>
                </c:pt>
                <c:pt idx="826">
                  <c:v>27000.98473</c:v>
                </c:pt>
                <c:pt idx="827">
                  <c:v>12979.358</c:v>
                </c:pt>
                <c:pt idx="828">
                  <c:v>13555.0049</c:v>
                </c:pt>
                <c:pt idx="829">
                  <c:v>12982.8747</c:v>
                </c:pt>
                <c:pt idx="830">
                  <c:v>12981.3457</c:v>
                </c:pt>
                <c:pt idx="831">
                  <c:v>13405.390299999999</c:v>
                </c:pt>
                <c:pt idx="832">
                  <c:v>13981.850350000001</c:v>
                </c:pt>
                <c:pt idx="833">
                  <c:v>15555.188749999999</c:v>
                </c:pt>
                <c:pt idx="834">
                  <c:v>13390.558999999999</c:v>
                </c:pt>
                <c:pt idx="835">
                  <c:v>13393.755999999999</c:v>
                </c:pt>
                <c:pt idx="836">
                  <c:v>15170.069</c:v>
                </c:pt>
                <c:pt idx="837">
                  <c:v>13974.455550000001</c:v>
                </c:pt>
                <c:pt idx="838">
                  <c:v>15161.5344</c:v>
                </c:pt>
                <c:pt idx="839">
                  <c:v>13822.803</c:v>
                </c:pt>
                <c:pt idx="840">
                  <c:v>14418.2804</c:v>
                </c:pt>
                <c:pt idx="841">
                  <c:v>13831.1152</c:v>
                </c:pt>
                <c:pt idx="842">
                  <c:v>14410.9321</c:v>
                </c:pt>
                <c:pt idx="843">
                  <c:v>14210.53595</c:v>
                </c:pt>
                <c:pt idx="844">
                  <c:v>39611.757700000002</c:v>
                </c:pt>
                <c:pt idx="845">
                  <c:v>36837.466999999997</c:v>
                </c:pt>
                <c:pt idx="846">
                  <c:v>38711</c:v>
                </c:pt>
                <c:pt idx="847">
                  <c:v>35585.576000000001</c:v>
                </c:pt>
                <c:pt idx="848">
                  <c:v>51194.559139999998</c:v>
                </c:pt>
                <c:pt idx="849">
                  <c:v>39774.276299999998</c:v>
                </c:pt>
                <c:pt idx="850">
                  <c:v>48173.360999999997</c:v>
                </c:pt>
                <c:pt idx="851">
                  <c:v>38709.175999999999</c:v>
                </c:pt>
                <c:pt idx="852">
                  <c:v>37742.575700000001</c:v>
                </c:pt>
                <c:pt idx="853">
                  <c:v>47496.494449999998</c:v>
                </c:pt>
                <c:pt idx="854">
                  <c:v>34303.167200000004</c:v>
                </c:pt>
                <c:pt idx="855">
                  <c:v>37165.163800000002</c:v>
                </c:pt>
                <c:pt idx="856">
                  <c:v>47055.532099999997</c:v>
                </c:pt>
                <c:pt idx="857">
                  <c:v>39556.494500000001</c:v>
                </c:pt>
                <c:pt idx="858">
                  <c:v>40720.551050000002</c:v>
                </c:pt>
                <c:pt idx="859">
                  <c:v>36950.256699999998</c:v>
                </c:pt>
                <c:pt idx="860">
                  <c:v>43753.337050000002</c:v>
                </c:pt>
                <c:pt idx="861">
                  <c:v>34779.614999999998</c:v>
                </c:pt>
                <c:pt idx="862">
                  <c:v>44260.749900000003</c:v>
                </c:pt>
                <c:pt idx="863">
                  <c:v>41097.161749999999</c:v>
                </c:pt>
                <c:pt idx="864">
                  <c:v>43921.183700000001</c:v>
                </c:pt>
                <c:pt idx="865">
                  <c:v>33750.291799999999</c:v>
                </c:pt>
                <c:pt idx="866">
                  <c:v>36219.405449999998</c:v>
                </c:pt>
                <c:pt idx="867">
                  <c:v>46151.124499999998</c:v>
                </c:pt>
                <c:pt idx="868">
                  <c:v>42856.838000000003</c:v>
                </c:pt>
                <c:pt idx="869">
                  <c:v>48549.178350000002</c:v>
                </c:pt>
                <c:pt idx="870">
                  <c:v>42112.2356</c:v>
                </c:pt>
                <c:pt idx="871">
                  <c:v>38746.355100000001</c:v>
                </c:pt>
                <c:pt idx="872">
                  <c:v>42124.515299999999</c:v>
                </c:pt>
                <c:pt idx="873">
                  <c:v>35491.64</c:v>
                </c:pt>
                <c:pt idx="874">
                  <c:v>42760.502200000003</c:v>
                </c:pt>
                <c:pt idx="875">
                  <c:v>41919.097000000002</c:v>
                </c:pt>
                <c:pt idx="876">
                  <c:v>36085.218999999997</c:v>
                </c:pt>
                <c:pt idx="877">
                  <c:v>38126.246500000001</c:v>
                </c:pt>
                <c:pt idx="878">
                  <c:v>42303.692150000003</c:v>
                </c:pt>
                <c:pt idx="879">
                  <c:v>46889.261200000001</c:v>
                </c:pt>
                <c:pt idx="880">
                  <c:v>46599.108399999997</c:v>
                </c:pt>
                <c:pt idx="881">
                  <c:v>39125.332249999999</c:v>
                </c:pt>
                <c:pt idx="882">
                  <c:v>22144.031999999999</c:v>
                </c:pt>
                <c:pt idx="883">
                  <c:v>36197.699000000001</c:v>
                </c:pt>
                <c:pt idx="884">
                  <c:v>32548.340499999998</c:v>
                </c:pt>
                <c:pt idx="885">
                  <c:v>48675.517699999997</c:v>
                </c:pt>
                <c:pt idx="886">
                  <c:v>45702.022349999999</c:v>
                </c:pt>
                <c:pt idx="887">
                  <c:v>39241.442000000003</c:v>
                </c:pt>
                <c:pt idx="888">
                  <c:v>40182.245999999999</c:v>
                </c:pt>
                <c:pt idx="889">
                  <c:v>34617.840649999998</c:v>
                </c:pt>
                <c:pt idx="890">
                  <c:v>42560.430399999997</c:v>
                </c:pt>
                <c:pt idx="891">
                  <c:v>45710.207849999999</c:v>
                </c:pt>
                <c:pt idx="892">
                  <c:v>46130.5265</c:v>
                </c:pt>
                <c:pt idx="893">
                  <c:v>40103.89</c:v>
                </c:pt>
                <c:pt idx="894">
                  <c:v>34806.467700000001</c:v>
                </c:pt>
                <c:pt idx="895">
                  <c:v>40273.645499999999</c:v>
                </c:pt>
                <c:pt idx="896">
                  <c:v>36189.101699999999</c:v>
                </c:pt>
                <c:pt idx="897">
                  <c:v>44585.455869999998</c:v>
                </c:pt>
                <c:pt idx="898">
                  <c:v>43254.417950000003</c:v>
                </c:pt>
                <c:pt idx="899">
                  <c:v>36307.798300000002</c:v>
                </c:pt>
                <c:pt idx="900">
                  <c:v>43813.866099999999</c:v>
                </c:pt>
                <c:pt idx="901">
                  <c:v>39597.407200000001</c:v>
                </c:pt>
                <c:pt idx="902">
                  <c:v>44202.653599999998</c:v>
                </c:pt>
                <c:pt idx="903">
                  <c:v>48673.558799999999</c:v>
                </c:pt>
                <c:pt idx="904">
                  <c:v>33732.686699999998</c:v>
                </c:pt>
                <c:pt idx="905">
                  <c:v>39047.285000000003</c:v>
                </c:pt>
                <c:pt idx="906">
                  <c:v>47462.894</c:v>
                </c:pt>
                <c:pt idx="907">
                  <c:v>38998.546000000002</c:v>
                </c:pt>
                <c:pt idx="908">
                  <c:v>41999.519999999997</c:v>
                </c:pt>
                <c:pt idx="909">
                  <c:v>41034.221400000002</c:v>
                </c:pt>
                <c:pt idx="910">
                  <c:v>34472.841</c:v>
                </c:pt>
                <c:pt idx="911">
                  <c:v>42211.138200000001</c:v>
                </c:pt>
                <c:pt idx="912">
                  <c:v>37484.4493</c:v>
                </c:pt>
                <c:pt idx="913">
                  <c:v>33475.817150000003</c:v>
                </c:pt>
                <c:pt idx="914">
                  <c:v>44501.398200000003</c:v>
                </c:pt>
                <c:pt idx="915">
                  <c:v>39727.614000000001</c:v>
                </c:pt>
                <c:pt idx="916">
                  <c:v>48970.247600000002</c:v>
                </c:pt>
                <c:pt idx="917">
                  <c:v>39871.704299999998</c:v>
                </c:pt>
                <c:pt idx="918">
                  <c:v>34672.147199999999</c:v>
                </c:pt>
                <c:pt idx="919">
                  <c:v>41676.081100000003</c:v>
                </c:pt>
                <c:pt idx="920">
                  <c:v>41949.244100000004</c:v>
                </c:pt>
                <c:pt idx="921">
                  <c:v>36124.573700000001</c:v>
                </c:pt>
                <c:pt idx="922">
                  <c:v>38282.749499999998</c:v>
                </c:pt>
                <c:pt idx="923">
                  <c:v>52590.829389999999</c:v>
                </c:pt>
                <c:pt idx="924">
                  <c:v>39722.746200000001</c:v>
                </c:pt>
                <c:pt idx="925">
                  <c:v>37465.34375</c:v>
                </c:pt>
                <c:pt idx="926">
                  <c:v>38415.474000000002</c:v>
                </c:pt>
                <c:pt idx="927">
                  <c:v>60021.398970000002</c:v>
                </c:pt>
                <c:pt idx="928">
                  <c:v>47269.853999999999</c:v>
                </c:pt>
                <c:pt idx="929">
                  <c:v>49577.662400000001</c:v>
                </c:pt>
                <c:pt idx="930">
                  <c:v>37607.527699999999</c:v>
                </c:pt>
                <c:pt idx="931">
                  <c:v>34254.053350000002</c:v>
                </c:pt>
                <c:pt idx="932">
                  <c:v>22462.043750000001</c:v>
                </c:pt>
                <c:pt idx="933">
                  <c:v>47403.88</c:v>
                </c:pt>
                <c:pt idx="934">
                  <c:v>38344.565999999999</c:v>
                </c:pt>
                <c:pt idx="935">
                  <c:v>34828.654000000002</c:v>
                </c:pt>
                <c:pt idx="936">
                  <c:v>62592.873090000001</c:v>
                </c:pt>
                <c:pt idx="937">
                  <c:v>46718.163249999998</c:v>
                </c:pt>
                <c:pt idx="938">
                  <c:v>2198.1898500000002</c:v>
                </c:pt>
                <c:pt idx="939">
                  <c:v>1615.7666999999999</c:v>
                </c:pt>
                <c:pt idx="940">
                  <c:v>7323.7348190000002</c:v>
                </c:pt>
                <c:pt idx="941">
                  <c:v>2196.4731999999999</c:v>
                </c:pt>
                <c:pt idx="942">
                  <c:v>2200.8308499999998</c:v>
                </c:pt>
                <c:pt idx="943">
                  <c:v>4687.7969999999996</c:v>
                </c:pt>
                <c:pt idx="944">
                  <c:v>1743.2139999999999</c:v>
                </c:pt>
                <c:pt idx="945">
                  <c:v>2331.5189999999998</c:v>
                </c:pt>
                <c:pt idx="946">
                  <c:v>1744.4649999999999</c:v>
                </c:pt>
                <c:pt idx="947">
                  <c:v>18838.703659999999</c:v>
                </c:pt>
                <c:pt idx="948">
                  <c:v>2710.8285500000002</c:v>
                </c:pt>
                <c:pt idx="949">
                  <c:v>2257.47525</c:v>
                </c:pt>
                <c:pt idx="950">
                  <c:v>2457.2111500000001</c:v>
                </c:pt>
                <c:pt idx="951">
                  <c:v>1875.3440000000001</c:v>
                </c:pt>
                <c:pt idx="952">
                  <c:v>2597.779</c:v>
                </c:pt>
                <c:pt idx="953">
                  <c:v>2007.9449999999999</c:v>
                </c:pt>
                <c:pt idx="954">
                  <c:v>2155.6815000000001</c:v>
                </c:pt>
                <c:pt idx="955">
                  <c:v>2156.7518</c:v>
                </c:pt>
                <c:pt idx="956">
                  <c:v>2154.3609999999999</c:v>
                </c:pt>
                <c:pt idx="957">
                  <c:v>2690.1138000000001</c:v>
                </c:pt>
                <c:pt idx="958">
                  <c:v>13126.677449999999</c:v>
                </c:pt>
                <c:pt idx="959">
                  <c:v>3046.0619999999999</c:v>
                </c:pt>
                <c:pt idx="960">
                  <c:v>18955.220170000001</c:v>
                </c:pt>
                <c:pt idx="961">
                  <c:v>3044.2132999999999</c:v>
                </c:pt>
                <c:pt idx="962">
                  <c:v>2464.6188000000002</c:v>
                </c:pt>
                <c:pt idx="963">
                  <c:v>3213.6220499999999</c:v>
                </c:pt>
                <c:pt idx="964">
                  <c:v>4189.1130999999996</c:v>
                </c:pt>
                <c:pt idx="965">
                  <c:v>3385.3991500000002</c:v>
                </c:pt>
                <c:pt idx="966">
                  <c:v>24671.663339999999</c:v>
                </c:pt>
                <c:pt idx="967">
                  <c:v>3392.3652000000002</c:v>
                </c:pt>
                <c:pt idx="968">
                  <c:v>4564.1914500000003</c:v>
                </c:pt>
                <c:pt idx="969">
                  <c:v>3558.6202499999999</c:v>
                </c:pt>
                <c:pt idx="970">
                  <c:v>4133.6416499999996</c:v>
                </c:pt>
                <c:pt idx="971">
                  <c:v>4337.7352000000001</c:v>
                </c:pt>
                <c:pt idx="972">
                  <c:v>20177.671129999999</c:v>
                </c:pt>
                <c:pt idx="973">
                  <c:v>3161.4540000000002</c:v>
                </c:pt>
                <c:pt idx="974">
                  <c:v>5312.1698500000002</c:v>
                </c:pt>
                <c:pt idx="975">
                  <c:v>4340.4408999999996</c:v>
                </c:pt>
                <c:pt idx="976">
                  <c:v>3947.4131000000002</c:v>
                </c:pt>
                <c:pt idx="977">
                  <c:v>3736.4647</c:v>
                </c:pt>
                <c:pt idx="978">
                  <c:v>3353.2840000000001</c:v>
                </c:pt>
                <c:pt idx="979">
                  <c:v>5708.8670000000002</c:v>
                </c:pt>
                <c:pt idx="980">
                  <c:v>3554.203</c:v>
                </c:pt>
                <c:pt idx="981">
                  <c:v>4527.1829500000003</c:v>
                </c:pt>
                <c:pt idx="982">
                  <c:v>4137.5227000000004</c:v>
                </c:pt>
                <c:pt idx="983">
                  <c:v>3756.6215999999999</c:v>
                </c:pt>
                <c:pt idx="984">
                  <c:v>3761.2919999999999</c:v>
                </c:pt>
                <c:pt idx="985">
                  <c:v>3757.8447999999999</c:v>
                </c:pt>
                <c:pt idx="986">
                  <c:v>4350.5144</c:v>
                </c:pt>
                <c:pt idx="987">
                  <c:v>4934.7049999999999</c:v>
                </c:pt>
                <c:pt idx="988">
                  <c:v>5152.134</c:v>
                </c:pt>
                <c:pt idx="989">
                  <c:v>3972.9247</c:v>
                </c:pt>
                <c:pt idx="990">
                  <c:v>4562.8420999999998</c:v>
                </c:pt>
                <c:pt idx="991">
                  <c:v>4357.0436499999996</c:v>
                </c:pt>
                <c:pt idx="992">
                  <c:v>4779.6022999999996</c:v>
                </c:pt>
                <c:pt idx="993">
                  <c:v>4571.4130500000001</c:v>
                </c:pt>
                <c:pt idx="994">
                  <c:v>5003.8530000000001</c:v>
                </c:pt>
                <c:pt idx="995">
                  <c:v>5002.7826999999997</c:v>
                </c:pt>
                <c:pt idx="996">
                  <c:v>6184.2993999999999</c:v>
                </c:pt>
                <c:pt idx="997">
                  <c:v>5385.3379000000004</c:v>
                </c:pt>
                <c:pt idx="998">
                  <c:v>4415.1588000000002</c:v>
                </c:pt>
                <c:pt idx="999">
                  <c:v>6414.1779999999999</c:v>
                </c:pt>
                <c:pt idx="1000">
                  <c:v>5227.9887500000004</c:v>
                </c:pt>
                <c:pt idx="1001">
                  <c:v>4883.866</c:v>
                </c:pt>
                <c:pt idx="1002">
                  <c:v>5469.0065999999997</c:v>
                </c:pt>
                <c:pt idx="1003">
                  <c:v>5266.3656000000001</c:v>
                </c:pt>
                <c:pt idx="1004">
                  <c:v>7243.8136000000004</c:v>
                </c:pt>
                <c:pt idx="1005">
                  <c:v>5267.8181500000001</c:v>
                </c:pt>
                <c:pt idx="1006">
                  <c:v>5472.4489999999996</c:v>
                </c:pt>
                <c:pt idx="1007">
                  <c:v>7281.5056000000004</c:v>
                </c:pt>
                <c:pt idx="1008">
                  <c:v>6311.9520000000002</c:v>
                </c:pt>
                <c:pt idx="1009">
                  <c:v>6555.07035</c:v>
                </c:pt>
                <c:pt idx="1010">
                  <c:v>5974.3846999999996</c:v>
                </c:pt>
                <c:pt idx="1011">
                  <c:v>7151.0919999999996</c:v>
                </c:pt>
                <c:pt idx="1012">
                  <c:v>7144.86265</c:v>
                </c:pt>
                <c:pt idx="1013">
                  <c:v>5383.5360000000001</c:v>
                </c:pt>
                <c:pt idx="1014">
                  <c:v>7201.7008500000002</c:v>
                </c:pt>
                <c:pt idx="1015">
                  <c:v>8059.6791000000003</c:v>
                </c:pt>
                <c:pt idx="1016">
                  <c:v>7077.1894000000002</c:v>
                </c:pt>
                <c:pt idx="1017">
                  <c:v>5910.9440000000004</c:v>
                </c:pt>
                <c:pt idx="1018">
                  <c:v>6500.2358999999997</c:v>
                </c:pt>
                <c:pt idx="1019">
                  <c:v>6496.8860000000004</c:v>
                </c:pt>
                <c:pt idx="1020">
                  <c:v>15828.82173</c:v>
                </c:pt>
                <c:pt idx="1021">
                  <c:v>7153.5538999999999</c:v>
                </c:pt>
                <c:pt idx="1022">
                  <c:v>6770.1925000000001</c:v>
                </c:pt>
                <c:pt idx="1023">
                  <c:v>8017.0611500000005</c:v>
                </c:pt>
                <c:pt idx="1024">
                  <c:v>7640.3091999999997</c:v>
                </c:pt>
                <c:pt idx="1025">
                  <c:v>7050.6419999999998</c:v>
                </c:pt>
                <c:pt idx="1026">
                  <c:v>7046.7222000000002</c:v>
                </c:pt>
                <c:pt idx="1027">
                  <c:v>7045.4989999999998</c:v>
                </c:pt>
                <c:pt idx="1028">
                  <c:v>7325.0482000000002</c:v>
                </c:pt>
                <c:pt idx="1029">
                  <c:v>7337.7479999999996</c:v>
                </c:pt>
                <c:pt idx="1030">
                  <c:v>7419.4778999999999</c:v>
                </c:pt>
                <c:pt idx="1031">
                  <c:v>7421.1945500000002</c:v>
                </c:pt>
                <c:pt idx="1032">
                  <c:v>8219.2039000000004</c:v>
                </c:pt>
                <c:pt idx="1033">
                  <c:v>7626.9930000000004</c:v>
                </c:pt>
                <c:pt idx="1034">
                  <c:v>7624.63</c:v>
                </c:pt>
                <c:pt idx="1035">
                  <c:v>7623.518</c:v>
                </c:pt>
                <c:pt idx="1036">
                  <c:v>8516.8289999999997</c:v>
                </c:pt>
                <c:pt idx="1037">
                  <c:v>9095.0682500000003</c:v>
                </c:pt>
                <c:pt idx="1038">
                  <c:v>28340.188849999999</c:v>
                </c:pt>
                <c:pt idx="1039">
                  <c:v>8515.7587000000003</c:v>
                </c:pt>
                <c:pt idx="1040">
                  <c:v>9101.7980000000007</c:v>
                </c:pt>
                <c:pt idx="1041">
                  <c:v>8026.6665999999996</c:v>
                </c:pt>
                <c:pt idx="1042">
                  <c:v>8823.2790000000005</c:v>
                </c:pt>
                <c:pt idx="1043">
                  <c:v>8232.6388000000006</c:v>
                </c:pt>
                <c:pt idx="1044">
                  <c:v>8233.0974999999999</c:v>
                </c:pt>
                <c:pt idx="1045">
                  <c:v>9715.8410000000003</c:v>
                </c:pt>
                <c:pt idx="1046">
                  <c:v>8547.6913000000004</c:v>
                </c:pt>
                <c:pt idx="1047">
                  <c:v>8930.9345499999999</c:v>
                </c:pt>
                <c:pt idx="1048">
                  <c:v>9249.4951999999994</c:v>
                </c:pt>
                <c:pt idx="1049">
                  <c:v>9447.2503500000003</c:v>
                </c:pt>
                <c:pt idx="1050">
                  <c:v>8277.5229999999992</c:v>
                </c:pt>
                <c:pt idx="1051">
                  <c:v>11015.1747</c:v>
                </c:pt>
                <c:pt idx="1052">
                  <c:v>9447.3824000000004</c:v>
                </c:pt>
                <c:pt idx="1053">
                  <c:v>8601.3292999999994</c:v>
                </c:pt>
                <c:pt idx="1054">
                  <c:v>26140.3603</c:v>
                </c:pt>
                <c:pt idx="1055">
                  <c:v>19749.383379999999</c:v>
                </c:pt>
                <c:pt idx="1056">
                  <c:v>8932.0840000000007</c:v>
                </c:pt>
                <c:pt idx="1057">
                  <c:v>25656.575260000001</c:v>
                </c:pt>
                <c:pt idx="1058">
                  <c:v>10106.134249999999</c:v>
                </c:pt>
                <c:pt idx="1059">
                  <c:v>10702.642400000001</c:v>
                </c:pt>
                <c:pt idx="1060">
                  <c:v>10493.9458</c:v>
                </c:pt>
                <c:pt idx="1061">
                  <c:v>11085.586799999999</c:v>
                </c:pt>
                <c:pt idx="1062">
                  <c:v>9861.0249999999996</c:v>
                </c:pt>
                <c:pt idx="1063">
                  <c:v>11741.726000000001</c:v>
                </c:pt>
                <c:pt idx="1064">
                  <c:v>10355.641</c:v>
                </c:pt>
                <c:pt idx="1065">
                  <c:v>11150.78</c:v>
                </c:pt>
                <c:pt idx="1066">
                  <c:v>12096.6512</c:v>
                </c:pt>
                <c:pt idx="1067">
                  <c:v>11305.93455</c:v>
                </c:pt>
                <c:pt idx="1068">
                  <c:v>11082.5772</c:v>
                </c:pt>
                <c:pt idx="1069">
                  <c:v>11881.358</c:v>
                </c:pt>
                <c:pt idx="1070">
                  <c:v>35160.134570000002</c:v>
                </c:pt>
                <c:pt idx="1071">
                  <c:v>13047.332350000001</c:v>
                </c:pt>
                <c:pt idx="1072">
                  <c:v>11286.538699999999</c:v>
                </c:pt>
                <c:pt idx="1073">
                  <c:v>11073.175999999999</c:v>
                </c:pt>
                <c:pt idx="1074">
                  <c:v>12044.342000000001</c:v>
                </c:pt>
                <c:pt idx="1075">
                  <c:v>11658.379150000001</c:v>
                </c:pt>
                <c:pt idx="1076">
                  <c:v>11454.021500000001</c:v>
                </c:pt>
                <c:pt idx="1077">
                  <c:v>11070.535</c:v>
                </c:pt>
                <c:pt idx="1078">
                  <c:v>11658.11505</c:v>
                </c:pt>
                <c:pt idx="1079">
                  <c:v>11657.7189</c:v>
                </c:pt>
                <c:pt idx="1080">
                  <c:v>11455.28</c:v>
                </c:pt>
                <c:pt idx="1081">
                  <c:v>14394.398150000001</c:v>
                </c:pt>
                <c:pt idx="1082">
                  <c:v>12629.1656</c:v>
                </c:pt>
                <c:pt idx="1083">
                  <c:v>11837.16</c:v>
                </c:pt>
                <c:pt idx="1084">
                  <c:v>12222.898300000001</c:v>
                </c:pt>
                <c:pt idx="1085">
                  <c:v>11842.441999999999</c:v>
                </c:pt>
                <c:pt idx="1086">
                  <c:v>12224.350850000001</c:v>
                </c:pt>
                <c:pt idx="1087">
                  <c:v>14001.1338</c:v>
                </c:pt>
                <c:pt idx="1088">
                  <c:v>12815.444949999999</c:v>
                </c:pt>
                <c:pt idx="1089">
                  <c:v>14001.286700000001</c:v>
                </c:pt>
                <c:pt idx="1090">
                  <c:v>14382.709049999999</c:v>
                </c:pt>
                <c:pt idx="1091">
                  <c:v>12233.828</c:v>
                </c:pt>
                <c:pt idx="1092">
                  <c:v>28923.136920000001</c:v>
                </c:pt>
                <c:pt idx="1093">
                  <c:v>13217.094499999999</c:v>
                </c:pt>
                <c:pt idx="1094">
                  <c:v>13224.692999999999</c:v>
                </c:pt>
                <c:pt idx="1095">
                  <c:v>24513.091260000001</c:v>
                </c:pt>
                <c:pt idx="1096">
                  <c:v>13041.921</c:v>
                </c:pt>
                <c:pt idx="1097">
                  <c:v>13451.121999999999</c:v>
                </c:pt>
                <c:pt idx="1098">
                  <c:v>14256.192800000001</c:v>
                </c:pt>
                <c:pt idx="1099">
                  <c:v>14254.608200000001</c:v>
                </c:pt>
                <c:pt idx="1100">
                  <c:v>16884.923999999999</c:v>
                </c:pt>
                <c:pt idx="1101">
                  <c:v>27808.7251</c:v>
                </c:pt>
                <c:pt idx="1102">
                  <c:v>19107.779600000002</c:v>
                </c:pt>
                <c:pt idx="1103">
                  <c:v>17081.080000000002</c:v>
                </c:pt>
                <c:pt idx="1104">
                  <c:v>21348.705999999998</c:v>
                </c:pt>
                <c:pt idx="1105">
                  <c:v>29523.1656</c:v>
                </c:pt>
                <c:pt idx="1106">
                  <c:v>17085.267599999999</c:v>
                </c:pt>
                <c:pt idx="1107">
                  <c:v>22331.566800000001</c:v>
                </c:pt>
                <c:pt idx="1108">
                  <c:v>18033.9679</c:v>
                </c:pt>
                <c:pt idx="1109">
                  <c:v>28950.4692</c:v>
                </c:pt>
                <c:pt idx="1110">
                  <c:v>19521.968199999999</c:v>
                </c:pt>
                <c:pt idx="1111">
                  <c:v>17468.983899999999</c:v>
                </c:pt>
                <c:pt idx="1112">
                  <c:v>24667.419000000002</c:v>
                </c:pt>
                <c:pt idx="1113">
                  <c:v>19539.242999999999</c:v>
                </c:pt>
                <c:pt idx="1114">
                  <c:v>23065.420699999999</c:v>
                </c:pt>
                <c:pt idx="1115">
                  <c:v>17748.5062</c:v>
                </c:pt>
                <c:pt idx="1116">
                  <c:v>24520.263999999999</c:v>
                </c:pt>
                <c:pt idx="1117">
                  <c:v>23401.30575</c:v>
                </c:pt>
                <c:pt idx="1118">
                  <c:v>27533.912899999999</c:v>
                </c:pt>
                <c:pt idx="1119">
                  <c:v>29330.98315</c:v>
                </c:pt>
                <c:pt idx="1120">
                  <c:v>21774.32215</c:v>
                </c:pt>
                <c:pt idx="1121">
                  <c:v>20234.854749999999</c:v>
                </c:pt>
                <c:pt idx="1122">
                  <c:v>24180.933499999999</c:v>
                </c:pt>
                <c:pt idx="1123">
                  <c:v>22478.6</c:v>
                </c:pt>
                <c:pt idx="1124">
                  <c:v>18328.238099999999</c:v>
                </c:pt>
                <c:pt idx="1125">
                  <c:v>21771.3423</c:v>
                </c:pt>
                <c:pt idx="1126">
                  <c:v>18223.4512</c:v>
                </c:pt>
                <c:pt idx="1127">
                  <c:v>20296.863450000001</c:v>
                </c:pt>
                <c:pt idx="1128">
                  <c:v>24535.698550000001</c:v>
                </c:pt>
                <c:pt idx="1129">
                  <c:v>29141.3603</c:v>
                </c:pt>
                <c:pt idx="1130">
                  <c:v>1719.4363000000001</c:v>
                </c:pt>
                <c:pt idx="1131">
                  <c:v>1708.0014000000001</c:v>
                </c:pt>
                <c:pt idx="1132">
                  <c:v>1712.2270000000001</c:v>
                </c:pt>
                <c:pt idx="1133">
                  <c:v>2304.0021999999999</c:v>
                </c:pt>
                <c:pt idx="1134">
                  <c:v>1708.9257500000001</c:v>
                </c:pt>
                <c:pt idx="1135">
                  <c:v>11272.331389999999</c:v>
                </c:pt>
                <c:pt idx="1136">
                  <c:v>1632.5644500000001</c:v>
                </c:pt>
                <c:pt idx="1137">
                  <c:v>1842.519</c:v>
                </c:pt>
                <c:pt idx="1138">
                  <c:v>1635.7336499999999</c:v>
                </c:pt>
                <c:pt idx="1139">
                  <c:v>1632.0362500000001</c:v>
                </c:pt>
                <c:pt idx="1140">
                  <c:v>1253.9359999999999</c:v>
                </c:pt>
                <c:pt idx="1141">
                  <c:v>1252.4069999999999</c:v>
                </c:pt>
                <c:pt idx="1142">
                  <c:v>2221.5644499999999</c:v>
                </c:pt>
                <c:pt idx="1143">
                  <c:v>22493.659640000002</c:v>
                </c:pt>
                <c:pt idx="1144">
                  <c:v>1769.5316499999999</c:v>
                </c:pt>
                <c:pt idx="1145">
                  <c:v>1967.0227</c:v>
                </c:pt>
                <c:pt idx="1146">
                  <c:v>2104.1134000000002</c:v>
                </c:pt>
                <c:pt idx="1147">
                  <c:v>1906.35825</c:v>
                </c:pt>
                <c:pt idx="1148">
                  <c:v>3279.8685500000001</c:v>
                </c:pt>
                <c:pt idx="1149">
                  <c:v>2102.2647000000002</c:v>
                </c:pt>
                <c:pt idx="1150">
                  <c:v>2045.68525</c:v>
                </c:pt>
                <c:pt idx="1151">
                  <c:v>1664.9996000000001</c:v>
                </c:pt>
                <c:pt idx="1152">
                  <c:v>2639.0428999999999</c:v>
                </c:pt>
                <c:pt idx="1153">
                  <c:v>2250.8352</c:v>
                </c:pt>
                <c:pt idx="1154">
                  <c:v>1815.8759</c:v>
                </c:pt>
                <c:pt idx="1155">
                  <c:v>2789.0574000000001</c:v>
                </c:pt>
                <c:pt idx="1156">
                  <c:v>3537.703</c:v>
                </c:pt>
                <c:pt idx="1157">
                  <c:v>1977.8150000000001</c:v>
                </c:pt>
                <c:pt idx="1158">
                  <c:v>12609.88702</c:v>
                </c:pt>
                <c:pt idx="1159">
                  <c:v>1972.95</c:v>
                </c:pt>
                <c:pt idx="1160">
                  <c:v>2721.3208</c:v>
                </c:pt>
                <c:pt idx="1161">
                  <c:v>2137.6536000000001</c:v>
                </c:pt>
                <c:pt idx="1162">
                  <c:v>2523.1695</c:v>
                </c:pt>
                <c:pt idx="1163">
                  <c:v>3906.127</c:v>
                </c:pt>
                <c:pt idx="1164">
                  <c:v>3309.7926000000002</c:v>
                </c:pt>
                <c:pt idx="1165">
                  <c:v>4877.9810500000003</c:v>
                </c:pt>
                <c:pt idx="1166">
                  <c:v>23241.47453</c:v>
                </c:pt>
                <c:pt idx="1167">
                  <c:v>2897.3235</c:v>
                </c:pt>
                <c:pt idx="1168">
                  <c:v>4661.2863500000003</c:v>
                </c:pt>
                <c:pt idx="1169">
                  <c:v>2902.9065000000001</c:v>
                </c:pt>
                <c:pt idx="1170">
                  <c:v>3070.8087</c:v>
                </c:pt>
                <c:pt idx="1171">
                  <c:v>4435.0941999999995</c:v>
                </c:pt>
                <c:pt idx="1172">
                  <c:v>4438.2633999999998</c:v>
                </c:pt>
                <c:pt idx="1173">
                  <c:v>2867.1196</c:v>
                </c:pt>
                <c:pt idx="1174">
                  <c:v>18157.876</c:v>
                </c:pt>
                <c:pt idx="1175">
                  <c:v>4040.55825</c:v>
                </c:pt>
                <c:pt idx="1176">
                  <c:v>20277.807509999999</c:v>
                </c:pt>
                <c:pt idx="1177">
                  <c:v>2866.0909999999999</c:v>
                </c:pt>
                <c:pt idx="1178">
                  <c:v>3645.0893999999998</c:v>
                </c:pt>
                <c:pt idx="1179">
                  <c:v>4237.12655</c:v>
                </c:pt>
                <c:pt idx="1180">
                  <c:v>6799.4579999999996</c:v>
                </c:pt>
                <c:pt idx="1181">
                  <c:v>4441.2131499999996</c:v>
                </c:pt>
                <c:pt idx="1182">
                  <c:v>4243.5900499999998</c:v>
                </c:pt>
                <c:pt idx="1183">
                  <c:v>5031.26955</c:v>
                </c:pt>
                <c:pt idx="1184">
                  <c:v>4239.8926499999998</c:v>
                </c:pt>
                <c:pt idx="1185">
                  <c:v>3866.8552</c:v>
                </c:pt>
                <c:pt idx="1186">
                  <c:v>4454.40265</c:v>
                </c:pt>
                <c:pt idx="1187">
                  <c:v>6059.1729999999998</c:v>
                </c:pt>
                <c:pt idx="1188">
                  <c:v>5261.4694499999996</c:v>
                </c:pt>
                <c:pt idx="1189">
                  <c:v>4894.7533000000003</c:v>
                </c:pt>
                <c:pt idx="1190">
                  <c:v>11737.848840000001</c:v>
                </c:pt>
                <c:pt idx="1191">
                  <c:v>5926.8459999999995</c:v>
                </c:pt>
                <c:pt idx="1192">
                  <c:v>4746.3440000000001</c:v>
                </c:pt>
                <c:pt idx="1193">
                  <c:v>4747.0528999999997</c:v>
                </c:pt>
                <c:pt idx="1194">
                  <c:v>6746.7425000000003</c:v>
                </c:pt>
                <c:pt idx="1195">
                  <c:v>6748.5911999999998</c:v>
                </c:pt>
                <c:pt idx="1196">
                  <c:v>4399.7309999999998</c:v>
                </c:pt>
                <c:pt idx="1197">
                  <c:v>6548.1950500000003</c:v>
                </c:pt>
                <c:pt idx="1198">
                  <c:v>6406.4107000000004</c:v>
                </c:pt>
                <c:pt idx="1199">
                  <c:v>6203.90175</c:v>
                </c:pt>
                <c:pt idx="1200">
                  <c:v>5028.1466</c:v>
                </c:pt>
                <c:pt idx="1201">
                  <c:v>20420.604650000001</c:v>
                </c:pt>
                <c:pt idx="1202">
                  <c:v>6455.86265</c:v>
                </c:pt>
                <c:pt idx="1203">
                  <c:v>6067.1267500000004</c:v>
                </c:pt>
                <c:pt idx="1204">
                  <c:v>5484.4673000000003</c:v>
                </c:pt>
                <c:pt idx="1205">
                  <c:v>6457.8433999999997</c:v>
                </c:pt>
                <c:pt idx="1206">
                  <c:v>7512.2669999999998</c:v>
                </c:pt>
                <c:pt idx="1207">
                  <c:v>6123.5688</c:v>
                </c:pt>
                <c:pt idx="1208">
                  <c:v>6389.3778499999999</c:v>
                </c:pt>
                <c:pt idx="1209">
                  <c:v>6393.6034499999996</c:v>
                </c:pt>
                <c:pt idx="1210">
                  <c:v>5415.6611999999996</c:v>
                </c:pt>
                <c:pt idx="1211">
                  <c:v>6593.5083000000004</c:v>
                </c:pt>
                <c:pt idx="1212">
                  <c:v>6600.3609999999999</c:v>
                </c:pt>
                <c:pt idx="1213">
                  <c:v>6664.68595</c:v>
                </c:pt>
                <c:pt idx="1214">
                  <c:v>6282.2349999999997</c:v>
                </c:pt>
                <c:pt idx="1215">
                  <c:v>9222.4025999999994</c:v>
                </c:pt>
                <c:pt idx="1216">
                  <c:v>5969.723</c:v>
                </c:pt>
                <c:pt idx="1217">
                  <c:v>7729.6457499999997</c:v>
                </c:pt>
                <c:pt idx="1218">
                  <c:v>6940.90985</c:v>
                </c:pt>
                <c:pt idx="1219">
                  <c:v>8606.2173999999995</c:v>
                </c:pt>
                <c:pt idx="1220">
                  <c:v>6837.3687</c:v>
                </c:pt>
                <c:pt idx="1221">
                  <c:v>14478.33015</c:v>
                </c:pt>
                <c:pt idx="1222">
                  <c:v>7726.8540000000003</c:v>
                </c:pt>
                <c:pt idx="1223">
                  <c:v>32108.662820000001</c:v>
                </c:pt>
                <c:pt idx="1224">
                  <c:v>7518.0253499999999</c:v>
                </c:pt>
                <c:pt idx="1225">
                  <c:v>8027.9679999999998</c:v>
                </c:pt>
                <c:pt idx="1226">
                  <c:v>8615.2999999999993</c:v>
                </c:pt>
                <c:pt idx="1227">
                  <c:v>7742.1098000000002</c:v>
                </c:pt>
                <c:pt idx="1228">
                  <c:v>24603.04837</c:v>
                </c:pt>
                <c:pt idx="1229">
                  <c:v>10096.969999999999</c:v>
                </c:pt>
                <c:pt idx="1230">
                  <c:v>9301.8935500000007</c:v>
                </c:pt>
                <c:pt idx="1231">
                  <c:v>10407.085849999999</c:v>
                </c:pt>
                <c:pt idx="1232">
                  <c:v>9225.2564000000002</c:v>
                </c:pt>
                <c:pt idx="1233">
                  <c:v>9620.3307000000004</c:v>
                </c:pt>
                <c:pt idx="1234">
                  <c:v>7789.6350000000002</c:v>
                </c:pt>
                <c:pt idx="1235">
                  <c:v>21232.182260000001</c:v>
                </c:pt>
                <c:pt idx="1236">
                  <c:v>9282.4806000000008</c:v>
                </c:pt>
                <c:pt idx="1237">
                  <c:v>8703.4560000000001</c:v>
                </c:pt>
                <c:pt idx="1238">
                  <c:v>10264.4421</c:v>
                </c:pt>
                <c:pt idx="1239">
                  <c:v>9288.0267000000003</c:v>
                </c:pt>
                <c:pt idx="1240">
                  <c:v>9617.6624499999998</c:v>
                </c:pt>
                <c:pt idx="1241">
                  <c:v>8444.4740000000002</c:v>
                </c:pt>
                <c:pt idx="1242">
                  <c:v>30284.642940000002</c:v>
                </c:pt>
                <c:pt idx="1243">
                  <c:v>8827.2098999999998</c:v>
                </c:pt>
                <c:pt idx="1244">
                  <c:v>8442.6669999999995</c:v>
                </c:pt>
                <c:pt idx="1245">
                  <c:v>8782.4689999999991</c:v>
                </c:pt>
                <c:pt idx="1246">
                  <c:v>9957.7216000000008</c:v>
                </c:pt>
                <c:pt idx="1247">
                  <c:v>25992.821039999999</c:v>
                </c:pt>
                <c:pt idx="1248">
                  <c:v>11244.376899999999</c:v>
                </c:pt>
                <c:pt idx="1249">
                  <c:v>9869.8101999999999</c:v>
                </c:pt>
                <c:pt idx="1250">
                  <c:v>9487.6442000000006</c:v>
                </c:pt>
                <c:pt idx="1251">
                  <c:v>11253.421</c:v>
                </c:pt>
                <c:pt idx="1252">
                  <c:v>10436.096</c:v>
                </c:pt>
                <c:pt idx="1253">
                  <c:v>25517.11363</c:v>
                </c:pt>
                <c:pt idx="1254">
                  <c:v>10594.501550000001</c:v>
                </c:pt>
                <c:pt idx="1255">
                  <c:v>10796.35025</c:v>
                </c:pt>
                <c:pt idx="1256">
                  <c:v>10214.636</c:v>
                </c:pt>
                <c:pt idx="1257">
                  <c:v>11165.417649999999</c:v>
                </c:pt>
                <c:pt idx="1258">
                  <c:v>10965.446</c:v>
                </c:pt>
                <c:pt idx="1259">
                  <c:v>11554.223599999999</c:v>
                </c:pt>
                <c:pt idx="1260">
                  <c:v>11735.87905</c:v>
                </c:pt>
                <c:pt idx="1261">
                  <c:v>11931.125249999999</c:v>
                </c:pt>
                <c:pt idx="1262">
                  <c:v>11743.299000000001</c:v>
                </c:pt>
                <c:pt idx="1263">
                  <c:v>12333.828</c:v>
                </c:pt>
                <c:pt idx="1264">
                  <c:v>12925.886</c:v>
                </c:pt>
                <c:pt idx="1265">
                  <c:v>12913.992399999999</c:v>
                </c:pt>
                <c:pt idx="1266">
                  <c:v>12129.614149999999</c:v>
                </c:pt>
                <c:pt idx="1267">
                  <c:v>12124.992399999999</c:v>
                </c:pt>
                <c:pt idx="1268">
                  <c:v>30259.995559999999</c:v>
                </c:pt>
                <c:pt idx="1269">
                  <c:v>12142.578600000001</c:v>
                </c:pt>
                <c:pt idx="1270">
                  <c:v>12730.999599999999</c:v>
                </c:pt>
                <c:pt idx="1271">
                  <c:v>12146.971</c:v>
                </c:pt>
                <c:pt idx="1272">
                  <c:v>13937.666499999999</c:v>
                </c:pt>
                <c:pt idx="1273">
                  <c:v>13770.097900000001</c:v>
                </c:pt>
                <c:pt idx="1274">
                  <c:v>14988.432000000001</c:v>
                </c:pt>
                <c:pt idx="1275">
                  <c:v>14394.5579</c:v>
                </c:pt>
                <c:pt idx="1276">
                  <c:v>23568.272000000001</c:v>
                </c:pt>
                <c:pt idx="1277">
                  <c:v>30184.936699999998</c:v>
                </c:pt>
                <c:pt idx="1278">
                  <c:v>17560.37975</c:v>
                </c:pt>
                <c:pt idx="1279">
                  <c:v>18972.494999999999</c:v>
                </c:pt>
                <c:pt idx="1280">
                  <c:v>20745.989099999999</c:v>
                </c:pt>
                <c:pt idx="1281">
                  <c:v>15518.180249999999</c:v>
                </c:pt>
                <c:pt idx="1282">
                  <c:v>20984.0936</c:v>
                </c:pt>
                <c:pt idx="1283">
                  <c:v>17352.6803</c:v>
                </c:pt>
                <c:pt idx="1284">
                  <c:v>16297.846</c:v>
                </c:pt>
                <c:pt idx="1285">
                  <c:v>21978.676899999999</c:v>
                </c:pt>
                <c:pt idx="1286">
                  <c:v>24393.6224</c:v>
                </c:pt>
                <c:pt idx="1287">
                  <c:v>26109.32905</c:v>
                </c:pt>
                <c:pt idx="1288">
                  <c:v>25382.296999999999</c:v>
                </c:pt>
                <c:pt idx="1289">
                  <c:v>28868.6639</c:v>
                </c:pt>
                <c:pt idx="1290">
                  <c:v>35147.528480000001</c:v>
                </c:pt>
                <c:pt idx="1291">
                  <c:v>17942.106</c:v>
                </c:pt>
                <c:pt idx="1292">
                  <c:v>21082.16</c:v>
                </c:pt>
                <c:pt idx="1293">
                  <c:v>38245.593269999998</c:v>
                </c:pt>
                <c:pt idx="1294">
                  <c:v>23807.240600000001</c:v>
                </c:pt>
                <c:pt idx="1295">
                  <c:v>23306.546999999999</c:v>
                </c:pt>
                <c:pt idx="1296">
                  <c:v>20149.322899999999</c:v>
                </c:pt>
                <c:pt idx="1297">
                  <c:v>32787.458590000002</c:v>
                </c:pt>
                <c:pt idx="1298">
                  <c:v>18246.495500000001</c:v>
                </c:pt>
                <c:pt idx="1299">
                  <c:v>19040.876</c:v>
                </c:pt>
                <c:pt idx="1300">
                  <c:v>18310.741999999998</c:v>
                </c:pt>
                <c:pt idx="1301">
                  <c:v>20773.62775</c:v>
                </c:pt>
                <c:pt idx="1302">
                  <c:v>19719.6947</c:v>
                </c:pt>
                <c:pt idx="1303">
                  <c:v>27218.437249999999</c:v>
                </c:pt>
                <c:pt idx="1304">
                  <c:v>19933.457999999999</c:v>
                </c:pt>
                <c:pt idx="1305">
                  <c:v>20009.63365</c:v>
                </c:pt>
                <c:pt idx="1306">
                  <c:v>19199.944</c:v>
                </c:pt>
                <c:pt idx="1307">
                  <c:v>24915.220850000002</c:v>
                </c:pt>
                <c:pt idx="1308">
                  <c:v>16450.894700000001</c:v>
                </c:pt>
                <c:pt idx="1309">
                  <c:v>25309.489000000001</c:v>
                </c:pt>
                <c:pt idx="1310">
                  <c:v>17178.682400000002</c:v>
                </c:pt>
                <c:pt idx="1311">
                  <c:v>19350.368900000001</c:v>
                </c:pt>
                <c:pt idx="1312">
                  <c:v>18648.421699999999</c:v>
                </c:pt>
                <c:pt idx="1313">
                  <c:v>16232.847</c:v>
                </c:pt>
                <c:pt idx="1314">
                  <c:v>17043.341400000001</c:v>
                </c:pt>
                <c:pt idx="1315">
                  <c:v>37829.724199999997</c:v>
                </c:pt>
                <c:pt idx="1316">
                  <c:v>21472.478800000001</c:v>
                </c:pt>
                <c:pt idx="1317">
                  <c:v>28101.333050000001</c:v>
                </c:pt>
                <c:pt idx="1318">
                  <c:v>1727.7850000000001</c:v>
                </c:pt>
                <c:pt idx="1319">
                  <c:v>3167.4558499999998</c:v>
                </c:pt>
                <c:pt idx="1320">
                  <c:v>2585.2689999999998</c:v>
                </c:pt>
                <c:pt idx="1321">
                  <c:v>3732.6251000000002</c:v>
                </c:pt>
                <c:pt idx="1322">
                  <c:v>6877.9800999999998</c:v>
                </c:pt>
                <c:pt idx="1323">
                  <c:v>9644.2525000000005</c:v>
                </c:pt>
                <c:pt idx="1324">
                  <c:v>9991.0376500000002</c:v>
                </c:pt>
                <c:pt idx="1325">
                  <c:v>13204.28565</c:v>
                </c:pt>
                <c:pt idx="1326">
                  <c:v>32734.186300000001</c:v>
                </c:pt>
                <c:pt idx="1327">
                  <c:v>15006.579449999999</c:v>
                </c:pt>
                <c:pt idx="1328">
                  <c:v>14455.644050000001</c:v>
                </c:pt>
                <c:pt idx="1329">
                  <c:v>19023.259999999998</c:v>
                </c:pt>
                <c:pt idx="1330">
                  <c:v>1694.7963999999999</c:v>
                </c:pt>
                <c:pt idx="1331">
                  <c:v>1621.3402000000001</c:v>
                </c:pt>
                <c:pt idx="1332">
                  <c:v>2775.1921499999999</c:v>
                </c:pt>
                <c:pt idx="1333">
                  <c:v>2680.9493000000002</c:v>
                </c:pt>
                <c:pt idx="1334">
                  <c:v>5116.5003999999999</c:v>
                </c:pt>
                <c:pt idx="1335">
                  <c:v>6640.5448500000002</c:v>
                </c:pt>
                <c:pt idx="1336">
                  <c:v>11534.872649999999</c:v>
                </c:pt>
                <c:pt idx="1337">
                  <c:v>12829.455099999999</c:v>
                </c:pt>
              </c:numCache>
            </c:numRef>
          </c:val>
          <c:smooth val="0"/>
          <c:extLst>
            <c:ext xmlns:c16="http://schemas.microsoft.com/office/drawing/2014/chart" uri="{C3380CC4-5D6E-409C-BE32-E72D297353CC}">
              <c16:uniqueId val="{00000000-0FA2-4D53-808C-9B952AD2CDD8}"/>
            </c:ext>
          </c:extLst>
        </c:ser>
        <c:ser>
          <c:idx val="1"/>
          <c:order val="1"/>
          <c:tx>
            <c:strRef>
              <c:f>'FamInsureCo Int. Stats Data'!$R$1</c:f>
              <c:strCache>
                <c:ptCount val="1"/>
                <c:pt idx="0">
                  <c:v>predicted_charges</c:v>
                </c:pt>
              </c:strCache>
            </c:strRef>
          </c:tx>
          <c:spPr>
            <a:ln w="28575" cap="rnd">
              <a:solidFill>
                <a:schemeClr val="accent2"/>
              </a:solidFill>
              <a:round/>
            </a:ln>
            <a:effectLst/>
          </c:spPr>
          <c:marker>
            <c:symbol val="none"/>
          </c:marker>
          <c:val>
            <c:numRef>
              <c:f>'FamInsureCo Int. Stats Data'!$R$2:$R$1339</c:f>
              <c:numCache>
                <c:formatCode>"$"#,##0.00_);[Red]\("$"#,##0.00\)</c:formatCode>
                <c:ptCount val="1338"/>
                <c:pt idx="0">
                  <c:v>-45.318920615130992</c:v>
                </c:pt>
                <c:pt idx="1">
                  <c:v>452.75078902282621</c:v>
                </c:pt>
                <c:pt idx="2">
                  <c:v>856.56032003729888</c:v>
                </c:pt>
                <c:pt idx="3">
                  <c:v>1377.3136352277088</c:v>
                </c:pt>
                <c:pt idx="4">
                  <c:v>1076.2078562193055</c:v>
                </c:pt>
                <c:pt idx="5">
                  <c:v>660.35104048295216</c:v>
                </c:pt>
                <c:pt idx="6">
                  <c:v>1391.6520056566806</c:v>
                </c:pt>
                <c:pt idx="7">
                  <c:v>-64.11399171771518</c:v>
                </c:pt>
                <c:pt idx="8">
                  <c:v>237.74643836589712</c:v>
                </c:pt>
                <c:pt idx="9">
                  <c:v>1063.7572742323246</c:v>
                </c:pt>
                <c:pt idx="10">
                  <c:v>2022.1779755563357</c:v>
                </c:pt>
                <c:pt idx="11">
                  <c:v>1739.2411923220479</c:v>
                </c:pt>
                <c:pt idx="12">
                  <c:v>2494.2510363755109</c:v>
                </c:pt>
                <c:pt idx="13">
                  <c:v>1675.1399242254593</c:v>
                </c:pt>
                <c:pt idx="14">
                  <c:v>1832.8619989441468</c:v>
                </c:pt>
                <c:pt idx="15">
                  <c:v>2433.980393624066</c:v>
                </c:pt>
                <c:pt idx="16">
                  <c:v>2966.3240971946871</c:v>
                </c:pt>
                <c:pt idx="17">
                  <c:v>2206.0381163889779</c:v>
                </c:pt>
                <c:pt idx="18">
                  <c:v>2111.3617989519571</c:v>
                </c:pt>
                <c:pt idx="19">
                  <c:v>2906.053454443243</c:v>
                </c:pt>
                <c:pt idx="20">
                  <c:v>3480.3191059638939</c:v>
                </c:pt>
                <c:pt idx="21">
                  <c:v>2682.2941506235165</c:v>
                </c:pt>
                <c:pt idx="22">
                  <c:v>2962.3137728222446</c:v>
                </c:pt>
                <c:pt idx="23">
                  <c:v>2154.0383979771959</c:v>
                </c:pt>
                <c:pt idx="24">
                  <c:v>1727.3135804415015</c:v>
                </c:pt>
                <c:pt idx="25">
                  <c:v>753.76962012567674</c:v>
                </c:pt>
                <c:pt idx="26">
                  <c:v>1669.9600987256163</c:v>
                </c:pt>
                <c:pt idx="27">
                  <c:v>1585.4015257802421</c:v>
                </c:pt>
                <c:pt idx="28">
                  <c:v>1717.1205309059314</c:v>
                </c:pt>
                <c:pt idx="29">
                  <c:v>1869.6041213943336</c:v>
                </c:pt>
                <c:pt idx="30">
                  <c:v>2988.7278492159021</c:v>
                </c:pt>
                <c:pt idx="31">
                  <c:v>2542.4143682191116</c:v>
                </c:pt>
                <c:pt idx="32">
                  <c:v>2311.9072780186834</c:v>
                </c:pt>
                <c:pt idx="33">
                  <c:v>2421.2876106278127</c:v>
                </c:pt>
                <c:pt idx="34">
                  <c:v>3402.3542649823103</c:v>
                </c:pt>
                <c:pt idx="35">
                  <c:v>2583.2431528322595</c:v>
                </c:pt>
                <c:pt idx="36">
                  <c:v>3258.9705606925963</c:v>
                </c:pt>
                <c:pt idx="37">
                  <c:v>2899.0593677869874</c:v>
                </c:pt>
                <c:pt idx="38">
                  <c:v>3170.0231770832088</c:v>
                </c:pt>
                <c:pt idx="39">
                  <c:v>3223.5657509010853</c:v>
                </c:pt>
                <c:pt idx="40">
                  <c:v>3672.5969764590009</c:v>
                </c:pt>
                <c:pt idx="41">
                  <c:v>4230.7002598520085</c:v>
                </c:pt>
                <c:pt idx="42">
                  <c:v>3637.5306789291662</c:v>
                </c:pt>
                <c:pt idx="43">
                  <c:v>2758.0172432747586</c:v>
                </c:pt>
                <c:pt idx="44">
                  <c:v>4071.8850217964355</c:v>
                </c:pt>
                <c:pt idx="45">
                  <c:v>4760.1268023870689</c:v>
                </c:pt>
                <c:pt idx="46">
                  <c:v>5060.1394180585885</c:v>
                </c:pt>
                <c:pt idx="47">
                  <c:v>4034.5053597005135</c:v>
                </c:pt>
                <c:pt idx="48">
                  <c:v>4378.626249995832</c:v>
                </c:pt>
                <c:pt idx="49">
                  <c:v>4504.7544228210172</c:v>
                </c:pt>
                <c:pt idx="50">
                  <c:v>4231.2322213336738</c:v>
                </c:pt>
                <c:pt idx="51">
                  <c:v>4677.5457023304662</c:v>
                </c:pt>
                <c:pt idx="52">
                  <c:v>5422.0478013001011</c:v>
                </c:pt>
                <c:pt idx="53">
                  <c:v>5262.5017288827403</c:v>
                </c:pt>
                <c:pt idx="54">
                  <c:v>5493.7396534449581</c:v>
                </c:pt>
                <c:pt idx="55">
                  <c:v>4662.1003327560647</c:v>
                </c:pt>
                <c:pt idx="56">
                  <c:v>5822.4290099744212</c:v>
                </c:pt>
                <c:pt idx="57">
                  <c:v>5893.0276987823963</c:v>
                </c:pt>
                <c:pt idx="58">
                  <c:v>6250.4575869131149</c:v>
                </c:pt>
                <c:pt idx="59">
                  <c:v>6817.7319622824507</c:v>
                </c:pt>
                <c:pt idx="60">
                  <c:v>7133.5481772371822</c:v>
                </c:pt>
                <c:pt idx="61">
                  <c:v>7209.0132847580826</c:v>
                </c:pt>
                <c:pt idx="62">
                  <c:v>8166.2696169675655</c:v>
                </c:pt>
                <c:pt idx="63">
                  <c:v>7327.1549913042254</c:v>
                </c:pt>
                <c:pt idx="64">
                  <c:v>7415.1106548420066</c:v>
                </c:pt>
                <c:pt idx="65">
                  <c:v>8248.2895151689518</c:v>
                </c:pt>
                <c:pt idx="66">
                  <c:v>8162.2592925951212</c:v>
                </c:pt>
                <c:pt idx="67">
                  <c:v>8070.1542088976603</c:v>
                </c:pt>
                <c:pt idx="68">
                  <c:v>8085.6633692153773</c:v>
                </c:pt>
                <c:pt idx="69">
                  <c:v>7938.1614765137238</c:v>
                </c:pt>
                <c:pt idx="70">
                  <c:v>8898.0840649538222</c:v>
                </c:pt>
                <c:pt idx="71">
                  <c:v>9565.9641023223558</c:v>
                </c:pt>
                <c:pt idx="72">
                  <c:v>9749.445756863428</c:v>
                </c:pt>
                <c:pt idx="73">
                  <c:v>9966.3453109966758</c:v>
                </c:pt>
                <c:pt idx="74">
                  <c:v>9561.9537779499151</c:v>
                </c:pt>
                <c:pt idx="75">
                  <c:v>9243.4469509155242</c:v>
                </c:pt>
                <c:pt idx="76">
                  <c:v>10035.120002105974</c:v>
                </c:pt>
                <c:pt idx="77">
                  <c:v>10763.097403972868</c:v>
                </c:pt>
                <c:pt idx="78">
                  <c:v>10994.33532853509</c:v>
                </c:pt>
                <c:pt idx="79">
                  <c:v>10337.020406219483</c:v>
                </c:pt>
                <c:pt idx="80">
                  <c:v>9748.8022855957533</c:v>
                </c:pt>
                <c:pt idx="81">
                  <c:v>10468.745832119388</c:v>
                </c:pt>
                <c:pt idx="82">
                  <c:v>11572.205450655212</c:v>
                </c:pt>
                <c:pt idx="83">
                  <c:v>12044.316163996347</c:v>
                </c:pt>
                <c:pt idx="84">
                  <c:v>12432.182999940371</c:v>
                </c:pt>
                <c:pt idx="85">
                  <c:v>11914.177666798721</c:v>
                </c:pt>
                <c:pt idx="86">
                  <c:v>13218.607046860037</c:v>
                </c:pt>
                <c:pt idx="87">
                  <c:v>13003.531490425463</c:v>
                </c:pt>
                <c:pt idx="88">
                  <c:v>32795.555041117652</c:v>
                </c:pt>
                <c:pt idx="89">
                  <c:v>25258.182287736934</c:v>
                </c:pt>
                <c:pt idx="90">
                  <c:v>25699.795872790739</c:v>
                </c:pt>
                <c:pt idx="91">
                  <c:v>30333.092798021513</c:v>
                </c:pt>
                <c:pt idx="92">
                  <c:v>28609.378279883691</c:v>
                </c:pt>
                <c:pt idx="93">
                  <c:v>33676.246681695135</c:v>
                </c:pt>
                <c:pt idx="94">
                  <c:v>24285.731490757989</c:v>
                </c:pt>
                <c:pt idx="95">
                  <c:v>29619.453766583589</c:v>
                </c:pt>
                <c:pt idx="96">
                  <c:v>30488.628546066437</c:v>
                </c:pt>
                <c:pt idx="97">
                  <c:v>27406.718930936098</c:v>
                </c:pt>
                <c:pt idx="98">
                  <c:v>25861.124680115528</c:v>
                </c:pt>
                <c:pt idx="99">
                  <c:v>35345.453044164824</c:v>
                </c:pt>
                <c:pt idx="100">
                  <c:v>36479.138679738891</c:v>
                </c:pt>
                <c:pt idx="101">
                  <c:v>26797.904649580276</c:v>
                </c:pt>
                <c:pt idx="102">
                  <c:v>32605.241552869804</c:v>
                </c:pt>
                <c:pt idx="103">
                  <c:v>30145.600819108004</c:v>
                </c:pt>
                <c:pt idx="104">
                  <c:v>27246.302384775394</c:v>
                </c:pt>
                <c:pt idx="105">
                  <c:v>26603.4404524114</c:v>
                </c:pt>
                <c:pt idx="106">
                  <c:v>25536.490380805873</c:v>
                </c:pt>
                <c:pt idx="107">
                  <c:v>31258.890224858449</c:v>
                </c:pt>
                <c:pt idx="108">
                  <c:v>30473.559341275672</c:v>
                </c:pt>
                <c:pt idx="109">
                  <c:v>27653.834221971032</c:v>
                </c:pt>
                <c:pt idx="110">
                  <c:v>33216.687993606247</c:v>
                </c:pt>
                <c:pt idx="111">
                  <c:v>25013.221548033711</c:v>
                </c:pt>
                <c:pt idx="112">
                  <c:v>24615.17549836266</c:v>
                </c:pt>
                <c:pt idx="113">
                  <c:v>24889.394980956116</c:v>
                </c:pt>
                <c:pt idx="114">
                  <c:v>26812.243020009242</c:v>
                </c:pt>
                <c:pt idx="115">
                  <c:v>27024.401415408262</c:v>
                </c:pt>
                <c:pt idx="116">
                  <c:v>1209.0524263805946</c:v>
                </c:pt>
                <c:pt idx="117">
                  <c:v>1094.3454629488206</c:v>
                </c:pt>
                <c:pt idx="118">
                  <c:v>206.10731161925014</c:v>
                </c:pt>
                <c:pt idx="119">
                  <c:v>222.70963527384902</c:v>
                </c:pt>
                <c:pt idx="120">
                  <c:v>1108.6838333777941</c:v>
                </c:pt>
                <c:pt idx="121">
                  <c:v>-9.7228958905316176</c:v>
                </c:pt>
                <c:pt idx="122">
                  <c:v>864.93153608527609</c:v>
                </c:pt>
                <c:pt idx="123">
                  <c:v>727.64241036633121</c:v>
                </c:pt>
                <c:pt idx="124">
                  <c:v>646.93881861514546</c:v>
                </c:pt>
                <c:pt idx="125">
                  <c:v>169.20061471165081</c:v>
                </c:pt>
                <c:pt idx="126">
                  <c:v>675.61555947308898</c:v>
                </c:pt>
                <c:pt idx="127">
                  <c:v>139.01457170329104</c:v>
                </c:pt>
                <c:pt idx="128">
                  <c:v>78.642485686567852</c:v>
                </c:pt>
                <c:pt idx="129">
                  <c:v>847.67600462074643</c:v>
                </c:pt>
                <c:pt idx="130">
                  <c:v>976.72133848149042</c:v>
                </c:pt>
                <c:pt idx="131">
                  <c:v>3.1773781656656865</c:v>
                </c:pt>
                <c:pt idx="132">
                  <c:v>649.5748373581273</c:v>
                </c:pt>
                <c:pt idx="133">
                  <c:v>1777.4837558301288</c:v>
                </c:pt>
                <c:pt idx="134">
                  <c:v>1621.5856788101173</c:v>
                </c:pt>
                <c:pt idx="135">
                  <c:v>1009.2048879711592</c:v>
                </c:pt>
                <c:pt idx="136">
                  <c:v>1149.1602699207206</c:v>
                </c:pt>
                <c:pt idx="137">
                  <c:v>1892.9215536236916</c:v>
                </c:pt>
                <c:pt idx="138">
                  <c:v>2795.1457273120141</c:v>
                </c:pt>
                <c:pt idx="139">
                  <c:v>1646.2520952956174</c:v>
                </c:pt>
                <c:pt idx="140">
                  <c:v>2895.5143203148164</c:v>
                </c:pt>
                <c:pt idx="141">
                  <c:v>2118.2810828186148</c:v>
                </c:pt>
                <c:pt idx="142">
                  <c:v>2706.1983437026274</c:v>
                </c:pt>
                <c:pt idx="143">
                  <c:v>2508.0971764400074</c:v>
                </c:pt>
                <c:pt idx="144">
                  <c:v>790.87494700069692</c:v>
                </c:pt>
                <c:pt idx="145">
                  <c:v>1228.5725706219328</c:v>
                </c:pt>
                <c:pt idx="146">
                  <c:v>1743.264860497251</c:v>
                </c:pt>
                <c:pt idx="147">
                  <c:v>1454.9743139588572</c:v>
                </c:pt>
                <c:pt idx="148">
                  <c:v>1872.3675643270926</c:v>
                </c:pt>
                <c:pt idx="149">
                  <c:v>2602.4739228986582</c:v>
                </c:pt>
                <c:pt idx="150">
                  <c:v>1947.8326718479948</c:v>
                </c:pt>
                <c:pt idx="151">
                  <c:v>2916.8249089991477</c:v>
                </c:pt>
                <c:pt idx="152">
                  <c:v>3100.3065635402218</c:v>
                </c:pt>
                <c:pt idx="153">
                  <c:v>2302.2577914864232</c:v>
                </c:pt>
                <c:pt idx="154">
                  <c:v>3828.2839654071158</c:v>
                </c:pt>
                <c:pt idx="155">
                  <c:v>4115.0513739865473</c:v>
                </c:pt>
                <c:pt idx="156">
                  <c:v>4474.2414690726255</c:v>
                </c:pt>
                <c:pt idx="157">
                  <c:v>4316.519394353938</c:v>
                </c:pt>
                <c:pt idx="158">
                  <c:v>4672.0614940426694</c:v>
                </c:pt>
                <c:pt idx="159">
                  <c:v>4534.3132389439452</c:v>
                </c:pt>
                <c:pt idx="160">
                  <c:v>4665.1825705033625</c:v>
                </c:pt>
                <c:pt idx="161">
                  <c:v>3818.8663671238246</c:v>
                </c:pt>
                <c:pt idx="162">
                  <c:v>4189.0991853117448</c:v>
                </c:pt>
                <c:pt idx="163">
                  <c:v>5191.6919520028678</c:v>
                </c:pt>
                <c:pt idx="164">
                  <c:v>4790.2175799916658</c:v>
                </c:pt>
                <c:pt idx="165">
                  <c:v>5608.2355288048348</c:v>
                </c:pt>
                <c:pt idx="166">
                  <c:v>4861.5332673528865</c:v>
                </c:pt>
                <c:pt idx="167">
                  <c:v>6108.9853304819553</c:v>
                </c:pt>
                <c:pt idx="168">
                  <c:v>5640.7493157821373</c:v>
                </c:pt>
                <c:pt idx="169">
                  <c:v>5701.9472586517113</c:v>
                </c:pt>
                <c:pt idx="170">
                  <c:v>6779.609250632966</c:v>
                </c:pt>
                <c:pt idx="171">
                  <c:v>6736.5941393460489</c:v>
                </c:pt>
                <c:pt idx="172">
                  <c:v>6500.7906558106151</c:v>
                </c:pt>
                <c:pt idx="173">
                  <c:v>6604.6316444497461</c:v>
                </c:pt>
                <c:pt idx="174">
                  <c:v>7380.7276453128834</c:v>
                </c:pt>
                <c:pt idx="175">
                  <c:v>5903.1070042450629</c:v>
                </c:pt>
                <c:pt idx="176">
                  <c:v>7309.0357931680264</c:v>
                </c:pt>
                <c:pt idx="177">
                  <c:v>6509.16302341556</c:v>
                </c:pt>
                <c:pt idx="178">
                  <c:v>6689.5687036866948</c:v>
                </c:pt>
                <c:pt idx="179">
                  <c:v>7809.785594845147</c:v>
                </c:pt>
                <c:pt idx="180">
                  <c:v>6960.9045785002672</c:v>
                </c:pt>
                <c:pt idx="181">
                  <c:v>7278.1727256363192</c:v>
                </c:pt>
                <c:pt idx="182">
                  <c:v>8408.7176628513007</c:v>
                </c:pt>
                <c:pt idx="183">
                  <c:v>8949.5654147797759</c:v>
                </c:pt>
                <c:pt idx="184">
                  <c:v>9023.0812646233098</c:v>
                </c:pt>
                <c:pt idx="185">
                  <c:v>9563.929016551785</c:v>
                </c:pt>
                <c:pt idx="186">
                  <c:v>8573.7827325813632</c:v>
                </c:pt>
                <c:pt idx="187">
                  <c:v>8831.8798210770656</c:v>
                </c:pt>
                <c:pt idx="188">
                  <c:v>10209.886520217293</c:v>
                </c:pt>
                <c:pt idx="189">
                  <c:v>9217.5777262865195</c:v>
                </c:pt>
                <c:pt idx="190">
                  <c:v>9622.4868414120901</c:v>
                </c:pt>
                <c:pt idx="191">
                  <c:v>10178.326171579469</c:v>
                </c:pt>
                <c:pt idx="192">
                  <c:v>10432.305071663235</c:v>
                </c:pt>
                <c:pt idx="193">
                  <c:v>11882.010043722545</c:v>
                </c:pt>
                <c:pt idx="194">
                  <c:v>11973.506387116478</c:v>
                </c:pt>
                <c:pt idx="195">
                  <c:v>11973.506387116478</c:v>
                </c:pt>
                <c:pt idx="196">
                  <c:v>12562.110409066103</c:v>
                </c:pt>
                <c:pt idx="197">
                  <c:v>11612.062075347032</c:v>
                </c:pt>
                <c:pt idx="198">
                  <c:v>12515.084973406741</c:v>
                </c:pt>
                <c:pt idx="199">
                  <c:v>13288.26381323432</c:v>
                </c:pt>
                <c:pt idx="200">
                  <c:v>25784.105705142247</c:v>
                </c:pt>
                <c:pt idx="201">
                  <c:v>30716.007387159407</c:v>
                </c:pt>
                <c:pt idx="202">
                  <c:v>34104.000379818608</c:v>
                </c:pt>
                <c:pt idx="203">
                  <c:v>27423.526305332329</c:v>
                </c:pt>
                <c:pt idx="204">
                  <c:v>31342.407753612795</c:v>
                </c:pt>
                <c:pt idx="205">
                  <c:v>29489.506484319056</c:v>
                </c:pt>
                <c:pt idx="206">
                  <c:v>33506.161475149347</c:v>
                </c:pt>
                <c:pt idx="207">
                  <c:v>28130.302271315733</c:v>
                </c:pt>
                <c:pt idx="208">
                  <c:v>32102.835151713683</c:v>
                </c:pt>
                <c:pt idx="209">
                  <c:v>28050.971902464073</c:v>
                </c:pt>
                <c:pt idx="210">
                  <c:v>26473.589481399264</c:v>
                </c:pt>
                <c:pt idx="211">
                  <c:v>32382.88832716809</c:v>
                </c:pt>
                <c:pt idx="212">
                  <c:v>28400.311559542541</c:v>
                </c:pt>
                <c:pt idx="213">
                  <c:v>26974.202997794084</c:v>
                </c:pt>
                <c:pt idx="214">
                  <c:v>31090.629016011342</c:v>
                </c:pt>
                <c:pt idx="215">
                  <c:v>32888.880712341779</c:v>
                </c:pt>
                <c:pt idx="216">
                  <c:v>26856.140206561147</c:v>
                </c:pt>
                <c:pt idx="217">
                  <c:v>26810.207934238671</c:v>
                </c:pt>
                <c:pt idx="218">
                  <c:v>29123.162200580999</c:v>
                </c:pt>
                <c:pt idx="219">
                  <c:v>24761.23172236036</c:v>
                </c:pt>
                <c:pt idx="220">
                  <c:v>36481.530057154298</c:v>
                </c:pt>
                <c:pt idx="221">
                  <c:v>30405.666725431358</c:v>
                </c:pt>
                <c:pt idx="222">
                  <c:v>6449.5195432379678</c:v>
                </c:pt>
                <c:pt idx="223">
                  <c:v>5990.6916895108789</c:v>
                </c:pt>
                <c:pt idx="224">
                  <c:v>5159.0662046305315</c:v>
                </c:pt>
                <c:pt idx="225">
                  <c:v>5469.9686118081063</c:v>
                </c:pt>
                <c:pt idx="226">
                  <c:v>5469.9686118081063</c:v>
                </c:pt>
                <c:pt idx="227">
                  <c:v>5453.3662881535074</c:v>
                </c:pt>
                <c:pt idx="228">
                  <c:v>5159.0662046305315</c:v>
                </c:pt>
                <c:pt idx="229">
                  <c:v>4424.0222215683953</c:v>
                </c:pt>
                <c:pt idx="230">
                  <c:v>4805.8756656241621</c:v>
                </c:pt>
                <c:pt idx="231">
                  <c:v>4540.2384871505838</c:v>
                </c:pt>
                <c:pt idx="232">
                  <c:v>5320.54769891672</c:v>
                </c:pt>
                <c:pt idx="233">
                  <c:v>5602.7872010448937</c:v>
                </c:pt>
                <c:pt idx="234">
                  <c:v>5617.8940583576205</c:v>
                </c:pt>
                <c:pt idx="235">
                  <c:v>6693.2718405304859</c:v>
                </c:pt>
                <c:pt idx="236">
                  <c:v>4390.8175742591975</c:v>
                </c:pt>
                <c:pt idx="237">
                  <c:v>5768.8104375908806</c:v>
                </c:pt>
                <c:pt idx="238">
                  <c:v>6678.9334701015123</c:v>
                </c:pt>
                <c:pt idx="239">
                  <c:v>5345.4650202071625</c:v>
                </c:pt>
                <c:pt idx="240">
                  <c:v>5187.742945488475</c:v>
                </c:pt>
                <c:pt idx="241">
                  <c:v>5702.4011429724869</c:v>
                </c:pt>
                <c:pt idx="242">
                  <c:v>5431.4952427809894</c:v>
                </c:pt>
                <c:pt idx="243">
                  <c:v>5254.1384042983245</c:v>
                </c:pt>
                <c:pt idx="244">
                  <c:v>5356.8862296005755</c:v>
                </c:pt>
                <c:pt idx="245">
                  <c:v>5399.9013408874889</c:v>
                </c:pt>
                <c:pt idx="246">
                  <c:v>6202.8500849098946</c:v>
                </c:pt>
                <c:pt idx="247">
                  <c:v>5858.7291946145779</c:v>
                </c:pt>
                <c:pt idx="248">
                  <c:v>4969.7061547221638</c:v>
                </c:pt>
                <c:pt idx="249">
                  <c:v>5170.4874140239444</c:v>
                </c:pt>
                <c:pt idx="250">
                  <c:v>5156.1490435949745</c:v>
                </c:pt>
                <c:pt idx="251">
                  <c:v>6073.8047510491524</c:v>
                </c:pt>
                <c:pt idx="252">
                  <c:v>6532.6326047762414</c:v>
                </c:pt>
                <c:pt idx="253">
                  <c:v>6116.7757890398861</c:v>
                </c:pt>
                <c:pt idx="254">
                  <c:v>5902.8710224940569</c:v>
                </c:pt>
                <c:pt idx="255">
                  <c:v>5119.133488387768</c:v>
                </c:pt>
                <c:pt idx="256">
                  <c:v>5301.7590485883538</c:v>
                </c:pt>
                <c:pt idx="257">
                  <c:v>5069.3265174239732</c:v>
                </c:pt>
                <c:pt idx="258">
                  <c:v>5685.5755861300368</c:v>
                </c:pt>
                <c:pt idx="259">
                  <c:v>5859.4600289763694</c:v>
                </c:pt>
                <c:pt idx="260">
                  <c:v>5344.4292268393765</c:v>
                </c:pt>
                <c:pt idx="261">
                  <c:v>6258.0172399520143</c:v>
                </c:pt>
                <c:pt idx="262">
                  <c:v>6595.6471303101607</c:v>
                </c:pt>
                <c:pt idx="263">
                  <c:v>6573.4613893893875</c:v>
                </c:pt>
                <c:pt idx="264">
                  <c:v>5898.3495368170188</c:v>
                </c:pt>
                <c:pt idx="265">
                  <c:v>6114.6335356622985</c:v>
                </c:pt>
                <c:pt idx="266">
                  <c:v>5854.9894924942146</c:v>
                </c:pt>
                <c:pt idx="267">
                  <c:v>7878.983932787587</c:v>
                </c:pt>
                <c:pt idx="268">
                  <c:v>6380.6427796532316</c:v>
                </c:pt>
                <c:pt idx="269">
                  <c:v>7090.3735591941531</c:v>
                </c:pt>
                <c:pt idx="270">
                  <c:v>6459.4852603194049</c:v>
                </c:pt>
                <c:pt idx="271">
                  <c:v>7087.4563981585961</c:v>
                </c:pt>
                <c:pt idx="272">
                  <c:v>7191.1444552019439</c:v>
                </c:pt>
                <c:pt idx="273">
                  <c:v>7447.7396565815579</c:v>
                </c:pt>
                <c:pt idx="274">
                  <c:v>6302.5752066450277</c:v>
                </c:pt>
                <c:pt idx="275">
                  <c:v>7158.0550869665676</c:v>
                </c:pt>
                <c:pt idx="276">
                  <c:v>6684.8888628105087</c:v>
                </c:pt>
                <c:pt idx="277">
                  <c:v>6118.8564831075582</c:v>
                </c:pt>
                <c:pt idx="278">
                  <c:v>6708.5839058817</c:v>
                </c:pt>
                <c:pt idx="279">
                  <c:v>7538.7000886116311</c:v>
                </c:pt>
                <c:pt idx="280">
                  <c:v>6641.8737515235953</c:v>
                </c:pt>
                <c:pt idx="281">
                  <c:v>9051.4508179526001</c:v>
                </c:pt>
                <c:pt idx="282">
                  <c:v>6757.2977135086112</c:v>
                </c:pt>
                <c:pt idx="283">
                  <c:v>7022.9348919821896</c:v>
                </c:pt>
                <c:pt idx="284">
                  <c:v>6463.3935122164094</c:v>
                </c:pt>
                <c:pt idx="285">
                  <c:v>8251.5068424224864</c:v>
                </c:pt>
                <c:pt idx="286">
                  <c:v>7644.4665182147164</c:v>
                </c:pt>
                <c:pt idx="287">
                  <c:v>5159.3103539523272</c:v>
                </c:pt>
                <c:pt idx="288">
                  <c:v>5159.3103539523272</c:v>
                </c:pt>
                <c:pt idx="289">
                  <c:v>7040.3105514125418</c:v>
                </c:pt>
                <c:pt idx="290">
                  <c:v>7255.4301811432942</c:v>
                </c:pt>
                <c:pt idx="291">
                  <c:v>5802.6827880697383</c:v>
                </c:pt>
                <c:pt idx="292">
                  <c:v>6092.9290130597165</c:v>
                </c:pt>
                <c:pt idx="293">
                  <c:v>6207.591903195309</c:v>
                </c:pt>
                <c:pt idx="294">
                  <c:v>6496.2273827695935</c:v>
                </c:pt>
                <c:pt idx="295">
                  <c:v>6768.6564209200515</c:v>
                </c:pt>
                <c:pt idx="296">
                  <c:v>6221.9743469204604</c:v>
                </c:pt>
                <c:pt idx="297">
                  <c:v>7066.8450388928959</c:v>
                </c:pt>
                <c:pt idx="298">
                  <c:v>6950.1749819752076</c:v>
                </c:pt>
                <c:pt idx="299">
                  <c:v>6310.640588237271</c:v>
                </c:pt>
                <c:pt idx="300">
                  <c:v>6252.8773884820657</c:v>
                </c:pt>
                <c:pt idx="301">
                  <c:v>6269.4797121366646</c:v>
                </c:pt>
                <c:pt idx="302">
                  <c:v>7447.1515282762812</c:v>
                </c:pt>
                <c:pt idx="303">
                  <c:v>6979.7216529821835</c:v>
                </c:pt>
                <c:pt idx="304">
                  <c:v>6949.0818186383258</c:v>
                </c:pt>
                <c:pt idx="305">
                  <c:v>7210.9595775444013</c:v>
                </c:pt>
                <c:pt idx="306">
                  <c:v>6788.4123453964457</c:v>
                </c:pt>
                <c:pt idx="307">
                  <c:v>6562.0170228337374</c:v>
                </c:pt>
                <c:pt idx="308">
                  <c:v>6931.3863316468432</c:v>
                </c:pt>
                <c:pt idx="309">
                  <c:v>8408.9931369061196</c:v>
                </c:pt>
                <c:pt idx="310">
                  <c:v>7743.8070273852918</c:v>
                </c:pt>
                <c:pt idx="311">
                  <c:v>7694.4538477569931</c:v>
                </c:pt>
                <c:pt idx="312">
                  <c:v>7825.3231793164123</c:v>
                </c:pt>
                <c:pt idx="313">
                  <c:v>7739.2929567425817</c:v>
                </c:pt>
                <c:pt idx="314">
                  <c:v>7708.7922181859649</c:v>
                </c:pt>
                <c:pt idx="315">
                  <c:v>9057.3298728710797</c:v>
                </c:pt>
                <c:pt idx="316">
                  <c:v>8080.4966860023396</c:v>
                </c:pt>
                <c:pt idx="317">
                  <c:v>9203.7183456530838</c:v>
                </c:pt>
                <c:pt idx="318">
                  <c:v>8211.3660175617588</c:v>
                </c:pt>
                <c:pt idx="319">
                  <c:v>8730.2071884611341</c:v>
                </c:pt>
                <c:pt idx="320">
                  <c:v>8712.5117014696516</c:v>
                </c:pt>
                <c:pt idx="321">
                  <c:v>7806.9304112188183</c:v>
                </c:pt>
                <c:pt idx="322">
                  <c:v>9871.6998262868965</c:v>
                </c:pt>
                <c:pt idx="323">
                  <c:v>9242.6355251108234</c:v>
                </c:pt>
                <c:pt idx="324">
                  <c:v>8853.9763855696292</c:v>
                </c:pt>
                <c:pt idx="325">
                  <c:v>9340.0869570780669</c:v>
                </c:pt>
                <c:pt idx="326">
                  <c:v>8242.0255693527524</c:v>
                </c:pt>
                <c:pt idx="327">
                  <c:v>8891.0254940325176</c:v>
                </c:pt>
                <c:pt idx="328">
                  <c:v>9098.1586574842258</c:v>
                </c:pt>
                <c:pt idx="329">
                  <c:v>8722.3997919992289</c:v>
                </c:pt>
                <c:pt idx="330">
                  <c:v>10013.952714717771</c:v>
                </c:pt>
                <c:pt idx="331">
                  <c:v>8148.8649748403695</c:v>
                </c:pt>
                <c:pt idx="332">
                  <c:v>10143.766535462264</c:v>
                </c:pt>
                <c:pt idx="333">
                  <c:v>8635.9598513860819</c:v>
                </c:pt>
                <c:pt idx="334">
                  <c:v>8884.9947062050596</c:v>
                </c:pt>
                <c:pt idx="335">
                  <c:v>9425.0240163150138</c:v>
                </c:pt>
                <c:pt idx="336">
                  <c:v>7507.6932467995794</c:v>
                </c:pt>
                <c:pt idx="337">
                  <c:v>8069.607438090592</c:v>
                </c:pt>
                <c:pt idx="338">
                  <c:v>7507.6932467995794</c:v>
                </c:pt>
                <c:pt idx="339">
                  <c:v>7954.8628221368599</c:v>
                </c:pt>
                <c:pt idx="340">
                  <c:v>9000.508352636858</c:v>
                </c:pt>
                <c:pt idx="341">
                  <c:v>9680.4113188782321</c:v>
                </c:pt>
                <c:pt idx="342">
                  <c:v>9315.1601984770605</c:v>
                </c:pt>
                <c:pt idx="343">
                  <c:v>10289.868527907412</c:v>
                </c:pt>
                <c:pt idx="344">
                  <c:v>8252.6114845827506</c:v>
                </c:pt>
                <c:pt idx="345">
                  <c:v>8870.3257821430489</c:v>
                </c:pt>
                <c:pt idx="346">
                  <c:v>8726.9861511495146</c:v>
                </c:pt>
                <c:pt idx="347">
                  <c:v>8882.8163381599261</c:v>
                </c:pt>
                <c:pt idx="348">
                  <c:v>10243.797159797698</c:v>
                </c:pt>
                <c:pt idx="349">
                  <c:v>9299.4278049714922</c:v>
                </c:pt>
                <c:pt idx="350">
                  <c:v>8837.5372736473873</c:v>
                </c:pt>
                <c:pt idx="351">
                  <c:v>9114.8391512849958</c:v>
                </c:pt>
                <c:pt idx="352">
                  <c:v>9079.0256177142764</c:v>
                </c:pt>
                <c:pt idx="353">
                  <c:v>9711.4296395136589</c:v>
                </c:pt>
                <c:pt idx="354">
                  <c:v>9229.9622535303024</c:v>
                </c:pt>
                <c:pt idx="355">
                  <c:v>11047.615833969136</c:v>
                </c:pt>
                <c:pt idx="356">
                  <c:v>10085.851851891162</c:v>
                </c:pt>
                <c:pt idx="357">
                  <c:v>9330.4020523107429</c:v>
                </c:pt>
                <c:pt idx="358">
                  <c:v>10489.150221601038</c:v>
                </c:pt>
                <c:pt idx="359">
                  <c:v>9420.9601813358277</c:v>
                </c:pt>
                <c:pt idx="360">
                  <c:v>10160.518235040672</c:v>
                </c:pt>
                <c:pt idx="361">
                  <c:v>10259.736294737493</c:v>
                </c:pt>
                <c:pt idx="362">
                  <c:v>10100.190222320132</c:v>
                </c:pt>
                <c:pt idx="363">
                  <c:v>9245.4714138480158</c:v>
                </c:pt>
                <c:pt idx="364">
                  <c:v>10009.178301959553</c:v>
                </c:pt>
                <c:pt idx="365">
                  <c:v>9481.3322673525472</c:v>
                </c:pt>
                <c:pt idx="366">
                  <c:v>10887.707432576681</c:v>
                </c:pt>
                <c:pt idx="367">
                  <c:v>10803.501207701527</c:v>
                </c:pt>
                <c:pt idx="368">
                  <c:v>12036.60106459308</c:v>
                </c:pt>
                <c:pt idx="369">
                  <c:v>10595.613393174604</c:v>
                </c:pt>
                <c:pt idx="370">
                  <c:v>10760.486096414614</c:v>
                </c:pt>
                <c:pt idx="371">
                  <c:v>11504.988195384249</c:v>
                </c:pt>
                <c:pt idx="372">
                  <c:v>10381.708626628777</c:v>
                </c:pt>
                <c:pt idx="373">
                  <c:v>10571.470979542137</c:v>
                </c:pt>
                <c:pt idx="374">
                  <c:v>10370.432933796823</c:v>
                </c:pt>
                <c:pt idx="375">
                  <c:v>10958.306121384656</c:v>
                </c:pt>
                <c:pt idx="376">
                  <c:v>11934.046144916509</c:v>
                </c:pt>
                <c:pt idx="377">
                  <c:v>10387.752256004667</c:v>
                </c:pt>
                <c:pt idx="378">
                  <c:v>11631.11636820943</c:v>
                </c:pt>
                <c:pt idx="379">
                  <c:v>12520.82616916746</c:v>
                </c:pt>
                <c:pt idx="380">
                  <c:v>10482.154846183435</c:v>
                </c:pt>
                <c:pt idx="381">
                  <c:v>10814.201319275409</c:v>
                </c:pt>
                <c:pt idx="382">
                  <c:v>11299.786893670705</c:v>
                </c:pt>
                <c:pt idx="383">
                  <c:v>11773.406909162262</c:v>
                </c:pt>
                <c:pt idx="384">
                  <c:v>11146.24779236738</c:v>
                </c:pt>
                <c:pt idx="385">
                  <c:v>12778.916836888948</c:v>
                </c:pt>
                <c:pt idx="386">
                  <c:v>10619.091623832162</c:v>
                </c:pt>
                <c:pt idx="387">
                  <c:v>11182.477464751635</c:v>
                </c:pt>
                <c:pt idx="388">
                  <c:v>14312.029309452017</c:v>
                </c:pt>
                <c:pt idx="389">
                  <c:v>11931.859818242745</c:v>
                </c:pt>
                <c:pt idx="390">
                  <c:v>10690.854681754663</c:v>
                </c:pt>
                <c:pt idx="391">
                  <c:v>12146.935374677316</c:v>
                </c:pt>
                <c:pt idx="392">
                  <c:v>10781.412810779748</c:v>
                </c:pt>
                <c:pt idx="393">
                  <c:v>12115.341472783814</c:v>
                </c:pt>
                <c:pt idx="394">
                  <c:v>12403.932879061922</c:v>
                </c:pt>
                <c:pt idx="395">
                  <c:v>11880.600915097624</c:v>
                </c:pt>
                <c:pt idx="396">
                  <c:v>13289.879405548774</c:v>
                </c:pt>
                <c:pt idx="397">
                  <c:v>11276.880054930403</c:v>
                </c:pt>
                <c:pt idx="398">
                  <c:v>13533.746981915112</c:v>
                </c:pt>
                <c:pt idx="399">
                  <c:v>11628.55387675203</c:v>
                </c:pt>
                <c:pt idx="400">
                  <c:v>12560.561790443724</c:v>
                </c:pt>
                <c:pt idx="401">
                  <c:v>11462.530640206041</c:v>
                </c:pt>
                <c:pt idx="402">
                  <c:v>13105.41986674464</c:v>
                </c:pt>
                <c:pt idx="403">
                  <c:v>12831.166830895509</c:v>
                </c:pt>
                <c:pt idx="404">
                  <c:v>11794.577113298015</c:v>
                </c:pt>
                <c:pt idx="405">
                  <c:v>13337.5000498388</c:v>
                </c:pt>
                <c:pt idx="406">
                  <c:v>12645.498849680669</c:v>
                </c:pt>
                <c:pt idx="407">
                  <c:v>12606.997809036464</c:v>
                </c:pt>
                <c:pt idx="408">
                  <c:v>11890.489005627202</c:v>
                </c:pt>
                <c:pt idx="409">
                  <c:v>13520.125610039388</c:v>
                </c:pt>
                <c:pt idx="410">
                  <c:v>12873.088778845537</c:v>
                </c:pt>
                <c:pt idx="411">
                  <c:v>12141.83188696799</c:v>
                </c:pt>
                <c:pt idx="412">
                  <c:v>13032.634851262901</c:v>
                </c:pt>
                <c:pt idx="413">
                  <c:v>15067.590288839972</c:v>
                </c:pt>
                <c:pt idx="414">
                  <c:v>12484.859613926423</c:v>
                </c:pt>
                <c:pt idx="415">
                  <c:v>14349.148629432435</c:v>
                </c:pt>
                <c:pt idx="416">
                  <c:v>12159.560927215149</c:v>
                </c:pt>
                <c:pt idx="417">
                  <c:v>12476.514378802942</c:v>
                </c:pt>
                <c:pt idx="418">
                  <c:v>13401.723017783432</c:v>
                </c:pt>
                <c:pt idx="419">
                  <c:v>13666.260612145907</c:v>
                </c:pt>
                <c:pt idx="420">
                  <c:v>13747.367046037711</c:v>
                </c:pt>
                <c:pt idx="421">
                  <c:v>12853.846337181676</c:v>
                </c:pt>
                <c:pt idx="422">
                  <c:v>13788.558159625947</c:v>
                </c:pt>
                <c:pt idx="423">
                  <c:v>14765.391346494685</c:v>
                </c:pt>
                <c:pt idx="424">
                  <c:v>12866.330472424335</c:v>
                </c:pt>
                <c:pt idx="425">
                  <c:v>13745.543048339034</c:v>
                </c:pt>
                <c:pt idx="426">
                  <c:v>13588.551807982138</c:v>
                </c:pt>
                <c:pt idx="427">
                  <c:v>13663.658146658603</c:v>
                </c:pt>
                <c:pt idx="428">
                  <c:v>12727.890813399408</c:v>
                </c:pt>
                <c:pt idx="429">
                  <c:v>14735.62144229986</c:v>
                </c:pt>
                <c:pt idx="430">
                  <c:v>15077.464543561004</c:v>
                </c:pt>
                <c:pt idx="431">
                  <c:v>13357.31388341992</c:v>
                </c:pt>
                <c:pt idx="432">
                  <c:v>14231.954479587181</c:v>
                </c:pt>
                <c:pt idx="433">
                  <c:v>13602.890178411111</c:v>
                </c:pt>
                <c:pt idx="434">
                  <c:v>13044.844264987198</c:v>
                </c:pt>
                <c:pt idx="435">
                  <c:v>14765.448716463783</c:v>
                </c:pt>
                <c:pt idx="436">
                  <c:v>13751.613810196384</c:v>
                </c:pt>
                <c:pt idx="437">
                  <c:v>14531.9670952587</c:v>
                </c:pt>
                <c:pt idx="438">
                  <c:v>14275.700425235889</c:v>
                </c:pt>
                <c:pt idx="439">
                  <c:v>14080.231960948204</c:v>
                </c:pt>
                <c:pt idx="440">
                  <c:v>14312.664492112588</c:v>
                </c:pt>
                <c:pt idx="441">
                  <c:v>14132.316720946172</c:v>
                </c:pt>
                <c:pt idx="442">
                  <c:v>13296.220699583664</c:v>
                </c:pt>
                <c:pt idx="443">
                  <c:v>13464.852822391174</c:v>
                </c:pt>
                <c:pt idx="444">
                  <c:v>15696.011118748374</c:v>
                </c:pt>
                <c:pt idx="445">
                  <c:v>14504.021188762548</c:v>
                </c:pt>
                <c:pt idx="446">
                  <c:v>14602.565784066672</c:v>
                </c:pt>
                <c:pt idx="447">
                  <c:v>13464.852822391174</c:v>
                </c:pt>
                <c:pt idx="448">
                  <c:v>13365.238880463581</c:v>
                </c:pt>
                <c:pt idx="449">
                  <c:v>14446.667707046661</c:v>
                </c:pt>
                <c:pt idx="450">
                  <c:v>14458.088916440076</c:v>
                </c:pt>
                <c:pt idx="451">
                  <c:v>14775.357063576124</c:v>
                </c:pt>
                <c:pt idx="452">
                  <c:v>13513.566630018086</c:v>
                </c:pt>
                <c:pt idx="453">
                  <c:v>14561.432040447529</c:v>
                </c:pt>
                <c:pt idx="454">
                  <c:v>15123.992024514151</c:v>
                </c:pt>
                <c:pt idx="455">
                  <c:v>14572.795879871846</c:v>
                </c:pt>
                <c:pt idx="456">
                  <c:v>13565.292621171615</c:v>
                </c:pt>
                <c:pt idx="457">
                  <c:v>15288.922097723251</c:v>
                </c:pt>
                <c:pt idx="458">
                  <c:v>14940.273300976682</c:v>
                </c:pt>
                <c:pt idx="459">
                  <c:v>15075.36967924764</c:v>
                </c:pt>
                <c:pt idx="460">
                  <c:v>14930.161977259249</c:v>
                </c:pt>
                <c:pt idx="461">
                  <c:v>14679.573746993672</c:v>
                </c:pt>
                <c:pt idx="462">
                  <c:v>15604.366247160626</c:v>
                </c:pt>
                <c:pt idx="463">
                  <c:v>15325.971206186132</c:v>
                </c:pt>
                <c:pt idx="464">
                  <c:v>14742.669998345737</c:v>
                </c:pt>
                <c:pt idx="465">
                  <c:v>15690.826444356531</c:v>
                </c:pt>
                <c:pt idx="466">
                  <c:v>14943.407184351337</c:v>
                </c:pt>
                <c:pt idx="467">
                  <c:v>15632.379799303762</c:v>
                </c:pt>
                <c:pt idx="468">
                  <c:v>16233.068219361605</c:v>
                </c:pt>
                <c:pt idx="469">
                  <c:v>15801.407804342041</c:v>
                </c:pt>
                <c:pt idx="470">
                  <c:v>15804.440244451423</c:v>
                </c:pt>
                <c:pt idx="471">
                  <c:v>15501.510467744341</c:v>
                </c:pt>
                <c:pt idx="472">
                  <c:v>14900.764138581777</c:v>
                </c:pt>
                <c:pt idx="473">
                  <c:v>15960.33832147143</c:v>
                </c:pt>
                <c:pt idx="474">
                  <c:v>15718.410021877593</c:v>
                </c:pt>
                <c:pt idx="475">
                  <c:v>16032.761007978086</c:v>
                </c:pt>
                <c:pt idx="476">
                  <c:v>15733.905346386764</c:v>
                </c:pt>
                <c:pt idx="477">
                  <c:v>15534.677462531585</c:v>
                </c:pt>
                <c:pt idx="478">
                  <c:v>15064.184909640466</c:v>
                </c:pt>
                <c:pt idx="479">
                  <c:v>15500.417304407463</c:v>
                </c:pt>
                <c:pt idx="480">
                  <c:v>15471.69649025334</c:v>
                </c:pt>
                <c:pt idx="481">
                  <c:v>17101.090538240755</c:v>
                </c:pt>
                <c:pt idx="482">
                  <c:v>16489.809331512897</c:v>
                </c:pt>
                <c:pt idx="483">
                  <c:v>15346.168019535329</c:v>
                </c:pt>
                <c:pt idx="484">
                  <c:v>16040.447008727631</c:v>
                </c:pt>
                <c:pt idx="485">
                  <c:v>16958.518854995345</c:v>
                </c:pt>
                <c:pt idx="486">
                  <c:v>16309.563003611762</c:v>
                </c:pt>
                <c:pt idx="487">
                  <c:v>17401.103153912274</c:v>
                </c:pt>
                <c:pt idx="488">
                  <c:v>17698.076908700194</c:v>
                </c:pt>
                <c:pt idx="489">
                  <c:v>16090.26040046565</c:v>
                </c:pt>
                <c:pt idx="490">
                  <c:v>16896.343027862709</c:v>
                </c:pt>
                <c:pt idx="491">
                  <c:v>18045.236659879109</c:v>
                </c:pt>
                <c:pt idx="492">
                  <c:v>17287.962862600016</c:v>
                </c:pt>
                <c:pt idx="493">
                  <c:v>17084.565841138017</c:v>
                </c:pt>
                <c:pt idx="494">
                  <c:v>17858.837844302478</c:v>
                </c:pt>
                <c:pt idx="495">
                  <c:v>15889.939353273581</c:v>
                </c:pt>
                <c:pt idx="496">
                  <c:v>16382.381572349183</c:v>
                </c:pt>
                <c:pt idx="497">
                  <c:v>17284.534540259865</c:v>
                </c:pt>
                <c:pt idx="498">
                  <c:v>16523.545396709451</c:v>
                </c:pt>
                <c:pt idx="499">
                  <c:v>16853.327916575796</c:v>
                </c:pt>
                <c:pt idx="500">
                  <c:v>16485.430257391145</c:v>
                </c:pt>
                <c:pt idx="501">
                  <c:v>17167.225111340787</c:v>
                </c:pt>
                <c:pt idx="502">
                  <c:v>17001.201874794806</c:v>
                </c:pt>
                <c:pt idx="503">
                  <c:v>17250.236729613782</c:v>
                </c:pt>
                <c:pt idx="504">
                  <c:v>18860.337447656715</c:v>
                </c:pt>
                <c:pt idx="505">
                  <c:v>17094.893887194543</c:v>
                </c:pt>
                <c:pt idx="506">
                  <c:v>17525.045000063688</c:v>
                </c:pt>
                <c:pt idx="507">
                  <c:v>17896.634188806245</c:v>
                </c:pt>
                <c:pt idx="508">
                  <c:v>17992.129942321899</c:v>
                </c:pt>
                <c:pt idx="509">
                  <c:v>17431.769126477484</c:v>
                </c:pt>
                <c:pt idx="510">
                  <c:v>17727.606183767966</c:v>
                </c:pt>
                <c:pt idx="511">
                  <c:v>32779.383287324737</c:v>
                </c:pt>
                <c:pt idx="512">
                  <c:v>32437.936611888668</c:v>
                </c:pt>
                <c:pt idx="513">
                  <c:v>38725.000407194646</c:v>
                </c:pt>
                <c:pt idx="514">
                  <c:v>40606.277951816839</c:v>
                </c:pt>
                <c:pt idx="515">
                  <c:v>39457.550183019201</c:v>
                </c:pt>
                <c:pt idx="516">
                  <c:v>29136.100220144435</c:v>
                </c:pt>
                <c:pt idx="517">
                  <c:v>41257.880341983902</c:v>
                </c:pt>
                <c:pt idx="518">
                  <c:v>30285.353280556446</c:v>
                </c:pt>
                <c:pt idx="519">
                  <c:v>31602.130510578128</c:v>
                </c:pt>
                <c:pt idx="520">
                  <c:v>40427.764159253973</c:v>
                </c:pt>
                <c:pt idx="521">
                  <c:v>40574.287863556892</c:v>
                </c:pt>
                <c:pt idx="522">
                  <c:v>29576.390987899278</c:v>
                </c:pt>
                <c:pt idx="523">
                  <c:v>40983.603489421352</c:v>
                </c:pt>
                <c:pt idx="524">
                  <c:v>41354.75682190324</c:v>
                </c:pt>
                <c:pt idx="525">
                  <c:v>31779.450356090012</c:v>
                </c:pt>
                <c:pt idx="526">
                  <c:v>35133.034901889907</c:v>
                </c:pt>
                <c:pt idx="527">
                  <c:v>39687.742273535689</c:v>
                </c:pt>
                <c:pt idx="528">
                  <c:v>36047.255866229716</c:v>
                </c:pt>
                <c:pt idx="529">
                  <c:v>33048.895164439637</c:v>
                </c:pt>
                <c:pt idx="530">
                  <c:v>32768.324406906417</c:v>
                </c:pt>
                <c:pt idx="531">
                  <c:v>32146.670990751314</c:v>
                </c:pt>
                <c:pt idx="532">
                  <c:v>35860.257652681597</c:v>
                </c:pt>
                <c:pt idx="533">
                  <c:v>28885.972201988574</c:v>
                </c:pt>
                <c:pt idx="534">
                  <c:v>35814.183963063944</c:v>
                </c:pt>
                <c:pt idx="535">
                  <c:v>33624.785940778842</c:v>
                </c:pt>
                <c:pt idx="536">
                  <c:v>36012.958055583636</c:v>
                </c:pt>
                <c:pt idx="537">
                  <c:v>37333.491804593337</c:v>
                </c:pt>
                <c:pt idx="538">
                  <c:v>31676.668977532085</c:v>
                </c:pt>
                <c:pt idx="539">
                  <c:v>32982.384970150277</c:v>
                </c:pt>
                <c:pt idx="540">
                  <c:v>29949.614079219769</c:v>
                </c:pt>
                <c:pt idx="541">
                  <c:v>32635.268748673225</c:v>
                </c:pt>
                <c:pt idx="542">
                  <c:v>30093.569175426732</c:v>
                </c:pt>
                <c:pt idx="543">
                  <c:v>39525.052640974471</c:v>
                </c:pt>
                <c:pt idx="544">
                  <c:v>32755.248832320904</c:v>
                </c:pt>
                <c:pt idx="545">
                  <c:v>36301.32622867389</c:v>
                </c:pt>
                <c:pt idx="546">
                  <c:v>35643.334281834927</c:v>
                </c:pt>
                <c:pt idx="547">
                  <c:v>34369.843364423781</c:v>
                </c:pt>
                <c:pt idx="548">
                  <c:v>38102.495086039882</c:v>
                </c:pt>
                <c:pt idx="549">
                  <c:v>29513.581010852664</c:v>
                </c:pt>
                <c:pt idx="550">
                  <c:v>38159.235333975732</c:v>
                </c:pt>
                <c:pt idx="551">
                  <c:v>34852.419980985971</c:v>
                </c:pt>
                <c:pt idx="552">
                  <c:v>29966.825447313582</c:v>
                </c:pt>
                <c:pt idx="553">
                  <c:v>37787.050936602507</c:v>
                </c:pt>
                <c:pt idx="554">
                  <c:v>29882.676592407523</c:v>
                </c:pt>
                <c:pt idx="555">
                  <c:v>38327.898688530986</c:v>
                </c:pt>
                <c:pt idx="556">
                  <c:v>32519.786218032306</c:v>
                </c:pt>
                <c:pt idx="557">
                  <c:v>29339.216638449485</c:v>
                </c:pt>
                <c:pt idx="558">
                  <c:v>33988.567733059484</c:v>
                </c:pt>
                <c:pt idx="559">
                  <c:v>28966.419007296223</c:v>
                </c:pt>
                <c:pt idx="560">
                  <c:v>35236.909443784723</c:v>
                </c:pt>
                <c:pt idx="561">
                  <c:v>30330.262306558339</c:v>
                </c:pt>
                <c:pt idx="562">
                  <c:v>29123.342357643523</c:v>
                </c:pt>
                <c:pt idx="563">
                  <c:v>34852.981726435501</c:v>
                </c:pt>
                <c:pt idx="564">
                  <c:v>4675.4484538027773</c:v>
                </c:pt>
                <c:pt idx="565">
                  <c:v>4725.2554247665739</c:v>
                </c:pt>
                <c:pt idx="566">
                  <c:v>4775.0623957303687</c:v>
                </c:pt>
                <c:pt idx="567">
                  <c:v>5088.256427750659</c:v>
                </c:pt>
                <c:pt idx="568">
                  <c:v>6070.0436407890611</c:v>
                </c:pt>
                <c:pt idx="569">
                  <c:v>4658.8461301481784</c:v>
                </c:pt>
                <c:pt idx="570">
                  <c:v>4891.2786613125591</c:v>
                </c:pt>
                <c:pt idx="571">
                  <c:v>5787.8041386608838</c:v>
                </c:pt>
                <c:pt idx="572">
                  <c:v>4127.5717732010235</c:v>
                </c:pt>
                <c:pt idx="573">
                  <c:v>5206.7228107499341</c:v>
                </c:pt>
                <c:pt idx="574">
                  <c:v>6407.3865072160406</c:v>
                </c:pt>
                <c:pt idx="575">
                  <c:v>4609.0391591843818</c:v>
                </c:pt>
                <c:pt idx="576">
                  <c:v>4110.9694495464246</c:v>
                </c:pt>
                <c:pt idx="577">
                  <c:v>7597.4574170121323</c:v>
                </c:pt>
                <c:pt idx="578">
                  <c:v>5036.9975246055456</c:v>
                </c:pt>
                <c:pt idx="579">
                  <c:v>5056.6625258571585</c:v>
                </c:pt>
                <c:pt idx="580">
                  <c:v>5082.2765891180861</c:v>
                </c:pt>
                <c:pt idx="581">
                  <c:v>4886.0673095637394</c:v>
                </c:pt>
                <c:pt idx="582">
                  <c:v>4478.5557289508633</c:v>
                </c:pt>
                <c:pt idx="583">
                  <c:v>5802.2577881636789</c:v>
                </c:pt>
                <c:pt idx="584">
                  <c:v>5056.6625258571585</c:v>
                </c:pt>
                <c:pt idx="585">
                  <c:v>5233.2068041598923</c:v>
                </c:pt>
                <c:pt idx="586">
                  <c:v>5185.32527416005</c:v>
                </c:pt>
                <c:pt idx="587">
                  <c:v>5237.7411313853627</c:v>
                </c:pt>
                <c:pt idx="588">
                  <c:v>5536.582957168137</c:v>
                </c:pt>
                <c:pt idx="589">
                  <c:v>4905.6946582933906</c:v>
                </c:pt>
                <c:pt idx="590">
                  <c:v>5643.4425501081096</c:v>
                </c:pt>
                <c:pt idx="591">
                  <c:v>7236.8256654226225</c:v>
                </c:pt>
                <c:pt idx="592">
                  <c:v>5673.9432886647246</c:v>
                </c:pt>
                <c:pt idx="593">
                  <c:v>5884.1385905778243</c:v>
                </c:pt>
                <c:pt idx="594">
                  <c:v>5203.4433207392813</c:v>
                </c:pt>
                <c:pt idx="595">
                  <c:v>6083.3664744330072</c:v>
                </c:pt>
                <c:pt idx="596">
                  <c:v>6631.696946370259</c:v>
                </c:pt>
                <c:pt idx="597">
                  <c:v>5212.908851681108</c:v>
                </c:pt>
                <c:pt idx="598">
                  <c:v>5785.7330910609398</c:v>
                </c:pt>
                <c:pt idx="599">
                  <c:v>6546.3975581582217</c:v>
                </c:pt>
                <c:pt idx="600">
                  <c:v>6114.4224475904011</c:v>
                </c:pt>
                <c:pt idx="601">
                  <c:v>6085.7016334362779</c:v>
                </c:pt>
                <c:pt idx="602">
                  <c:v>6795.0736441327645</c:v>
                </c:pt>
                <c:pt idx="603">
                  <c:v>5932.8523982047373</c:v>
                </c:pt>
                <c:pt idx="604">
                  <c:v>6229.1294110221734</c:v>
                </c:pt>
                <c:pt idx="605">
                  <c:v>6339.6805335200461</c:v>
                </c:pt>
                <c:pt idx="606">
                  <c:v>7475.7753347455237</c:v>
                </c:pt>
                <c:pt idx="607">
                  <c:v>6064.5778241046428</c:v>
                </c:pt>
                <c:pt idx="608">
                  <c:v>6460.4247055534925</c:v>
                </c:pt>
                <c:pt idx="609">
                  <c:v>6747.1921141329221</c:v>
                </c:pt>
                <c:pt idx="610">
                  <c:v>8754.1542561496171</c:v>
                </c:pt>
                <c:pt idx="611">
                  <c:v>6083.099167948978</c:v>
                </c:pt>
                <c:pt idx="612">
                  <c:v>6876.9985198430895</c:v>
                </c:pt>
                <c:pt idx="613">
                  <c:v>7461.8669389386323</c:v>
                </c:pt>
                <c:pt idx="614">
                  <c:v>6295.9171919321398</c:v>
                </c:pt>
                <c:pt idx="615">
                  <c:v>6859.303032851607</c:v>
                </c:pt>
                <c:pt idx="616">
                  <c:v>7317.3900713120329</c:v>
                </c:pt>
                <c:pt idx="617">
                  <c:v>7702.7020751955897</c:v>
                </c:pt>
                <c:pt idx="618">
                  <c:v>5736.4449909372979</c:v>
                </c:pt>
                <c:pt idx="619">
                  <c:v>6354.8189170817495</c:v>
                </c:pt>
                <c:pt idx="620">
                  <c:v>7552.4363376299298</c:v>
                </c:pt>
                <c:pt idx="621">
                  <c:v>5875.6016485154723</c:v>
                </c:pt>
                <c:pt idx="622">
                  <c:v>5054.9509967273661</c:v>
                </c:pt>
                <c:pt idx="623">
                  <c:v>5765.1217317952414</c:v>
                </c:pt>
                <c:pt idx="624">
                  <c:v>6195.2728446643869</c:v>
                </c:pt>
                <c:pt idx="625">
                  <c:v>5414.5810473403981</c:v>
                </c:pt>
                <c:pt idx="626">
                  <c:v>5774.8945432509954</c:v>
                </c:pt>
                <c:pt idx="627">
                  <c:v>5924.3154561423835</c:v>
                </c:pt>
                <c:pt idx="628">
                  <c:v>5444.7670903487597</c:v>
                </c:pt>
                <c:pt idx="629">
                  <c:v>6394.916867333106</c:v>
                </c:pt>
                <c:pt idx="630">
                  <c:v>6683.508273611209</c:v>
                </c:pt>
                <c:pt idx="631">
                  <c:v>7769.0924019925642</c:v>
                </c:pt>
                <c:pt idx="632">
                  <c:v>6139.0525003152798</c:v>
                </c:pt>
                <c:pt idx="633">
                  <c:v>6902.7593884268172</c:v>
                </c:pt>
                <c:pt idx="634">
                  <c:v>7428.010372580844</c:v>
                </c:pt>
                <c:pt idx="635">
                  <c:v>6365.146963138277</c:v>
                </c:pt>
                <c:pt idx="636">
                  <c:v>6809.636446436396</c:v>
                </c:pt>
                <c:pt idx="637">
                  <c:v>6755.2574957251672</c:v>
                </c:pt>
                <c:pt idx="638">
                  <c:v>7052.2955803920267</c:v>
                </c:pt>
                <c:pt idx="639">
                  <c:v>6808.5432830995105</c:v>
                </c:pt>
                <c:pt idx="640">
                  <c:v>7349.9289637640941</c:v>
                </c:pt>
                <c:pt idx="641">
                  <c:v>6865.8967648153975</c:v>
                </c:pt>
                <c:pt idx="642">
                  <c:v>7100.8941089451164</c:v>
                </c:pt>
                <c:pt idx="643">
                  <c:v>6523.6572421878554</c:v>
                </c:pt>
                <c:pt idx="644">
                  <c:v>6551.9242650064807</c:v>
                </c:pt>
                <c:pt idx="645">
                  <c:v>8357.8181237902281</c:v>
                </c:pt>
                <c:pt idx="646">
                  <c:v>8461.1914852853188</c:v>
                </c:pt>
                <c:pt idx="647">
                  <c:v>7647.6776262099884</c:v>
                </c:pt>
                <c:pt idx="648">
                  <c:v>7895.6193176920824</c:v>
                </c:pt>
                <c:pt idx="649">
                  <c:v>7682.8215502916828</c:v>
                </c:pt>
                <c:pt idx="650">
                  <c:v>8061.6425542380694</c:v>
                </c:pt>
                <c:pt idx="651">
                  <c:v>7336.8766622976927</c:v>
                </c:pt>
                <c:pt idx="652">
                  <c:v>7061.8010853637497</c:v>
                </c:pt>
                <c:pt idx="653">
                  <c:v>8972.1817255622354</c:v>
                </c:pt>
                <c:pt idx="654">
                  <c:v>6948.1937060430791</c:v>
                </c:pt>
                <c:pt idx="655">
                  <c:v>9438.5422542328724</c:v>
                </c:pt>
                <c:pt idx="656">
                  <c:v>8027.3447435919879</c:v>
                </c:pt>
                <c:pt idx="657">
                  <c:v>8067.0403908383541</c:v>
                </c:pt>
                <c:pt idx="658">
                  <c:v>7167.4522358930153</c:v>
                </c:pt>
                <c:pt idx="659">
                  <c:v>7725.8940315476957</c:v>
                </c:pt>
                <c:pt idx="660">
                  <c:v>8125.8655221826957</c:v>
                </c:pt>
                <c:pt idx="661">
                  <c:v>8971.0885622253518</c:v>
                </c:pt>
                <c:pt idx="662">
                  <c:v>9138.6072651132126</c:v>
                </c:pt>
                <c:pt idx="663">
                  <c:v>9126.9425659491862</c:v>
                </c:pt>
                <c:pt idx="664">
                  <c:v>7777.2167254361248</c:v>
                </c:pt>
                <c:pt idx="665">
                  <c:v>7295.7493394527664</c:v>
                </c:pt>
                <c:pt idx="666">
                  <c:v>8207.7839771188046</c:v>
                </c:pt>
                <c:pt idx="667">
                  <c:v>8996.8481420477347</c:v>
                </c:pt>
                <c:pt idx="668">
                  <c:v>9199.4093257520108</c:v>
                </c:pt>
                <c:pt idx="669">
                  <c:v>7992.3634876483411</c:v>
                </c:pt>
                <c:pt idx="670">
                  <c:v>9403.1512802499074</c:v>
                </c:pt>
                <c:pt idx="671">
                  <c:v>9516.7586595705743</c:v>
                </c:pt>
                <c:pt idx="672">
                  <c:v>9153.4770534295403</c:v>
                </c:pt>
                <c:pt idx="673">
                  <c:v>7959.5749791526796</c:v>
                </c:pt>
                <c:pt idx="674">
                  <c:v>9182.1097209913023</c:v>
                </c:pt>
                <c:pt idx="675">
                  <c:v>8538.7372868738948</c:v>
                </c:pt>
                <c:pt idx="676">
                  <c:v>10273.693944587996</c:v>
                </c:pt>
                <c:pt idx="677">
                  <c:v>8074.5636284713364</c:v>
                </c:pt>
                <c:pt idx="678">
                  <c:v>8529.3173670826691</c:v>
                </c:pt>
                <c:pt idx="679">
                  <c:v>7629.7292121373284</c:v>
                </c:pt>
                <c:pt idx="680">
                  <c:v>8084.8278837845501</c:v>
                </c:pt>
                <c:pt idx="681">
                  <c:v>7838.429047708556</c:v>
                </c:pt>
                <c:pt idx="682">
                  <c:v>8399.1788698850396</c:v>
                </c:pt>
                <c:pt idx="683">
                  <c:v>8654.5517930454043</c:v>
                </c:pt>
                <c:pt idx="684">
                  <c:v>10215.170216577673</c:v>
                </c:pt>
                <c:pt idx="685">
                  <c:v>10020.145562720616</c:v>
                </c:pt>
                <c:pt idx="686">
                  <c:v>8741.4078724720821</c:v>
                </c:pt>
                <c:pt idx="687">
                  <c:v>8182.9660768174072</c:v>
                </c:pt>
                <c:pt idx="688">
                  <c:v>10677.848952232667</c:v>
                </c:pt>
                <c:pt idx="689">
                  <c:v>11180.460404130426</c:v>
                </c:pt>
                <c:pt idx="690">
                  <c:v>8702.1724373354336</c:v>
                </c:pt>
                <c:pt idx="691">
                  <c:v>8967.809615809012</c:v>
                </c:pt>
                <c:pt idx="692">
                  <c:v>11279.735833796341</c:v>
                </c:pt>
                <c:pt idx="693">
                  <c:v>9342.2318281865118</c:v>
                </c:pt>
                <c:pt idx="694">
                  <c:v>9460.6679736981459</c:v>
                </c:pt>
                <c:pt idx="695">
                  <c:v>10204.35805162348</c:v>
                </c:pt>
                <c:pt idx="696">
                  <c:v>10427.720934076806</c:v>
                </c:pt>
                <c:pt idx="697">
                  <c:v>9557.3073846210827</c:v>
                </c:pt>
                <c:pt idx="698">
                  <c:v>10588.576892170149</c:v>
                </c:pt>
                <c:pt idx="699">
                  <c:v>9613.5677030000879</c:v>
                </c:pt>
                <c:pt idx="700">
                  <c:v>10526.241712667514</c:v>
                </c:pt>
                <c:pt idx="701">
                  <c:v>10158.425779301004</c:v>
                </c:pt>
                <c:pt idx="702">
                  <c:v>9613.11391166459</c:v>
                </c:pt>
                <c:pt idx="703">
                  <c:v>9513.4999697369967</c:v>
                </c:pt>
                <c:pt idx="704">
                  <c:v>9307.1352931690417</c:v>
                </c:pt>
                <c:pt idx="705">
                  <c:v>10193.102076238658</c:v>
                </c:pt>
                <c:pt idx="706">
                  <c:v>10164.835053420029</c:v>
                </c:pt>
                <c:pt idx="707">
                  <c:v>10028.287282103374</c:v>
                </c:pt>
                <c:pt idx="708">
                  <c:v>9908.2536878489591</c:v>
                </c:pt>
                <c:pt idx="709">
                  <c:v>10375.727636439242</c:v>
                </c:pt>
                <c:pt idx="710">
                  <c:v>9996.2093513867403</c:v>
                </c:pt>
                <c:pt idx="711">
                  <c:v>10407.839120411554</c:v>
                </c:pt>
                <c:pt idx="712">
                  <c:v>9618.8838137822277</c:v>
                </c:pt>
                <c:pt idx="713">
                  <c:v>10170.577823056206</c:v>
                </c:pt>
                <c:pt idx="714">
                  <c:v>10989.746305175355</c:v>
                </c:pt>
                <c:pt idx="715">
                  <c:v>11904.42748162488</c:v>
                </c:pt>
                <c:pt idx="716">
                  <c:v>10024.892513018902</c:v>
                </c:pt>
                <c:pt idx="717">
                  <c:v>11137.248197877008</c:v>
                </c:pt>
                <c:pt idx="718">
                  <c:v>10771.696217736127</c:v>
                </c:pt>
                <c:pt idx="719">
                  <c:v>10572.769193620657</c:v>
                </c:pt>
                <c:pt idx="720">
                  <c:v>10262.678807487388</c:v>
                </c:pt>
                <c:pt idx="721">
                  <c:v>10856.633276973072</c:v>
                </c:pt>
                <c:pt idx="722">
                  <c:v>12636.415207864218</c:v>
                </c:pt>
                <c:pt idx="723">
                  <c:v>10790.934560133705</c:v>
                </c:pt>
                <c:pt idx="724">
                  <c:v>11975.757004794643</c:v>
                </c:pt>
                <c:pt idx="725">
                  <c:v>12645.873323771717</c:v>
                </c:pt>
                <c:pt idx="726">
                  <c:v>12893.412712248821</c:v>
                </c:pt>
                <c:pt idx="727">
                  <c:v>11990.095375223616</c:v>
                </c:pt>
                <c:pt idx="728">
                  <c:v>11782.55249373259</c:v>
                </c:pt>
                <c:pt idx="729">
                  <c:v>12662.174787686603</c:v>
                </c:pt>
                <c:pt idx="730">
                  <c:v>13508.100990473962</c:v>
                </c:pt>
                <c:pt idx="731">
                  <c:v>11796.9620699392</c:v>
                </c:pt>
                <c:pt idx="732">
                  <c:v>11208.33423127616</c:v>
                </c:pt>
                <c:pt idx="733">
                  <c:v>12948.57986729094</c:v>
                </c:pt>
                <c:pt idx="734">
                  <c:v>12317.691568416194</c:v>
                </c:pt>
                <c:pt idx="735">
                  <c:v>11205.731765788856</c:v>
                </c:pt>
                <c:pt idx="736">
                  <c:v>11824.545647460258</c:v>
                </c:pt>
                <c:pt idx="737">
                  <c:v>12217.322975413394</c:v>
                </c:pt>
                <c:pt idx="738">
                  <c:v>12731.680313157693</c:v>
                </c:pt>
                <c:pt idx="739">
                  <c:v>12710.096291716342</c:v>
                </c:pt>
                <c:pt idx="740">
                  <c:v>12072.115273425003</c:v>
                </c:pt>
                <c:pt idx="741">
                  <c:v>12278.435876696778</c:v>
                </c:pt>
                <c:pt idx="742">
                  <c:v>11535.175773393526</c:v>
                </c:pt>
                <c:pt idx="743">
                  <c:v>12376.956655287489</c:v>
                </c:pt>
                <c:pt idx="744">
                  <c:v>12617.704184087714</c:v>
                </c:pt>
                <c:pt idx="745">
                  <c:v>12386.466259525492</c:v>
                </c:pt>
                <c:pt idx="746">
                  <c:v>12625.991510106465</c:v>
                </c:pt>
                <c:pt idx="747">
                  <c:v>12526.377568178876</c:v>
                </c:pt>
                <c:pt idx="748">
                  <c:v>12686.478875197008</c:v>
                </c:pt>
                <c:pt idx="749">
                  <c:v>14036.095857410466</c:v>
                </c:pt>
                <c:pt idx="750">
                  <c:v>12740.015028240668</c:v>
                </c:pt>
                <c:pt idx="751">
                  <c:v>13046.762133619974</c:v>
                </c:pt>
                <c:pt idx="752">
                  <c:v>12873.933201588559</c:v>
                </c:pt>
                <c:pt idx="753">
                  <c:v>12151.387189577628</c:v>
                </c:pt>
                <c:pt idx="754">
                  <c:v>12500.080059620381</c:v>
                </c:pt>
                <c:pt idx="755">
                  <c:v>12914.799638723671</c:v>
                </c:pt>
                <c:pt idx="756">
                  <c:v>13582.621766987482</c:v>
                </c:pt>
                <c:pt idx="757">
                  <c:v>12623.805183432698</c:v>
                </c:pt>
                <c:pt idx="758">
                  <c:v>13022.260951143067</c:v>
                </c:pt>
                <c:pt idx="759">
                  <c:v>13175.110186374604</c:v>
                </c:pt>
                <c:pt idx="760">
                  <c:v>13389.789860578407</c:v>
                </c:pt>
                <c:pt idx="761">
                  <c:v>12125.735473794743</c:v>
                </c:pt>
                <c:pt idx="762">
                  <c:v>13689.802476249926</c:v>
                </c:pt>
                <c:pt idx="763">
                  <c:v>13847.524550968614</c:v>
                </c:pt>
                <c:pt idx="764">
                  <c:v>13444.182107962552</c:v>
                </c:pt>
                <c:pt idx="765">
                  <c:v>13054.37243511538</c:v>
                </c:pt>
                <c:pt idx="766">
                  <c:v>12463.135710190818</c:v>
                </c:pt>
                <c:pt idx="767">
                  <c:v>14003.422627988624</c:v>
                </c:pt>
                <c:pt idx="768">
                  <c:v>15113.060568285608</c:v>
                </c:pt>
                <c:pt idx="769">
                  <c:v>13401.211069971818</c:v>
                </c:pt>
                <c:pt idx="770">
                  <c:v>13730.949516541983</c:v>
                </c:pt>
                <c:pt idx="771">
                  <c:v>13471.809758779793</c:v>
                </c:pt>
                <c:pt idx="772">
                  <c:v>12953.665329850905</c:v>
                </c:pt>
                <c:pt idx="773">
                  <c:v>13667.97496503796</c:v>
                </c:pt>
                <c:pt idx="774">
                  <c:v>14481.079106073976</c:v>
                </c:pt>
                <c:pt idx="775">
                  <c:v>13743.440072558864</c:v>
                </c:pt>
                <c:pt idx="776">
                  <c:v>13746.062794628928</c:v>
                </c:pt>
                <c:pt idx="777">
                  <c:v>14158.958376033544</c:v>
                </c:pt>
                <c:pt idx="778">
                  <c:v>14510.581703784766</c:v>
                </c:pt>
                <c:pt idx="779">
                  <c:v>13614.100299732625</c:v>
                </c:pt>
                <c:pt idx="780">
                  <c:v>14404.534671024732</c:v>
                </c:pt>
                <c:pt idx="781">
                  <c:v>13642.777040590569</c:v>
                </c:pt>
                <c:pt idx="782">
                  <c:v>13303.139983450325</c:v>
                </c:pt>
                <c:pt idx="783">
                  <c:v>14477.793195289105</c:v>
                </c:pt>
                <c:pt idx="784">
                  <c:v>14628.313692291595</c:v>
                </c:pt>
                <c:pt idx="785">
                  <c:v>13964.22074610765</c:v>
                </c:pt>
                <c:pt idx="786">
                  <c:v>13831.402156870863</c:v>
                </c:pt>
                <c:pt idx="787">
                  <c:v>14344.26402827329</c:v>
                </c:pt>
                <c:pt idx="788">
                  <c:v>15091.683288278484</c:v>
                </c:pt>
                <c:pt idx="789">
                  <c:v>13781.595185907066</c:v>
                </c:pt>
                <c:pt idx="790">
                  <c:v>15089.859290579807</c:v>
                </c:pt>
                <c:pt idx="791">
                  <c:v>15244.934826515011</c:v>
                </c:pt>
                <c:pt idx="792">
                  <c:v>15139.283675985746</c:v>
                </c:pt>
                <c:pt idx="793">
                  <c:v>14932.868050222911</c:v>
                </c:pt>
                <c:pt idx="794">
                  <c:v>14245.367084898942</c:v>
                </c:pt>
                <c:pt idx="795">
                  <c:v>14611.027923339429</c:v>
                </c:pt>
                <c:pt idx="796">
                  <c:v>14801.998718663493</c:v>
                </c:pt>
                <c:pt idx="797">
                  <c:v>14361.583350481134</c:v>
                </c:pt>
                <c:pt idx="798">
                  <c:v>15159.364816050896</c:v>
                </c:pt>
                <c:pt idx="799">
                  <c:v>16580.687486217754</c:v>
                </c:pt>
                <c:pt idx="800">
                  <c:v>16072.44854375764</c:v>
                </c:pt>
                <c:pt idx="801">
                  <c:v>15102.011334335009</c:v>
                </c:pt>
                <c:pt idx="802">
                  <c:v>14786.567184897638</c:v>
                </c:pt>
                <c:pt idx="803">
                  <c:v>16480.318893214953</c:v>
                </c:pt>
                <c:pt idx="804">
                  <c:v>15572.459813929949</c:v>
                </c:pt>
                <c:pt idx="805">
                  <c:v>14625.034202280942</c:v>
                </c:pt>
                <c:pt idx="806">
                  <c:v>17198.394368743728</c:v>
                </c:pt>
                <c:pt idx="807">
                  <c:v>15977.382764864065</c:v>
                </c:pt>
                <c:pt idx="808">
                  <c:v>15179.357809523684</c:v>
                </c:pt>
                <c:pt idx="809">
                  <c:v>15526.497304119839</c:v>
                </c:pt>
                <c:pt idx="810">
                  <c:v>15531.069283867273</c:v>
                </c:pt>
                <c:pt idx="811">
                  <c:v>15239.320177501093</c:v>
                </c:pt>
                <c:pt idx="812">
                  <c:v>15289.140984273432</c:v>
                </c:pt>
                <c:pt idx="813">
                  <c:v>14906.180541072237</c:v>
                </c:pt>
                <c:pt idx="814">
                  <c:v>15750.290161195247</c:v>
                </c:pt>
                <c:pt idx="815">
                  <c:v>15705.011096682705</c:v>
                </c:pt>
                <c:pt idx="816">
                  <c:v>15628.879878889176</c:v>
                </c:pt>
                <c:pt idx="817">
                  <c:v>17130.649354363683</c:v>
                </c:pt>
                <c:pt idx="818">
                  <c:v>15710.798333825285</c:v>
                </c:pt>
                <c:pt idx="819">
                  <c:v>17493.693891508323</c:v>
                </c:pt>
                <c:pt idx="820">
                  <c:v>16986.172486737087</c:v>
                </c:pt>
                <c:pt idx="821">
                  <c:v>16391.903321703143</c:v>
                </c:pt>
                <c:pt idx="822">
                  <c:v>16367.798560592633</c:v>
                </c:pt>
                <c:pt idx="823">
                  <c:v>17285.454268046811</c:v>
                </c:pt>
                <c:pt idx="824">
                  <c:v>16928.8190050212</c:v>
                </c:pt>
                <c:pt idx="825">
                  <c:v>16338.028656397808</c:v>
                </c:pt>
                <c:pt idx="826">
                  <c:v>16008.546996271176</c:v>
                </c:pt>
                <c:pt idx="827">
                  <c:v>16902.463587357979</c:v>
                </c:pt>
                <c:pt idx="828">
                  <c:v>17028.094434687118</c:v>
                </c:pt>
                <c:pt idx="829">
                  <c:v>17286.925917675268</c:v>
                </c:pt>
                <c:pt idx="830">
                  <c:v>17120.902681129282</c:v>
                </c:pt>
                <c:pt idx="831">
                  <c:v>17833.709434940138</c:v>
                </c:pt>
                <c:pt idx="832">
                  <c:v>18045.025571807211</c:v>
                </c:pt>
                <c:pt idx="833">
                  <c:v>18358.645723545909</c:v>
                </c:pt>
                <c:pt idx="834">
                  <c:v>16220.675154182551</c:v>
                </c:pt>
                <c:pt idx="835">
                  <c:v>16567.814648778705</c:v>
                </c:pt>
                <c:pt idx="836">
                  <c:v>17579.047089558801</c:v>
                </c:pt>
                <c:pt idx="837">
                  <c:v>17242.076827784804</c:v>
                </c:pt>
                <c:pt idx="838">
                  <c:v>16654.944455463636</c:v>
                </c:pt>
                <c:pt idx="839">
                  <c:v>17093.467935937722</c:v>
                </c:pt>
                <c:pt idx="840">
                  <c:v>17799.411624294058</c:v>
                </c:pt>
                <c:pt idx="841">
                  <c:v>17998.639508149241</c:v>
                </c:pt>
                <c:pt idx="842">
                  <c:v>18574.452114342272</c:v>
                </c:pt>
                <c:pt idx="843">
                  <c:v>18156.815374203423</c:v>
                </c:pt>
                <c:pt idx="844">
                  <c:v>31084.656193392584</c:v>
                </c:pt>
                <c:pt idx="845">
                  <c:v>30994.246896697005</c:v>
                </c:pt>
                <c:pt idx="846">
                  <c:v>31459.528097839298</c:v>
                </c:pt>
                <c:pt idx="847">
                  <c:v>30088.407621315833</c:v>
                </c:pt>
                <c:pt idx="848">
                  <c:v>30531.568161042007</c:v>
                </c:pt>
                <c:pt idx="849">
                  <c:v>33696.827906707018</c:v>
                </c:pt>
                <c:pt idx="850">
                  <c:v>40533.048968607618</c:v>
                </c:pt>
                <c:pt idx="851">
                  <c:v>32072.741709899645</c:v>
                </c:pt>
                <c:pt idx="852">
                  <c:v>31956.525444317449</c:v>
                </c:pt>
                <c:pt idx="853">
                  <c:v>39800.167101295621</c:v>
                </c:pt>
                <c:pt idx="854">
                  <c:v>28241.966120211517</c:v>
                </c:pt>
                <c:pt idx="855">
                  <c:v>30395.8955419618</c:v>
                </c:pt>
                <c:pt idx="856">
                  <c:v>40752.736478819519</c:v>
                </c:pt>
                <c:pt idx="857">
                  <c:v>34927.911069431371</c:v>
                </c:pt>
                <c:pt idx="858">
                  <c:v>35052.946078919675</c:v>
                </c:pt>
                <c:pt idx="859">
                  <c:v>31031.569732418138</c:v>
                </c:pt>
                <c:pt idx="860">
                  <c:v>34004.662298243296</c:v>
                </c:pt>
                <c:pt idx="861">
                  <c:v>29024.610490980915</c:v>
                </c:pt>
                <c:pt idx="862">
                  <c:v>37581.63854681707</c:v>
                </c:pt>
                <c:pt idx="863">
                  <c:v>36885.708838179169</c:v>
                </c:pt>
                <c:pt idx="864">
                  <c:v>38669.622164080633</c:v>
                </c:pt>
                <c:pt idx="865">
                  <c:v>29139.361527708868</c:v>
                </c:pt>
                <c:pt idx="866">
                  <c:v>29899.295160444359</c:v>
                </c:pt>
                <c:pt idx="867">
                  <c:v>36295.402608453449</c:v>
                </c:pt>
                <c:pt idx="868">
                  <c:v>36320.116414003176</c:v>
                </c:pt>
                <c:pt idx="869">
                  <c:v>39462.242862046507</c:v>
                </c:pt>
                <c:pt idx="870">
                  <c:v>32534.315803394369</c:v>
                </c:pt>
                <c:pt idx="871">
                  <c:v>31720.681443157802</c:v>
                </c:pt>
                <c:pt idx="872">
                  <c:v>34389.414878185264</c:v>
                </c:pt>
                <c:pt idx="873">
                  <c:v>31572.464873410841</c:v>
                </c:pt>
                <c:pt idx="874">
                  <c:v>35641.912429844393</c:v>
                </c:pt>
                <c:pt idx="875">
                  <c:v>36957.40069032403</c:v>
                </c:pt>
                <c:pt idx="876">
                  <c:v>29374.610436194715</c:v>
                </c:pt>
                <c:pt idx="877">
                  <c:v>31406.450958218542</c:v>
                </c:pt>
                <c:pt idx="878">
                  <c:v>38285.403323533959</c:v>
                </c:pt>
                <c:pt idx="879">
                  <c:v>40884.461904719428</c:v>
                </c:pt>
                <c:pt idx="880">
                  <c:v>40240.250772200736</c:v>
                </c:pt>
                <c:pt idx="881">
                  <c:v>33885.582681463988</c:v>
                </c:pt>
                <c:pt idx="882">
                  <c:v>33171.401622023666</c:v>
                </c:pt>
                <c:pt idx="883">
                  <c:v>30544.058717058891</c:v>
                </c:pt>
                <c:pt idx="884">
                  <c:v>28340.486898802221</c:v>
                </c:pt>
                <c:pt idx="885">
                  <c:v>39720.05880824964</c:v>
                </c:pt>
                <c:pt idx="886">
                  <c:v>37201.515316591642</c:v>
                </c:pt>
                <c:pt idx="887">
                  <c:v>31371.572434301517</c:v>
                </c:pt>
                <c:pt idx="888">
                  <c:v>32218.460573192628</c:v>
                </c:pt>
                <c:pt idx="889">
                  <c:v>29443.384467752832</c:v>
                </c:pt>
                <c:pt idx="890">
                  <c:v>34704.859027622639</c:v>
                </c:pt>
                <c:pt idx="891">
                  <c:v>40895.717880104246</c:v>
                </c:pt>
                <c:pt idx="892">
                  <c:v>39792.025686048539</c:v>
                </c:pt>
                <c:pt idx="893">
                  <c:v>33028.278803443769</c:v>
                </c:pt>
                <c:pt idx="894">
                  <c:v>29424.423827932726</c:v>
                </c:pt>
                <c:pt idx="895">
                  <c:v>33727.508258675087</c:v>
                </c:pt>
                <c:pt idx="896">
                  <c:v>30742.710360104822</c:v>
                </c:pt>
                <c:pt idx="897">
                  <c:v>30710.081953604873</c:v>
                </c:pt>
                <c:pt idx="898">
                  <c:v>38172.882686775964</c:v>
                </c:pt>
                <c:pt idx="899">
                  <c:v>29221.503215832832</c:v>
                </c:pt>
                <c:pt idx="900">
                  <c:v>37845.089398616874</c:v>
                </c:pt>
                <c:pt idx="901">
                  <c:v>33898.827888556072</c:v>
                </c:pt>
                <c:pt idx="902">
                  <c:v>36095.081561261381</c:v>
                </c:pt>
                <c:pt idx="903">
                  <c:v>40689.606674211776</c:v>
                </c:pt>
                <c:pt idx="904">
                  <c:v>29170.955429602371</c:v>
                </c:pt>
                <c:pt idx="905">
                  <c:v>33157.60527959709</c:v>
                </c:pt>
                <c:pt idx="906">
                  <c:v>37950.169157228891</c:v>
                </c:pt>
                <c:pt idx="907">
                  <c:v>33830.289637233014</c:v>
                </c:pt>
                <c:pt idx="908">
                  <c:v>37066.966513524509</c:v>
                </c:pt>
                <c:pt idx="909">
                  <c:v>35158.418159631809</c:v>
                </c:pt>
                <c:pt idx="910">
                  <c:v>30279.411969895576</c:v>
                </c:pt>
                <c:pt idx="911">
                  <c:v>35663.421146241817</c:v>
                </c:pt>
                <c:pt idx="912">
                  <c:v>30312.883923688802</c:v>
                </c:pt>
                <c:pt idx="913">
                  <c:v>29641.93532708467</c:v>
                </c:pt>
                <c:pt idx="914">
                  <c:v>32653.81155898721</c:v>
                </c:pt>
                <c:pt idx="915">
                  <c:v>35507.695718264724</c:v>
                </c:pt>
                <c:pt idx="916">
                  <c:v>40199.33986755924</c:v>
                </c:pt>
                <c:pt idx="917">
                  <c:v>32669.332198128301</c:v>
                </c:pt>
                <c:pt idx="918">
                  <c:v>29821.786432306209</c:v>
                </c:pt>
                <c:pt idx="919">
                  <c:v>35680.023469896412</c:v>
                </c:pt>
                <c:pt idx="920">
                  <c:v>33182.91106808398</c:v>
                </c:pt>
                <c:pt idx="921">
                  <c:v>30691.457877733919</c:v>
                </c:pt>
                <c:pt idx="922">
                  <c:v>32007.827338028808</c:v>
                </c:pt>
                <c:pt idx="923">
                  <c:v>39461.444441810803</c:v>
                </c:pt>
                <c:pt idx="924">
                  <c:v>30548.595944863839</c:v>
                </c:pt>
                <c:pt idx="925">
                  <c:v>30012.908960539251</c:v>
                </c:pt>
                <c:pt idx="926">
                  <c:v>31798.458436562869</c:v>
                </c:pt>
                <c:pt idx="927">
                  <c:v>37541.263553539422</c:v>
                </c:pt>
                <c:pt idx="928">
                  <c:v>38098.496906783395</c:v>
                </c:pt>
                <c:pt idx="929">
                  <c:v>41349.32696704819</c:v>
                </c:pt>
                <c:pt idx="930">
                  <c:v>32294.947094678457</c:v>
                </c:pt>
                <c:pt idx="931">
                  <c:v>30956.692753202507</c:v>
                </c:pt>
                <c:pt idx="932">
                  <c:v>33141.080582494353</c:v>
                </c:pt>
                <c:pt idx="933">
                  <c:v>40304.05118055761</c:v>
                </c:pt>
                <c:pt idx="934">
                  <c:v>30033.24046627371</c:v>
                </c:pt>
                <c:pt idx="935">
                  <c:v>29039.703512485095</c:v>
                </c:pt>
                <c:pt idx="936">
                  <c:v>34171.398344001711</c:v>
                </c:pt>
                <c:pt idx="937">
                  <c:v>40349.035806104657</c:v>
                </c:pt>
                <c:pt idx="938">
                  <c:v>1993.2357910555647</c:v>
                </c:pt>
                <c:pt idx="939">
                  <c:v>1134.4290316591469</c:v>
                </c:pt>
                <c:pt idx="940">
                  <c:v>2423.3869039247102</c:v>
                </c:pt>
                <c:pt idx="941">
                  <c:v>1806.8369754789355</c:v>
                </c:pt>
                <c:pt idx="942">
                  <c:v>2280.0031996349944</c:v>
                </c:pt>
                <c:pt idx="943">
                  <c:v>1728.4106336262939</c:v>
                </c:pt>
                <c:pt idx="944">
                  <c:v>1773.6896981388345</c:v>
                </c:pt>
                <c:pt idx="945">
                  <c:v>1698.2245906179323</c:v>
                </c:pt>
                <c:pt idx="946">
                  <c:v>1909.5268916764617</c:v>
                </c:pt>
                <c:pt idx="947">
                  <c:v>2176.717445596636</c:v>
                </c:pt>
                <c:pt idx="948">
                  <c:v>1846.9349257302911</c:v>
                </c:pt>
                <c:pt idx="949">
                  <c:v>2648.7905064158131</c:v>
                </c:pt>
                <c:pt idx="950">
                  <c:v>2994.7353944098031</c:v>
                </c:pt>
                <c:pt idx="951">
                  <c:v>2193.6918347685896</c:v>
                </c:pt>
                <c:pt idx="952">
                  <c:v>2025.0661327353009</c:v>
                </c:pt>
                <c:pt idx="953">
                  <c:v>1934.5080037102198</c:v>
                </c:pt>
                <c:pt idx="954">
                  <c:v>2591.0608599162879</c:v>
                </c:pt>
                <c:pt idx="955">
                  <c:v>2707.27712549848</c:v>
                </c:pt>
                <c:pt idx="956">
                  <c:v>2445.068269365056</c:v>
                </c:pt>
                <c:pt idx="957">
                  <c:v>3462.7981308565395</c:v>
                </c:pt>
                <c:pt idx="958">
                  <c:v>2895.2564490031709</c:v>
                </c:pt>
                <c:pt idx="959">
                  <c:v>3922.3568189454181</c:v>
                </c:pt>
                <c:pt idx="960">
                  <c:v>3149.2353490869391</c:v>
                </c:pt>
                <c:pt idx="961">
                  <c:v>3721.6196329398153</c:v>
                </c:pt>
                <c:pt idx="962">
                  <c:v>3169.9558611534721</c:v>
                </c:pt>
                <c:pt idx="963">
                  <c:v>4537.8135840543091</c:v>
                </c:pt>
                <c:pt idx="964">
                  <c:v>3890.7629170519158</c:v>
                </c:pt>
                <c:pt idx="965">
                  <c:v>3317.1517621025396</c:v>
                </c:pt>
                <c:pt idx="966">
                  <c:v>3446.1970959632818</c:v>
                </c:pt>
                <c:pt idx="967">
                  <c:v>2500.605462917827</c:v>
                </c:pt>
                <c:pt idx="968">
                  <c:v>3403.1819846763665</c:v>
                </c:pt>
                <c:pt idx="969">
                  <c:v>3086.6446719021096</c:v>
                </c:pt>
                <c:pt idx="970">
                  <c:v>3141.0809925824378</c:v>
                </c:pt>
                <c:pt idx="971">
                  <c:v>3960.1921047324886</c:v>
                </c:pt>
                <c:pt idx="972">
                  <c:v>2827.856723074512</c:v>
                </c:pt>
                <c:pt idx="973">
                  <c:v>2571.2753575034421</c:v>
                </c:pt>
                <c:pt idx="974">
                  <c:v>3198.4344742983249</c:v>
                </c:pt>
                <c:pt idx="975">
                  <c:v>2681.0446964446437</c:v>
                </c:pt>
                <c:pt idx="976">
                  <c:v>3460.2607448738927</c:v>
                </c:pt>
                <c:pt idx="977">
                  <c:v>3469.7703491118991</c:v>
                </c:pt>
                <c:pt idx="978">
                  <c:v>2900.7193651081125</c:v>
                </c:pt>
                <c:pt idx="979">
                  <c:v>2855.4403005955719</c:v>
                </c:pt>
                <c:pt idx="980">
                  <c:v>3486.7447382838527</c:v>
                </c:pt>
                <c:pt idx="981">
                  <c:v>4142.5805959366789</c:v>
                </c:pt>
                <c:pt idx="982">
                  <c:v>4445.5103726437537</c:v>
                </c:pt>
                <c:pt idx="983">
                  <c:v>3507.881389163922</c:v>
                </c:pt>
                <c:pt idx="984">
                  <c:v>4012.3980254428716</c:v>
                </c:pt>
                <c:pt idx="985">
                  <c:v>3640.6999784007112</c:v>
                </c:pt>
                <c:pt idx="986">
                  <c:v>4039.1557461110788</c:v>
                </c:pt>
                <c:pt idx="987">
                  <c:v>3514.3283158049144</c:v>
                </c:pt>
                <c:pt idx="988">
                  <c:v>4432.4001620726249</c:v>
                </c:pt>
                <c:pt idx="989">
                  <c:v>4303.6997612477717</c:v>
                </c:pt>
                <c:pt idx="990">
                  <c:v>4403.3137031753631</c:v>
                </c:pt>
                <c:pt idx="991">
                  <c:v>4972.019754143259</c:v>
                </c:pt>
                <c:pt idx="992">
                  <c:v>4518.4368054206698</c:v>
                </c:pt>
                <c:pt idx="993">
                  <c:v>4827.5428865166596</c:v>
                </c:pt>
                <c:pt idx="994">
                  <c:v>4713.9626396774511</c:v>
                </c:pt>
                <c:pt idx="995">
                  <c:v>4600.3552603567787</c:v>
                </c:pt>
                <c:pt idx="996">
                  <c:v>4982.2087044125474</c:v>
                </c:pt>
                <c:pt idx="997">
                  <c:v>5098.8787613302338</c:v>
                </c:pt>
                <c:pt idx="998">
                  <c:v>4749.7761732481649</c:v>
                </c:pt>
                <c:pt idx="999">
                  <c:v>5058.499668786304</c:v>
                </c:pt>
                <c:pt idx="1000">
                  <c:v>5744.8362649957453</c:v>
                </c:pt>
                <c:pt idx="1001">
                  <c:v>4351.3283641664384</c:v>
                </c:pt>
                <c:pt idx="1002">
                  <c:v>5507.8125802311042</c:v>
                </c:pt>
                <c:pt idx="1003">
                  <c:v>4846.423542799741</c:v>
                </c:pt>
                <c:pt idx="1004">
                  <c:v>4782.5790611466837</c:v>
                </c:pt>
                <c:pt idx="1005">
                  <c:v>5004.1456175184285</c:v>
                </c:pt>
                <c:pt idx="1006">
                  <c:v>4306.049299653896</c:v>
                </c:pt>
                <c:pt idx="1007">
                  <c:v>5447.541937479662</c:v>
                </c:pt>
                <c:pt idx="1008">
                  <c:v>5163.749059904887</c:v>
                </c:pt>
                <c:pt idx="1009">
                  <c:v>6064.8227002872263</c:v>
                </c:pt>
                <c:pt idx="1010">
                  <c:v>5394.6787096930639</c:v>
                </c:pt>
                <c:pt idx="1011">
                  <c:v>5251.7047234426682</c:v>
                </c:pt>
                <c:pt idx="1012">
                  <c:v>6150.8529228610532</c:v>
                </c:pt>
                <c:pt idx="1013">
                  <c:v>5191.332637425945</c:v>
                </c:pt>
                <c:pt idx="1014">
                  <c:v>5861.1683532460665</c:v>
                </c:pt>
                <c:pt idx="1015">
                  <c:v>6533.9786000708482</c:v>
                </c:pt>
                <c:pt idx="1016">
                  <c:v>6421.0956343377475</c:v>
                </c:pt>
                <c:pt idx="1017">
                  <c:v>6121.8950397105364</c:v>
                </c:pt>
                <c:pt idx="1018">
                  <c:v>6156.1992711308339</c:v>
                </c:pt>
                <c:pt idx="1019">
                  <c:v>5789.8485666185661</c:v>
                </c:pt>
                <c:pt idx="1020">
                  <c:v>6076.615975197994</c:v>
                </c:pt>
                <c:pt idx="1021">
                  <c:v>6790.9761044554507</c:v>
                </c:pt>
                <c:pt idx="1022">
                  <c:v>6204.9130787577451</c:v>
                </c:pt>
                <c:pt idx="1023">
                  <c:v>6603.4841255419378</c:v>
                </c:pt>
                <c:pt idx="1024">
                  <c:v>6735.0942723680164</c:v>
                </c:pt>
                <c:pt idx="1025">
                  <c:v>6660.0388828864307</c:v>
                </c:pt>
                <c:pt idx="1026">
                  <c:v>6237.0245627300574</c:v>
                </c:pt>
                <c:pt idx="1027">
                  <c:v>6101.5970872317521</c:v>
                </c:pt>
                <c:pt idx="1028">
                  <c:v>7306.795110923329</c:v>
                </c:pt>
                <c:pt idx="1029">
                  <c:v>7110.2270625245474</c:v>
                </c:pt>
                <c:pt idx="1030">
                  <c:v>7447.2616541774878</c:v>
                </c:pt>
                <c:pt idx="1031">
                  <c:v>7633.6604697541188</c:v>
                </c:pt>
                <c:pt idx="1032">
                  <c:v>7413.6032155327921</c:v>
                </c:pt>
                <c:pt idx="1033">
                  <c:v>7062.345532524705</c:v>
                </c:pt>
                <c:pt idx="1034">
                  <c:v>6805.7641669536351</c:v>
                </c:pt>
                <c:pt idx="1035">
                  <c:v>6685.0199949201888</c:v>
                </c:pt>
                <c:pt idx="1036">
                  <c:v>7545.3286414326976</c:v>
                </c:pt>
                <c:pt idx="1037">
                  <c:v>7949.8354535532817</c:v>
                </c:pt>
                <c:pt idx="1038">
                  <c:v>7948.0114558546084</c:v>
                </c:pt>
                <c:pt idx="1039">
                  <c:v>7429.1123758505055</c:v>
                </c:pt>
                <c:pt idx="1040">
                  <c:v>7105.0221315499439</c:v>
                </c:pt>
                <c:pt idx="1041">
                  <c:v>8276.7008123840715</c:v>
                </c:pt>
                <c:pt idx="1042">
                  <c:v>7902.3498057842116</c:v>
                </c:pt>
                <c:pt idx="1043">
                  <c:v>7726.8610382963998</c:v>
                </c:pt>
                <c:pt idx="1044">
                  <c:v>7776.6680092601964</c:v>
                </c:pt>
                <c:pt idx="1045">
                  <c:v>8793.6129821888353</c:v>
                </c:pt>
                <c:pt idx="1046">
                  <c:v>8290.2468792158688</c:v>
                </c:pt>
                <c:pt idx="1047">
                  <c:v>8863.4808366350153</c:v>
                </c:pt>
                <c:pt idx="1048">
                  <c:v>9077.4632297327043</c:v>
                </c:pt>
                <c:pt idx="1049">
                  <c:v>9208.3325612921253</c:v>
                </c:pt>
                <c:pt idx="1050">
                  <c:v>8531.0517779851907</c:v>
                </c:pt>
                <c:pt idx="1051">
                  <c:v>8934.0795254429904</c:v>
                </c:pt>
                <c:pt idx="1052">
                  <c:v>9222.6709317210953</c:v>
                </c:pt>
                <c:pt idx="1053">
                  <c:v>8586.902378324874</c:v>
                </c:pt>
                <c:pt idx="1054">
                  <c:v>8573.7283770104295</c:v>
                </c:pt>
                <c:pt idx="1055">
                  <c:v>9000.8673063529568</c:v>
                </c:pt>
                <c:pt idx="1056">
                  <c:v>8661.6840405482071</c:v>
                </c:pt>
                <c:pt idx="1057">
                  <c:v>9851.3729039220743</c:v>
                </c:pt>
                <c:pt idx="1058">
                  <c:v>9808.3577926351609</c:v>
                </c:pt>
                <c:pt idx="1059">
                  <c:v>9050.6742773167534</c:v>
                </c:pt>
                <c:pt idx="1060">
                  <c:v>9304.6908299224815</c:v>
                </c:pt>
                <c:pt idx="1061">
                  <c:v>9591.458238501913</c:v>
                </c:pt>
                <c:pt idx="1062">
                  <c:v>9006.2210696570619</c:v>
                </c:pt>
                <c:pt idx="1063">
                  <c:v>9982.062536454192</c:v>
                </c:pt>
                <c:pt idx="1064">
                  <c:v>10305.097269939837</c:v>
                </c:pt>
                <c:pt idx="1065">
                  <c:v>9770.7602353956645</c:v>
                </c:pt>
                <c:pt idx="1066">
                  <c:v>11338.190775187581</c:v>
                </c:pt>
                <c:pt idx="1067">
                  <c:v>10777.170330759014</c:v>
                </c:pt>
                <c:pt idx="1068">
                  <c:v>10991.152723856703</c:v>
                </c:pt>
                <c:pt idx="1069">
                  <c:v>10852.25285272206</c:v>
                </c:pt>
                <c:pt idx="1070">
                  <c:v>10414.555229100824</c:v>
                </c:pt>
                <c:pt idx="1071">
                  <c:v>11122.022055416121</c:v>
                </c:pt>
                <c:pt idx="1072">
                  <c:v>11795.925465577784</c:v>
                </c:pt>
                <c:pt idx="1073">
                  <c:v>10789.278301218037</c:v>
                </c:pt>
                <c:pt idx="1074">
                  <c:v>11248.150228241306</c:v>
                </c:pt>
                <c:pt idx="1075">
                  <c:v>11952.554376959586</c:v>
                </c:pt>
                <c:pt idx="1076">
                  <c:v>11104.766523951592</c:v>
                </c:pt>
                <c:pt idx="1077">
                  <c:v>10502.510892638606</c:v>
                </c:pt>
                <c:pt idx="1078">
                  <c:v>11923.877636101643</c:v>
                </c:pt>
                <c:pt idx="1079">
                  <c:v>11880.862524814729</c:v>
                </c:pt>
                <c:pt idx="1080">
                  <c:v>11330.024609881235</c:v>
                </c:pt>
                <c:pt idx="1081">
                  <c:v>12266.905363060076</c:v>
                </c:pt>
                <c:pt idx="1082">
                  <c:v>10885.880059619012</c:v>
                </c:pt>
                <c:pt idx="1083">
                  <c:v>11116.119843335404</c:v>
                </c:pt>
                <c:pt idx="1084">
                  <c:v>11962.882423016115</c:v>
                </c:pt>
                <c:pt idx="1085">
                  <c:v>11689.654660494267</c:v>
                </c:pt>
                <c:pt idx="1086">
                  <c:v>12120.604497734803</c:v>
                </c:pt>
                <c:pt idx="1087">
                  <c:v>11813.423857602767</c:v>
                </c:pt>
                <c:pt idx="1088">
                  <c:v>12551.486444965743</c:v>
                </c:pt>
                <c:pt idx="1089">
                  <c:v>11830.026181257366</c:v>
                </c:pt>
                <c:pt idx="1090">
                  <c:v>12205.541556971752</c:v>
                </c:pt>
                <c:pt idx="1091">
                  <c:v>11777.610324032048</c:v>
                </c:pt>
                <c:pt idx="1092">
                  <c:v>12599.96767707276</c:v>
                </c:pt>
                <c:pt idx="1093">
                  <c:v>13232.67997364618</c:v>
                </c:pt>
                <c:pt idx="1094">
                  <c:v>12482.19803604397</c:v>
                </c:pt>
                <c:pt idx="1095">
                  <c:v>12252.790529954644</c:v>
                </c:pt>
                <c:pt idx="1096">
                  <c:v>12721.083914623556</c:v>
                </c:pt>
                <c:pt idx="1097">
                  <c:v>12552.458212590267</c:v>
                </c:pt>
                <c:pt idx="1098">
                  <c:v>13600.374117090112</c:v>
                </c:pt>
                <c:pt idx="1099">
                  <c:v>13428.313671942455</c:v>
                </c:pt>
                <c:pt idx="1100">
                  <c:v>25504.721298943135</c:v>
                </c:pt>
                <c:pt idx="1101">
                  <c:v>36631.728892101826</c:v>
                </c:pt>
                <c:pt idx="1102">
                  <c:v>27093.187705901029</c:v>
                </c:pt>
                <c:pt idx="1103">
                  <c:v>25565.093384959859</c:v>
                </c:pt>
                <c:pt idx="1104">
                  <c:v>30729.198238680561</c:v>
                </c:pt>
                <c:pt idx="1105">
                  <c:v>38086.371488651697</c:v>
                </c:pt>
                <c:pt idx="1106">
                  <c:v>25661.695143360834</c:v>
                </c:pt>
                <c:pt idx="1107">
                  <c:v>30704.531822195066</c:v>
                </c:pt>
                <c:pt idx="1108">
                  <c:v>27373.436687560592</c:v>
                </c:pt>
                <c:pt idx="1109">
                  <c:v>37597.042896367988</c:v>
                </c:pt>
                <c:pt idx="1110">
                  <c:v>27473.947986619911</c:v>
                </c:pt>
                <c:pt idx="1111">
                  <c:v>26116.032743158634</c:v>
                </c:pt>
                <c:pt idx="1112">
                  <c:v>33129.677650344282</c:v>
                </c:pt>
                <c:pt idx="1113">
                  <c:v>28580.436095382924</c:v>
                </c:pt>
                <c:pt idx="1114">
                  <c:v>31939.776163897601</c:v>
                </c:pt>
                <c:pt idx="1115">
                  <c:v>26202.062965732461</c:v>
                </c:pt>
                <c:pt idx="1116">
                  <c:v>32845.506286477932</c:v>
                </c:pt>
                <c:pt idx="1117">
                  <c:v>32603.882945890087</c:v>
                </c:pt>
                <c:pt idx="1118">
                  <c:v>35382.127850685276</c:v>
                </c:pt>
                <c:pt idx="1119">
                  <c:v>37897.055512039507</c:v>
                </c:pt>
                <c:pt idx="1120">
                  <c:v>31086.564336067968</c:v>
                </c:pt>
                <c:pt idx="1121">
                  <c:v>29538.94386056935</c:v>
                </c:pt>
                <c:pt idx="1122">
                  <c:v>31955.285324215314</c:v>
                </c:pt>
                <c:pt idx="1123">
                  <c:v>30509.212190236882</c:v>
                </c:pt>
                <c:pt idx="1124">
                  <c:v>26853.782956481286</c:v>
                </c:pt>
                <c:pt idx="1125">
                  <c:v>31217.433667627389</c:v>
                </c:pt>
                <c:pt idx="1126">
                  <c:v>25099.40246577825</c:v>
                </c:pt>
                <c:pt idx="1127">
                  <c:v>29374.342862311365</c:v>
                </c:pt>
                <c:pt idx="1128">
                  <c:v>32458.6752439017</c:v>
                </c:pt>
                <c:pt idx="1129">
                  <c:v>37283.785073604384</c:v>
                </c:pt>
                <c:pt idx="1130">
                  <c:v>1419.0599112027257</c:v>
                </c:pt>
                <c:pt idx="1131">
                  <c:v>1750.3655690280339</c:v>
                </c:pt>
                <c:pt idx="1132">
                  <c:v>2209.1934227551228</c:v>
                </c:pt>
                <c:pt idx="1133">
                  <c:v>937.5925252193656</c:v>
                </c:pt>
                <c:pt idx="1134">
                  <c:v>1850.7341620308362</c:v>
                </c:pt>
                <c:pt idx="1135">
                  <c:v>2180.5166818971811</c:v>
                </c:pt>
                <c:pt idx="1136">
                  <c:v>1704.4332967055607</c:v>
                </c:pt>
                <c:pt idx="1137">
                  <c:v>1584.3997024511455</c:v>
                </c:pt>
                <c:pt idx="1138">
                  <c:v>2048.5541870008774</c:v>
                </c:pt>
                <c:pt idx="1139">
                  <c:v>1647.0798149896755</c:v>
                </c:pt>
                <c:pt idx="1140">
                  <c:v>1629.6787669636878</c:v>
                </c:pt>
                <c:pt idx="1141">
                  <c:v>1463.6555304177009</c:v>
                </c:pt>
                <c:pt idx="1142">
                  <c:v>1704.4332967055607</c:v>
                </c:pt>
                <c:pt idx="1143">
                  <c:v>1962.5239644270487</c:v>
                </c:pt>
                <c:pt idx="1144">
                  <c:v>2649.6725816807984</c:v>
                </c:pt>
                <c:pt idx="1145">
                  <c:v>2751.8651723822732</c:v>
                </c:pt>
                <c:pt idx="1146">
                  <c:v>2980.185935908934</c:v>
                </c:pt>
                <c:pt idx="1147">
                  <c:v>2849.3166043495166</c:v>
                </c:pt>
                <c:pt idx="1148">
                  <c:v>2736.4336386164177</c:v>
                </c:pt>
                <c:pt idx="1149">
                  <c:v>2779.448749903333</c:v>
                </c:pt>
                <c:pt idx="1150">
                  <c:v>2590.1327732911441</c:v>
                </c:pt>
                <c:pt idx="1151">
                  <c:v>2294.6104115489179</c:v>
                </c:pt>
                <c:pt idx="1152">
                  <c:v>3063.2989974472057</c:v>
                </c:pt>
                <c:pt idx="1153">
                  <c:v>3523.950848872968</c:v>
                </c:pt>
                <c:pt idx="1154">
                  <c:v>2559.1544266856126</c:v>
                </c:pt>
                <c:pt idx="1155">
                  <c:v>3234.2662792579813</c:v>
                </c:pt>
                <c:pt idx="1156">
                  <c:v>3720.6777105061283</c:v>
                </c:pt>
                <c:pt idx="1157">
                  <c:v>3291.9918264912212</c:v>
                </c:pt>
                <c:pt idx="1158">
                  <c:v>3462.5870427846403</c:v>
                </c:pt>
                <c:pt idx="1159">
                  <c:v>2763.7360738449024</c:v>
                </c:pt>
                <c:pt idx="1160">
                  <c:v>4065.5294351632347</c:v>
                </c:pt>
                <c:pt idx="1161">
                  <c:v>3071.6401333044014</c:v>
                </c:pt>
                <c:pt idx="1162">
                  <c:v>3891.6449923169039</c:v>
                </c:pt>
                <c:pt idx="1163">
                  <c:v>3229.0172749871963</c:v>
                </c:pt>
                <c:pt idx="1164">
                  <c:v>4008.1759534473495</c:v>
                </c:pt>
                <c:pt idx="1165">
                  <c:v>3762.5996584561599</c:v>
                </c:pt>
                <c:pt idx="1166">
                  <c:v>3879.1306195866055</c:v>
                </c:pt>
                <c:pt idx="1167">
                  <c:v>3303.6954669385541</c:v>
                </c:pt>
                <c:pt idx="1168">
                  <c:v>2973.9129470722091</c:v>
                </c:pt>
                <c:pt idx="1169">
                  <c:v>2336.9736037872444</c:v>
                </c:pt>
                <c:pt idx="1170">
                  <c:v>3101.8651175960676</c:v>
                </c:pt>
                <c:pt idx="1171">
                  <c:v>3559.5998079862729</c:v>
                </c:pt>
                <c:pt idx="1172">
                  <c:v>3903.7206982815896</c:v>
                </c:pt>
                <c:pt idx="1173">
                  <c:v>3097.401001888129</c:v>
                </c:pt>
                <c:pt idx="1174">
                  <c:v>3915.1419076750026</c:v>
                </c:pt>
                <c:pt idx="1175">
                  <c:v>4175.0565730951639</c:v>
                </c:pt>
                <c:pt idx="1176">
                  <c:v>4275.4251660979644</c:v>
                </c:pt>
                <c:pt idx="1177">
                  <c:v>2983.1037564956732</c:v>
                </c:pt>
                <c:pt idx="1178">
                  <c:v>3958.8878533237094</c:v>
                </c:pt>
                <c:pt idx="1179">
                  <c:v>4288.6703731900543</c:v>
                </c:pt>
                <c:pt idx="1180">
                  <c:v>4732.0666931512878</c:v>
                </c:pt>
                <c:pt idx="1181">
                  <c:v>4488.3143958587716</c:v>
                </c:pt>
                <c:pt idx="1182">
                  <c:v>4371.7834347283242</c:v>
                </c:pt>
                <c:pt idx="1183">
                  <c:v>4603.0213592905438</c:v>
                </c:pt>
                <c:pt idx="1184">
                  <c:v>3970.3090627171223</c:v>
                </c:pt>
                <c:pt idx="1185">
                  <c:v>4729.149532115729</c:v>
                </c:pt>
                <c:pt idx="1186">
                  <c:v>4571.4274573970433</c:v>
                </c:pt>
                <c:pt idx="1187">
                  <c:v>4572.5541739896053</c:v>
                </c:pt>
                <c:pt idx="1188">
                  <c:v>4828.4249617816458</c:v>
                </c:pt>
                <c:pt idx="1189">
                  <c:v>4812.9934280157904</c:v>
                </c:pt>
                <c:pt idx="1190">
                  <c:v>4524.6726439897629</c:v>
                </c:pt>
                <c:pt idx="1191">
                  <c:v>5125.791038669684</c:v>
                </c:pt>
                <c:pt idx="1192">
                  <c:v>4854.1166515944351</c:v>
                </c:pt>
                <c:pt idx="1193">
                  <c:v>4933.6999475272733</c:v>
                </c:pt>
                <c:pt idx="1194">
                  <c:v>5365.3109512063747</c:v>
                </c:pt>
                <c:pt idx="1195">
                  <c:v>5566.0481372119757</c:v>
                </c:pt>
                <c:pt idx="1196">
                  <c:v>4768.368114907491</c:v>
                </c:pt>
                <c:pt idx="1197">
                  <c:v>5148.4113970731305</c:v>
                </c:pt>
                <c:pt idx="1198">
                  <c:v>6023.7828276021828</c:v>
                </c:pt>
                <c:pt idx="1199">
                  <c:v>5376.7321605997895</c:v>
                </c:pt>
                <c:pt idx="1200">
                  <c:v>5620.4844578923039</c:v>
                </c:pt>
                <c:pt idx="1201">
                  <c:v>5095.2032362506434</c:v>
                </c:pt>
                <c:pt idx="1202">
                  <c:v>5662.4064058423355</c:v>
                </c:pt>
                <c:pt idx="1203">
                  <c:v>6065.7047755522108</c:v>
                </c:pt>
                <c:pt idx="1204">
                  <c:v>5181.2398795986883</c:v>
                </c:pt>
                <c:pt idx="1205">
                  <c:v>5877.4819622769101</c:v>
                </c:pt>
                <c:pt idx="1206">
                  <c:v>5693.7191654432609</c:v>
                </c:pt>
                <c:pt idx="1207">
                  <c:v>5733.0050946503106</c:v>
                </c:pt>
                <c:pt idx="1208">
                  <c:v>6061.6944511797738</c:v>
                </c:pt>
                <c:pt idx="1209">
                  <c:v>6520.5223049068627</c:v>
                </c:pt>
                <c:pt idx="1210">
                  <c:v>5328.4744658163072</c:v>
                </c:pt>
                <c:pt idx="1211">
                  <c:v>5311.8721421617083</c:v>
                </c:pt>
                <c:pt idx="1212">
                  <c:v>6053.3492160562928</c:v>
                </c:pt>
                <c:pt idx="1213">
                  <c:v>6691.4895867176347</c:v>
                </c:pt>
                <c:pt idx="1214">
                  <c:v>6201.6769656107972</c:v>
                </c:pt>
                <c:pt idx="1215">
                  <c:v>7252.5100311461974</c:v>
                </c:pt>
                <c:pt idx="1216">
                  <c:v>6229.2605431318552</c:v>
                </c:pt>
                <c:pt idx="1217">
                  <c:v>7036.3413113747411</c:v>
                </c:pt>
                <c:pt idx="1218">
                  <c:v>6690.3964233807528</c:v>
                </c:pt>
                <c:pt idx="1219">
                  <c:v>7537.091113051858</c:v>
                </c:pt>
                <c:pt idx="1220">
                  <c:v>7336.353927046257</c:v>
                </c:pt>
                <c:pt idx="1221">
                  <c:v>6337.9367187361713</c:v>
                </c:pt>
                <c:pt idx="1222">
                  <c:v>6933.4276228537383</c:v>
                </c:pt>
                <c:pt idx="1223">
                  <c:v>8209.9013598766396</c:v>
                </c:pt>
                <c:pt idx="1224">
                  <c:v>7175.7146912920143</c:v>
                </c:pt>
                <c:pt idx="1225">
                  <c:v>7443.9878885085745</c:v>
                </c:pt>
                <c:pt idx="1226">
                  <c:v>7262.871630458405</c:v>
                </c:pt>
                <c:pt idx="1227">
                  <c:v>7447.0129135836287</c:v>
                </c:pt>
                <c:pt idx="1228">
                  <c:v>7592.3156380630789</c:v>
                </c:pt>
                <c:pt idx="1229">
                  <c:v>7320.6412509878282</c:v>
                </c:pt>
                <c:pt idx="1230">
                  <c:v>7861.7701452088841</c:v>
                </c:pt>
                <c:pt idx="1231">
                  <c:v>8923.5403913145637</c:v>
                </c:pt>
                <c:pt idx="1232">
                  <c:v>8507.7276488743883</c:v>
                </c:pt>
                <c:pt idx="1233">
                  <c:v>8792.6710597551428</c:v>
                </c:pt>
                <c:pt idx="1234">
                  <c:v>8540.5799481133654</c:v>
                </c:pt>
                <c:pt idx="1235">
                  <c:v>8522.8780403476703</c:v>
                </c:pt>
                <c:pt idx="1236">
                  <c:v>9193.7831027912544</c:v>
                </c:pt>
                <c:pt idx="1237">
                  <c:v>8701.391832910529</c:v>
                </c:pt>
                <c:pt idx="1238">
                  <c:v>9249.3125868084644</c:v>
                </c:pt>
                <c:pt idx="1239">
                  <c:v>9795.9946608080572</c:v>
                </c:pt>
                <c:pt idx="1240">
                  <c:v>9751.8863861842619</c:v>
                </c:pt>
                <c:pt idx="1241">
                  <c:v>8698.7893674232291</c:v>
                </c:pt>
                <c:pt idx="1242">
                  <c:v>9061.8206078949515</c:v>
                </c:pt>
                <c:pt idx="1243">
                  <c:v>9219.542682613639</c:v>
                </c:pt>
                <c:pt idx="1244">
                  <c:v>8505.1889741304039</c:v>
                </c:pt>
                <c:pt idx="1245">
                  <c:v>8832.0240954735527</c:v>
                </c:pt>
                <c:pt idx="1246">
                  <c:v>10109.252483571665</c:v>
                </c:pt>
                <c:pt idx="1247">
                  <c:v>9299.9141828773681</c:v>
                </c:pt>
                <c:pt idx="1248">
                  <c:v>10537.217269767043</c:v>
                </c:pt>
                <c:pt idx="1249">
                  <c:v>10535.393272068366</c:v>
                </c:pt>
                <c:pt idx="1250">
                  <c:v>10079.130231306619</c:v>
                </c:pt>
                <c:pt idx="1251">
                  <c:v>9943.70275580831</c:v>
                </c:pt>
                <c:pt idx="1252">
                  <c:v>10348.611870933881</c:v>
                </c:pt>
                <c:pt idx="1253">
                  <c:v>10708.184551577819</c:v>
                </c:pt>
                <c:pt idx="1254">
                  <c:v>10977.696428692718</c:v>
                </c:pt>
                <c:pt idx="1255">
                  <c:v>11553.055243550254</c:v>
                </c:pt>
                <c:pt idx="1256">
                  <c:v>10768.614007563636</c:v>
                </c:pt>
                <c:pt idx="1257">
                  <c:v>11408.578375923655</c:v>
                </c:pt>
                <c:pt idx="1258">
                  <c:v>11125.641592689364</c:v>
                </c:pt>
                <c:pt idx="1259">
                  <c:v>11104.101644544196</c:v>
                </c:pt>
                <c:pt idx="1260">
                  <c:v>12064.1330912839</c:v>
                </c:pt>
                <c:pt idx="1261">
                  <c:v>11922.573384692863</c:v>
                </c:pt>
                <c:pt idx="1262">
                  <c:v>11500.371085580799</c:v>
                </c:pt>
                <c:pt idx="1263">
                  <c:v>11663.785435865262</c:v>
                </c:pt>
                <c:pt idx="1264">
                  <c:v>11998.440795218758</c:v>
                </c:pt>
                <c:pt idx="1265">
                  <c:v>12279.93948208027</c:v>
                </c:pt>
                <c:pt idx="1266">
                  <c:v>12407.160818242337</c:v>
                </c:pt>
                <c:pt idx="1267">
                  <c:v>11905.317853228335</c:v>
                </c:pt>
                <c:pt idx="1268">
                  <c:v>13276.577160198081</c:v>
                </c:pt>
                <c:pt idx="1269">
                  <c:v>11924.228597614961</c:v>
                </c:pt>
                <c:pt idx="1270">
                  <c:v>13434.299234916769</c:v>
                </c:pt>
                <c:pt idx="1271">
                  <c:v>12398.559190885542</c:v>
                </c:pt>
                <c:pt idx="1272">
                  <c:v>13372.935428828438</c:v>
                </c:pt>
                <c:pt idx="1273">
                  <c:v>13801.993378360701</c:v>
                </c:pt>
                <c:pt idx="1274">
                  <c:v>13157.893425649545</c:v>
                </c:pt>
                <c:pt idx="1275">
                  <c:v>14204.198584733695</c:v>
                </c:pt>
                <c:pt idx="1276">
                  <c:v>32163.351512126887</c:v>
                </c:pt>
                <c:pt idx="1277">
                  <c:v>36821.466337659076</c:v>
                </c:pt>
                <c:pt idx="1278">
                  <c:v>26273.54372980542</c:v>
                </c:pt>
                <c:pt idx="1279">
                  <c:v>28152.661980526325</c:v>
                </c:pt>
                <c:pt idx="1280">
                  <c:v>27953.732634902917</c:v>
                </c:pt>
                <c:pt idx="1281">
                  <c:v>25589.312273587231</c:v>
                </c:pt>
                <c:pt idx="1282">
                  <c:v>29756.72548996759</c:v>
                </c:pt>
                <c:pt idx="1283">
                  <c:v>26116.914818423615</c:v>
                </c:pt>
                <c:pt idx="1284">
                  <c:v>25360.710367767988</c:v>
                </c:pt>
                <c:pt idx="1285">
                  <c:v>31460.700155329643</c:v>
                </c:pt>
                <c:pt idx="1286">
                  <c:v>33873.590174950441</c:v>
                </c:pt>
                <c:pt idx="1287">
                  <c:v>35030.625526349606</c:v>
                </c:pt>
                <c:pt idx="1288">
                  <c:v>33611.759805108595</c:v>
                </c:pt>
                <c:pt idx="1289">
                  <c:v>37055.253222005827</c:v>
                </c:pt>
                <c:pt idx="1290">
                  <c:v>27977.261155204171</c:v>
                </c:pt>
                <c:pt idx="1291">
                  <c:v>25687.551909885358</c:v>
                </c:pt>
                <c:pt idx="1292">
                  <c:v>29379.471701735027</c:v>
                </c:pt>
                <c:pt idx="1293">
                  <c:v>29988.559166754792</c:v>
                </c:pt>
                <c:pt idx="1294">
                  <c:v>32701.123289785435</c:v>
                </c:pt>
                <c:pt idx="1295">
                  <c:v>32115.469982127048</c:v>
                </c:pt>
                <c:pt idx="1296">
                  <c:v>30018.265280206302</c:v>
                </c:pt>
                <c:pt idx="1297">
                  <c:v>30873.464018235267</c:v>
                </c:pt>
                <c:pt idx="1298">
                  <c:v>26533.286405733845</c:v>
                </c:pt>
                <c:pt idx="1299">
                  <c:v>28107.376495239565</c:v>
                </c:pt>
                <c:pt idx="1300">
                  <c:v>26982.002935743505</c:v>
                </c:pt>
                <c:pt idx="1301">
                  <c:v>29318.964619197344</c:v>
                </c:pt>
                <c:pt idx="1302">
                  <c:v>28071.836688927098</c:v>
                </c:pt>
                <c:pt idx="1303">
                  <c:v>36063.719031597342</c:v>
                </c:pt>
                <c:pt idx="1304">
                  <c:v>27548.676714454537</c:v>
                </c:pt>
                <c:pt idx="1305">
                  <c:v>29082.091245444135</c:v>
                </c:pt>
                <c:pt idx="1306">
                  <c:v>27297.558264988416</c:v>
                </c:pt>
                <c:pt idx="1307">
                  <c:v>32430.880578308745</c:v>
                </c:pt>
                <c:pt idx="1308">
                  <c:v>25658.086964696526</c:v>
                </c:pt>
                <c:pt idx="1309">
                  <c:v>32120.674913101655</c:v>
                </c:pt>
                <c:pt idx="1310">
                  <c:v>25919.094793453572</c:v>
                </c:pt>
                <c:pt idx="1311">
                  <c:v>27890.304292063396</c:v>
                </c:pt>
                <c:pt idx="1312">
                  <c:v>28177.998341209772</c:v>
                </c:pt>
                <c:pt idx="1313">
                  <c:v>25614.689267851758</c:v>
                </c:pt>
                <c:pt idx="1314">
                  <c:v>25903.491270195984</c:v>
                </c:pt>
                <c:pt idx="1315">
                  <c:v>30561.410538616081</c:v>
                </c:pt>
                <c:pt idx="1316">
                  <c:v>28496.404384530069</c:v>
                </c:pt>
                <c:pt idx="1317">
                  <c:v>37500.473539665734</c:v>
                </c:pt>
                <c:pt idx="1318">
                  <c:v>-604.15538018363623</c:v>
                </c:pt>
                <c:pt idx="1319">
                  <c:v>799.93201510144991</c:v>
                </c:pt>
                <c:pt idx="1320">
                  <c:v>-35.825493999380342</c:v>
                </c:pt>
                <c:pt idx="1321">
                  <c:v>1508.391221039532</c:v>
                </c:pt>
                <c:pt idx="1322">
                  <c:v>3542.4231277862964</c:v>
                </c:pt>
                <c:pt idx="1323">
                  <c:v>7683.4222677729922</c:v>
                </c:pt>
                <c:pt idx="1324">
                  <c:v>8040.7883651603952</c:v>
                </c:pt>
                <c:pt idx="1325">
                  <c:v>11139.338350677514</c:v>
                </c:pt>
                <c:pt idx="1326">
                  <c:v>26344.827204580528</c:v>
                </c:pt>
                <c:pt idx="1327">
                  <c:v>25176.370643787955</c:v>
                </c:pt>
                <c:pt idx="1328">
                  <c:v>24747.312694255692</c:v>
                </c:pt>
                <c:pt idx="1329">
                  <c:v>27281.474748125318</c:v>
                </c:pt>
                <c:pt idx="1330">
                  <c:v>-385.99116522754957</c:v>
                </c:pt>
                <c:pt idx="1331">
                  <c:v>-216.84788111545004</c:v>
                </c:pt>
                <c:pt idx="1332">
                  <c:v>1026.2176928575382</c:v>
                </c:pt>
                <c:pt idx="1333">
                  <c:v>448.59621353572038</c:v>
                </c:pt>
                <c:pt idx="1334">
                  <c:v>3306.4318292980715</c:v>
                </c:pt>
                <c:pt idx="1335">
                  <c:v>3671.257373575143</c:v>
                </c:pt>
                <c:pt idx="1336">
                  <c:v>9873.3400363479923</c:v>
                </c:pt>
                <c:pt idx="1337">
                  <c:v>23696.707836624162</c:v>
                </c:pt>
              </c:numCache>
            </c:numRef>
          </c:val>
          <c:smooth val="0"/>
          <c:extLst>
            <c:ext xmlns:c16="http://schemas.microsoft.com/office/drawing/2014/chart" uri="{C3380CC4-5D6E-409C-BE32-E72D297353CC}">
              <c16:uniqueId val="{00000001-0FA2-4D53-808C-9B952AD2CDD8}"/>
            </c:ext>
          </c:extLst>
        </c:ser>
        <c:dLbls>
          <c:showLegendKey val="0"/>
          <c:showVal val="0"/>
          <c:showCatName val="0"/>
          <c:showSerName val="0"/>
          <c:showPercent val="0"/>
          <c:showBubbleSize val="0"/>
        </c:dLbls>
        <c:smooth val="0"/>
        <c:axId val="1238081983"/>
        <c:axId val="1238084383"/>
      </c:lineChart>
      <c:catAx>
        <c:axId val="12380819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84383"/>
        <c:crosses val="autoZero"/>
        <c:auto val="1"/>
        <c:lblAlgn val="ctr"/>
        <c:lblOffset val="100"/>
        <c:noMultiLvlLbl val="0"/>
      </c:catAx>
      <c:valAx>
        <c:axId val="1238084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8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Box Plot of Medical Charges Per Region</cx:v>
        </cx:txData>
      </cx:tx>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ea typeface="Calibri"/>
              <a:cs typeface="Calibri"/>
            </a:rPr>
            <a:t>Box Plot of Medical Charges Per Region</a:t>
          </a:r>
        </a:p>
      </cx:txPr>
    </cx:title>
    <cx:plotArea>
      <cx:plotAreaRegion>
        <cx:series layoutId="boxWhisker" uniqueId="{61A3DEE2-F9B7-4DD8-AFE3-C4AA1E9FCA68}">
          <cx:tx>
            <cx:txData>
              <cx:f>_xlchart.v1.1</cx:f>
              <cx:v>medical_insurance_charges</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chart" Target="../charts/chart4.xml"/><Relationship Id="rId3" Type="http://schemas.openxmlformats.org/officeDocument/2006/relationships/image" Target="../media/image11.png"/><Relationship Id="rId7" Type="http://schemas.microsoft.com/office/2014/relationships/chartEx" Target="../charts/chartEx1.xml"/><Relationship Id="rId12" Type="http://schemas.openxmlformats.org/officeDocument/2006/relationships/chart" Target="../charts/chart3.xml"/><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8.png"/><Relationship Id="rId5" Type="http://schemas.openxmlformats.org/officeDocument/2006/relationships/image" Target="../media/image13.png"/><Relationship Id="rId10" Type="http://schemas.openxmlformats.org/officeDocument/2006/relationships/image" Target="../media/image17.png"/><Relationship Id="rId4" Type="http://schemas.openxmlformats.org/officeDocument/2006/relationships/image" Target="../media/image12.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6105525" cy="3181350"/>
    <xdr:pic>
      <xdr:nvPicPr>
        <xdr:cNvPr id="2" name="image1.jpg" descr="Graphical user interface, websit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81</xdr:row>
      <xdr:rowOff>28575</xdr:rowOff>
    </xdr:from>
    <xdr:ext cx="5095875" cy="29622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xdr:colOff>
      <xdr:row>16</xdr:row>
      <xdr:rowOff>180975</xdr:rowOff>
    </xdr:from>
    <xdr:ext cx="5324475" cy="3067050"/>
    <xdr:pic>
      <xdr:nvPicPr>
        <xdr:cNvPr id="3" name="image7.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571500</xdr:colOff>
      <xdr:row>136</xdr:row>
      <xdr:rowOff>133350</xdr:rowOff>
    </xdr:from>
    <xdr:ext cx="6067425" cy="2352675"/>
    <xdr:pic>
      <xdr:nvPicPr>
        <xdr:cNvPr id="4" name="image3.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102</xdr:row>
      <xdr:rowOff>9525</xdr:rowOff>
    </xdr:from>
    <xdr:ext cx="4476750" cy="3009900"/>
    <xdr:pic>
      <xdr:nvPicPr>
        <xdr:cNvPr id="5" name="image10.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28575</xdr:colOff>
      <xdr:row>59</xdr:row>
      <xdr:rowOff>0</xdr:rowOff>
    </xdr:from>
    <xdr:ext cx="4533900" cy="2581275"/>
    <xdr:pic>
      <xdr:nvPicPr>
        <xdr:cNvPr id="6" name="image6.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3</xdr:col>
      <xdr:colOff>390525</xdr:colOff>
      <xdr:row>59</xdr:row>
      <xdr:rowOff>4762</xdr:rowOff>
    </xdr:from>
    <xdr:to>
      <xdr:col>6</xdr:col>
      <xdr:colOff>790575</xdr:colOff>
      <xdr:row>73</xdr:row>
      <xdr:rowOff>57150</xdr:rowOff>
    </xdr:to>
    <xdr:graphicFrame macro="">
      <xdr:nvGraphicFramePr>
        <xdr:cNvPr id="7" name="Chart 6">
          <a:extLst>
            <a:ext uri="{FF2B5EF4-FFF2-40B4-BE49-F238E27FC236}">
              <a16:creationId xmlns:a16="http://schemas.microsoft.com/office/drawing/2014/main" id="{F2DBC809-C31B-B5A4-3A63-CE93B4A03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466725</xdr:colOff>
      <xdr:row>137</xdr:row>
      <xdr:rowOff>109537</xdr:rowOff>
    </xdr:from>
    <xdr:to>
      <xdr:col>10</xdr:col>
      <xdr:colOff>409575</xdr:colOff>
      <xdr:row>150</xdr:row>
      <xdr:rowOff>57150</xdr:rowOff>
    </xdr:to>
    <xdr:graphicFrame macro="">
      <xdr:nvGraphicFramePr>
        <xdr:cNvPr id="19" name="Chart 18">
          <a:extLst>
            <a:ext uri="{FF2B5EF4-FFF2-40B4-BE49-F238E27FC236}">
              <a16:creationId xmlns:a16="http://schemas.microsoft.com/office/drawing/2014/main" id="{5C6B1FB1-818A-F887-1718-5BE63C1BB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561975</xdr:colOff>
      <xdr:row>102</xdr:row>
      <xdr:rowOff>28575</xdr:rowOff>
    </xdr:from>
    <xdr:to>
      <xdr:col>6</xdr:col>
      <xdr:colOff>647121</xdr:colOff>
      <xdr:row>118</xdr:row>
      <xdr:rowOff>126370</xdr:rowOff>
    </xdr:to>
    <xdr:pic>
      <xdr:nvPicPr>
        <xdr:cNvPr id="9" name="Picture 8">
          <a:extLst>
            <a:ext uri="{FF2B5EF4-FFF2-40B4-BE49-F238E27FC236}">
              <a16:creationId xmlns:a16="http://schemas.microsoft.com/office/drawing/2014/main" id="{2384B458-E6ED-7C46-0CA7-2BEED83A9023}"/>
            </a:ext>
          </a:extLst>
        </xdr:cNvPr>
        <xdr:cNvPicPr>
          <a:picLocks noChangeAspect="1"/>
        </xdr:cNvPicPr>
      </xdr:nvPicPr>
      <xdr:blipFill>
        <a:blip xmlns:r="http://schemas.openxmlformats.org/officeDocument/2006/relationships" r:embed="rId8"/>
        <a:stretch>
          <a:fillRect/>
        </a:stretch>
      </xdr:blipFill>
      <xdr:spPr>
        <a:xfrm>
          <a:off x="4600575" y="19535775"/>
          <a:ext cx="6504996" cy="2993395"/>
        </a:xfrm>
        <a:prstGeom prst="rect">
          <a:avLst/>
        </a:prstGeom>
      </xdr:spPr>
    </xdr:pic>
    <xdr:clientData/>
  </xdr:twoCellAnchor>
  <xdr:twoCellAnchor editAs="oneCell">
    <xdr:from>
      <xdr:col>3</xdr:col>
      <xdr:colOff>685800</xdr:colOff>
      <xdr:row>81</xdr:row>
      <xdr:rowOff>47625</xdr:rowOff>
    </xdr:from>
    <xdr:to>
      <xdr:col>7</xdr:col>
      <xdr:colOff>673335</xdr:colOff>
      <xdr:row>97</xdr:row>
      <xdr:rowOff>66166</xdr:rowOff>
    </xdr:to>
    <xdr:pic>
      <xdr:nvPicPr>
        <xdr:cNvPr id="10" name="Picture 9">
          <a:extLst>
            <a:ext uri="{FF2B5EF4-FFF2-40B4-BE49-F238E27FC236}">
              <a16:creationId xmlns:a16="http://schemas.microsoft.com/office/drawing/2014/main" id="{9BC1D6E3-36A2-68D4-339C-0BA954B880BC}"/>
            </a:ext>
          </a:extLst>
        </xdr:cNvPr>
        <xdr:cNvPicPr>
          <a:picLocks noChangeAspect="1"/>
        </xdr:cNvPicPr>
      </xdr:nvPicPr>
      <xdr:blipFill>
        <a:blip xmlns:r="http://schemas.openxmlformats.org/officeDocument/2006/relationships" r:embed="rId9"/>
        <a:stretch>
          <a:fillRect/>
        </a:stretch>
      </xdr:blipFill>
      <xdr:spPr>
        <a:xfrm>
          <a:off x="6448425" y="15735300"/>
          <a:ext cx="5645385" cy="29141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361950</xdr:colOff>
      <xdr:row>55</xdr:row>
      <xdr:rowOff>9525</xdr:rowOff>
    </xdr:from>
    <xdr:ext cx="4171950" cy="2505075"/>
    <xdr:pic>
      <xdr:nvPicPr>
        <xdr:cNvPr id="2" name="image1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209550</xdr:colOff>
      <xdr:row>77</xdr:row>
      <xdr:rowOff>57150</xdr:rowOff>
    </xdr:from>
    <xdr:ext cx="4086225" cy="3171825"/>
    <xdr:pic>
      <xdr:nvPicPr>
        <xdr:cNvPr id="3" name="image9.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30</xdr:row>
      <xdr:rowOff>180975</xdr:rowOff>
    </xdr:from>
    <xdr:ext cx="4600575" cy="2743200"/>
    <xdr:pic>
      <xdr:nvPicPr>
        <xdr:cNvPr id="4" name="image8.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866775</xdr:colOff>
      <xdr:row>131</xdr:row>
      <xdr:rowOff>9525</xdr:rowOff>
    </xdr:from>
    <xdr:ext cx="7115175" cy="2809875"/>
    <xdr:pic>
      <xdr:nvPicPr>
        <xdr:cNvPr id="5" name="image4.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176</xdr:row>
      <xdr:rowOff>0</xdr:rowOff>
    </xdr:from>
    <xdr:ext cx="5610225" cy="3162300"/>
    <xdr:pic>
      <xdr:nvPicPr>
        <xdr:cNvPr id="6" name="image5.png" descr="A screenshot of a graph&#10;&#10;Description automatically generated">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619125</xdr:colOff>
      <xdr:row>176</xdr:row>
      <xdr:rowOff>180975</xdr:rowOff>
    </xdr:from>
    <xdr:ext cx="4667250" cy="2895600"/>
    <xdr:pic>
      <xdr:nvPicPr>
        <xdr:cNvPr id="7" name="image11.png" descr="A graph showing the difference between a medical insurance and a proposed charge&#10;&#10;Description automatically generated with medium confidence" title="Image">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xdr:from>
      <xdr:col>3</xdr:col>
      <xdr:colOff>838200</xdr:colOff>
      <xdr:row>30</xdr:row>
      <xdr:rowOff>180974</xdr:rowOff>
    </xdr:from>
    <xdr:to>
      <xdr:col>7</xdr:col>
      <xdr:colOff>866775</xdr:colOff>
      <xdr:row>46</xdr:row>
      <xdr:rowOff>95249</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182CB3D7-79DF-475E-B023-63E84B4C83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523875</xdr:colOff>
      <xdr:row>54</xdr:row>
      <xdr:rowOff>95250</xdr:rowOff>
    </xdr:from>
    <xdr:to>
      <xdr:col>6</xdr:col>
      <xdr:colOff>309359</xdr:colOff>
      <xdr:row>68</xdr:row>
      <xdr:rowOff>103852</xdr:rowOff>
    </xdr:to>
    <xdr:pic>
      <xdr:nvPicPr>
        <xdr:cNvPr id="12" name="Picture 11">
          <a:extLst>
            <a:ext uri="{FF2B5EF4-FFF2-40B4-BE49-F238E27FC236}">
              <a16:creationId xmlns:a16="http://schemas.microsoft.com/office/drawing/2014/main" id="{362ACA58-BBFF-E582-36F1-E5A991E748D2}"/>
            </a:ext>
          </a:extLst>
        </xdr:cNvPr>
        <xdr:cNvPicPr>
          <a:picLocks noChangeAspect="1"/>
        </xdr:cNvPicPr>
      </xdr:nvPicPr>
      <xdr:blipFill>
        <a:blip xmlns:r="http://schemas.openxmlformats.org/officeDocument/2006/relationships" r:embed="rId8"/>
        <a:stretch>
          <a:fillRect/>
        </a:stretch>
      </xdr:blipFill>
      <xdr:spPr>
        <a:xfrm>
          <a:off x="4648200" y="10020300"/>
          <a:ext cx="4243184" cy="2542252"/>
        </a:xfrm>
        <a:prstGeom prst="rect">
          <a:avLst/>
        </a:prstGeom>
      </xdr:spPr>
    </xdr:pic>
    <xdr:clientData/>
  </xdr:twoCellAnchor>
  <xdr:twoCellAnchor editAs="oneCell">
    <xdr:from>
      <xdr:col>7</xdr:col>
      <xdr:colOff>171450</xdr:colOff>
      <xdr:row>55</xdr:row>
      <xdr:rowOff>19050</xdr:rowOff>
    </xdr:from>
    <xdr:to>
      <xdr:col>12</xdr:col>
      <xdr:colOff>490334</xdr:colOff>
      <xdr:row>69</xdr:row>
      <xdr:rowOff>21556</xdr:rowOff>
    </xdr:to>
    <xdr:pic>
      <xdr:nvPicPr>
        <xdr:cNvPr id="13" name="Picture 12">
          <a:extLst>
            <a:ext uri="{FF2B5EF4-FFF2-40B4-BE49-F238E27FC236}">
              <a16:creationId xmlns:a16="http://schemas.microsoft.com/office/drawing/2014/main" id="{5C194A63-5192-47F2-560A-B2ABE2F12D5F}"/>
            </a:ext>
          </a:extLst>
        </xdr:cNvPr>
        <xdr:cNvPicPr>
          <a:picLocks noChangeAspect="1"/>
        </xdr:cNvPicPr>
      </xdr:nvPicPr>
      <xdr:blipFill>
        <a:blip xmlns:r="http://schemas.openxmlformats.org/officeDocument/2006/relationships" r:embed="rId9"/>
        <a:stretch>
          <a:fillRect/>
        </a:stretch>
      </xdr:blipFill>
      <xdr:spPr>
        <a:xfrm>
          <a:off x="9058275" y="10125075"/>
          <a:ext cx="4243184" cy="2536156"/>
        </a:xfrm>
        <a:prstGeom prst="rect">
          <a:avLst/>
        </a:prstGeom>
      </xdr:spPr>
    </xdr:pic>
    <xdr:clientData/>
  </xdr:twoCellAnchor>
  <xdr:twoCellAnchor editAs="oneCell">
    <xdr:from>
      <xdr:col>3</xdr:col>
      <xdr:colOff>361950</xdr:colOff>
      <xdr:row>77</xdr:row>
      <xdr:rowOff>57150</xdr:rowOff>
    </xdr:from>
    <xdr:to>
      <xdr:col>6</xdr:col>
      <xdr:colOff>1117</xdr:colOff>
      <xdr:row>94</xdr:row>
      <xdr:rowOff>156866</xdr:rowOff>
    </xdr:to>
    <xdr:pic>
      <xdr:nvPicPr>
        <xdr:cNvPr id="16" name="Picture 15">
          <a:extLst>
            <a:ext uri="{FF2B5EF4-FFF2-40B4-BE49-F238E27FC236}">
              <a16:creationId xmlns:a16="http://schemas.microsoft.com/office/drawing/2014/main" id="{890DE539-C019-D19D-E239-50B68FA502E6}"/>
            </a:ext>
          </a:extLst>
        </xdr:cNvPr>
        <xdr:cNvPicPr>
          <a:picLocks noChangeAspect="1"/>
        </xdr:cNvPicPr>
      </xdr:nvPicPr>
      <xdr:blipFill>
        <a:blip xmlns:r="http://schemas.openxmlformats.org/officeDocument/2006/relationships" r:embed="rId10"/>
        <a:stretch>
          <a:fillRect/>
        </a:stretch>
      </xdr:blipFill>
      <xdr:spPr>
        <a:xfrm>
          <a:off x="4486275" y="14144625"/>
          <a:ext cx="4096867" cy="3176291"/>
        </a:xfrm>
        <a:prstGeom prst="rect">
          <a:avLst/>
        </a:prstGeom>
      </xdr:spPr>
    </xdr:pic>
    <xdr:clientData/>
  </xdr:twoCellAnchor>
  <xdr:twoCellAnchor editAs="oneCell">
    <xdr:from>
      <xdr:col>6</xdr:col>
      <xdr:colOff>981075</xdr:colOff>
      <xdr:row>77</xdr:row>
      <xdr:rowOff>66675</xdr:rowOff>
    </xdr:from>
    <xdr:to>
      <xdr:col>11</xdr:col>
      <xdr:colOff>372592</xdr:colOff>
      <xdr:row>94</xdr:row>
      <xdr:rowOff>166391</xdr:rowOff>
    </xdr:to>
    <xdr:pic>
      <xdr:nvPicPr>
        <xdr:cNvPr id="17" name="Picture 16">
          <a:extLst>
            <a:ext uri="{FF2B5EF4-FFF2-40B4-BE49-F238E27FC236}">
              <a16:creationId xmlns:a16="http://schemas.microsoft.com/office/drawing/2014/main" id="{71D4FAEA-80A9-D99E-EB8A-64F8BE0A63BA}"/>
            </a:ext>
          </a:extLst>
        </xdr:cNvPr>
        <xdr:cNvPicPr>
          <a:picLocks noChangeAspect="1"/>
        </xdr:cNvPicPr>
      </xdr:nvPicPr>
      <xdr:blipFill>
        <a:blip xmlns:r="http://schemas.openxmlformats.org/officeDocument/2006/relationships" r:embed="rId11"/>
        <a:stretch>
          <a:fillRect/>
        </a:stretch>
      </xdr:blipFill>
      <xdr:spPr>
        <a:xfrm>
          <a:off x="8772525" y="14154150"/>
          <a:ext cx="4096867" cy="3176291"/>
        </a:xfrm>
        <a:prstGeom prst="rect">
          <a:avLst/>
        </a:prstGeom>
      </xdr:spPr>
    </xdr:pic>
    <xdr:clientData/>
  </xdr:twoCellAnchor>
  <xdr:twoCellAnchor>
    <xdr:from>
      <xdr:col>9</xdr:col>
      <xdr:colOff>171450</xdr:colOff>
      <xdr:row>131</xdr:row>
      <xdr:rowOff>4762</xdr:rowOff>
    </xdr:from>
    <xdr:to>
      <xdr:col>21</xdr:col>
      <xdr:colOff>38100</xdr:colOff>
      <xdr:row>143</xdr:row>
      <xdr:rowOff>57150</xdr:rowOff>
    </xdr:to>
    <xdr:graphicFrame macro="">
      <xdr:nvGraphicFramePr>
        <xdr:cNvPr id="18" name="Chart 17">
          <a:extLst>
            <a:ext uri="{FF2B5EF4-FFF2-40B4-BE49-F238E27FC236}">
              <a16:creationId xmlns:a16="http://schemas.microsoft.com/office/drawing/2014/main" id="{C64F5E4B-7F14-A9FD-CBF7-98E39A73F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952499</xdr:colOff>
      <xdr:row>176</xdr:row>
      <xdr:rowOff>171450</xdr:rowOff>
    </xdr:from>
    <xdr:to>
      <xdr:col>14</xdr:col>
      <xdr:colOff>457199</xdr:colOff>
      <xdr:row>193</xdr:row>
      <xdr:rowOff>123825</xdr:rowOff>
    </xdr:to>
    <xdr:graphicFrame macro="">
      <xdr:nvGraphicFramePr>
        <xdr:cNvPr id="11" name="Chart 10">
          <a:extLst>
            <a:ext uri="{FF2B5EF4-FFF2-40B4-BE49-F238E27FC236}">
              <a16:creationId xmlns:a16="http://schemas.microsoft.com/office/drawing/2014/main" id="{02361C63-4B09-4493-99EE-D2B1DCEB0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5B"/>
  </sheetPr>
  <dimension ref="A1:Z1000"/>
  <sheetViews>
    <sheetView showGridLines="0" topLeftCell="A34" workbookViewId="0"/>
  </sheetViews>
  <sheetFormatPr defaultColWidth="14.42578125" defaultRowHeight="15" customHeight="1"/>
  <cols>
    <col min="1" max="1" width="31.7109375" customWidth="1"/>
    <col min="2" max="26" width="9.140625" customWidth="1"/>
  </cols>
  <sheetData>
    <row r="1" spans="1:26" ht="23.25">
      <c r="A1" s="69" t="s">
        <v>0</v>
      </c>
      <c r="B1" s="70"/>
      <c r="C1" s="70"/>
      <c r="D1" s="70"/>
      <c r="E1" s="70"/>
      <c r="F1" s="70"/>
      <c r="G1" s="70"/>
      <c r="H1" s="70"/>
      <c r="I1" s="70"/>
      <c r="J1" s="70"/>
      <c r="K1" s="70"/>
      <c r="L1" s="70"/>
      <c r="M1" s="70"/>
      <c r="N1" s="70"/>
      <c r="O1" s="70"/>
      <c r="P1" s="70"/>
      <c r="Q1" s="70"/>
      <c r="R1" s="70"/>
      <c r="S1" s="70"/>
      <c r="T1" s="70"/>
      <c r="U1" s="70"/>
      <c r="V1" s="70"/>
      <c r="W1" s="70"/>
      <c r="X1" s="70"/>
      <c r="Y1" s="70"/>
      <c r="Z1" s="70"/>
    </row>
    <row r="2" spans="1:26">
      <c r="A2" s="70"/>
      <c r="B2" s="70"/>
      <c r="C2" s="70"/>
      <c r="D2" s="70"/>
      <c r="E2" s="70"/>
      <c r="F2" s="70"/>
      <c r="G2" s="70"/>
      <c r="H2" s="70"/>
      <c r="I2" s="70"/>
      <c r="J2" s="70"/>
      <c r="K2" s="70"/>
      <c r="L2" s="70"/>
      <c r="M2" s="70"/>
      <c r="N2" s="70"/>
      <c r="O2" s="70"/>
      <c r="P2" s="70"/>
      <c r="Q2" s="70"/>
      <c r="R2" s="70"/>
      <c r="S2" s="70"/>
      <c r="T2" s="70"/>
      <c r="U2" s="70"/>
      <c r="V2" s="70"/>
      <c r="W2" s="70"/>
      <c r="X2" s="70"/>
      <c r="Y2" s="70"/>
      <c r="Z2" s="70"/>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1"/>
      <c r="B5" s="1"/>
      <c r="C5" s="1"/>
      <c r="D5" s="1"/>
      <c r="E5" s="1"/>
      <c r="F5" s="1"/>
      <c r="G5" s="1"/>
      <c r="H5" s="1"/>
      <c r="I5" s="1"/>
      <c r="J5" s="1"/>
      <c r="K5" s="1"/>
      <c r="L5" s="1"/>
      <c r="M5" s="1"/>
      <c r="N5" s="1"/>
      <c r="O5" s="1"/>
      <c r="P5" s="1"/>
      <c r="Q5" s="1"/>
      <c r="R5" s="1"/>
      <c r="S5" s="1"/>
      <c r="T5" s="1"/>
      <c r="U5" s="1"/>
      <c r="V5" s="1"/>
      <c r="W5" s="1"/>
      <c r="X5" s="1"/>
      <c r="Y5" s="1"/>
      <c r="Z5" s="1"/>
    </row>
    <row r="6" spans="1:26" ht="13.5" customHeight="1">
      <c r="A6" s="1"/>
      <c r="B6" s="1"/>
      <c r="C6" s="1"/>
      <c r="D6" s="1"/>
      <c r="E6" s="1"/>
      <c r="F6" s="1"/>
      <c r="G6" s="1"/>
      <c r="H6" s="1"/>
      <c r="I6" s="1"/>
      <c r="J6" s="1"/>
      <c r="K6" s="1"/>
      <c r="L6" s="1"/>
      <c r="M6" s="1"/>
      <c r="N6" s="1"/>
      <c r="O6" s="1"/>
      <c r="P6" s="1"/>
      <c r="Q6" s="1"/>
      <c r="R6" s="1"/>
      <c r="S6" s="1"/>
      <c r="T6" s="1"/>
      <c r="U6" s="1"/>
      <c r="V6" s="1"/>
      <c r="W6" s="1"/>
      <c r="X6" s="1"/>
      <c r="Y6" s="1"/>
      <c r="Z6" s="1"/>
    </row>
    <row r="7" spans="1:26" ht="13.5" customHeight="1">
      <c r="A7" s="1"/>
      <c r="B7" s="1"/>
      <c r="C7" s="1"/>
      <c r="D7" s="1"/>
      <c r="E7" s="1"/>
      <c r="F7" s="1"/>
      <c r="G7" s="1"/>
      <c r="H7" s="1"/>
      <c r="I7" s="1"/>
      <c r="J7" s="1"/>
      <c r="K7" s="1"/>
      <c r="L7" s="1"/>
      <c r="M7" s="1"/>
      <c r="N7" s="1"/>
      <c r="O7" s="1"/>
      <c r="P7" s="1"/>
      <c r="Q7" s="1"/>
      <c r="R7" s="1"/>
      <c r="S7" s="1"/>
      <c r="T7" s="1"/>
      <c r="U7" s="1"/>
      <c r="V7" s="1"/>
      <c r="W7" s="1"/>
      <c r="X7" s="1"/>
      <c r="Y7" s="1"/>
      <c r="Z7" s="1"/>
    </row>
    <row r="8" spans="1:26" ht="13.5" customHeight="1">
      <c r="A8" s="1"/>
      <c r="B8" s="1"/>
      <c r="C8" s="1"/>
      <c r="D8" s="1"/>
      <c r="E8" s="1"/>
      <c r="F8" s="1"/>
      <c r="G8" s="1"/>
      <c r="H8" s="1"/>
      <c r="I8" s="1"/>
      <c r="J8" s="1"/>
      <c r="K8" s="1"/>
      <c r="L8" s="1"/>
      <c r="M8" s="1"/>
      <c r="N8" s="1"/>
      <c r="O8" s="1"/>
      <c r="P8" s="1"/>
      <c r="Q8" s="1"/>
      <c r="R8" s="1"/>
      <c r="S8" s="1"/>
      <c r="T8" s="1"/>
      <c r="U8" s="1"/>
      <c r="V8" s="1"/>
      <c r="W8" s="1"/>
      <c r="X8" s="1"/>
      <c r="Y8" s="1"/>
      <c r="Z8" s="1"/>
    </row>
    <row r="9" spans="1:26" ht="13.5" customHeight="1">
      <c r="A9" s="1"/>
      <c r="B9" s="1"/>
      <c r="C9" s="1"/>
      <c r="D9" s="1"/>
      <c r="E9" s="1"/>
      <c r="F9" s="1"/>
      <c r="G9" s="1"/>
      <c r="H9" s="1"/>
      <c r="I9" s="1"/>
      <c r="J9" s="1"/>
      <c r="K9" s="1"/>
      <c r="L9" s="1"/>
      <c r="M9" s="1"/>
      <c r="N9" s="1"/>
      <c r="O9" s="1"/>
      <c r="P9" s="1"/>
      <c r="Q9" s="1"/>
      <c r="R9" s="1"/>
      <c r="S9" s="1"/>
      <c r="T9" s="1"/>
      <c r="U9" s="1"/>
      <c r="V9" s="1"/>
      <c r="W9" s="1"/>
      <c r="X9" s="1"/>
      <c r="Y9" s="1"/>
      <c r="Z9" s="1"/>
    </row>
    <row r="10" spans="1:26"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2" t="s">
        <v>1</v>
      </c>
      <c r="B22" s="3"/>
      <c r="C22" s="3"/>
      <c r="D22" s="3"/>
      <c r="E22" s="3"/>
      <c r="F22" s="3"/>
      <c r="G22" s="3"/>
      <c r="H22" s="3"/>
      <c r="I22" s="3"/>
      <c r="J22" s="3"/>
      <c r="K22" s="3"/>
      <c r="L22" s="3"/>
      <c r="M22" s="3"/>
      <c r="N22" s="3"/>
      <c r="O22" s="3"/>
      <c r="P22" s="3"/>
      <c r="Q22" s="3"/>
      <c r="R22" s="3"/>
      <c r="S22" s="3"/>
      <c r="T22" s="3"/>
      <c r="U22" s="3"/>
      <c r="V22" s="3"/>
      <c r="W22" s="3"/>
      <c r="X22" s="3"/>
      <c r="Y22" s="3"/>
      <c r="Z22" s="3"/>
    </row>
    <row r="23" spans="1:26" ht="13.5" customHeight="1">
      <c r="A23" s="2" t="s">
        <v>2</v>
      </c>
      <c r="B23" s="3"/>
      <c r="C23" s="3"/>
      <c r="D23" s="3"/>
      <c r="E23" s="3"/>
      <c r="F23" s="3"/>
      <c r="G23" s="3"/>
      <c r="H23" s="3"/>
      <c r="I23" s="3"/>
      <c r="J23" s="3"/>
      <c r="K23" s="3"/>
      <c r="L23" s="3"/>
      <c r="M23" s="3"/>
      <c r="N23" s="3"/>
      <c r="O23" s="3"/>
      <c r="P23" s="3"/>
      <c r="Q23" s="3"/>
      <c r="R23" s="3"/>
      <c r="S23" s="3"/>
      <c r="T23" s="3"/>
      <c r="U23" s="3"/>
      <c r="V23" s="3"/>
      <c r="W23" s="3"/>
      <c r="X23" s="3"/>
      <c r="Y23" s="3"/>
      <c r="Z23" s="3"/>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71" t="s">
        <v>3</v>
      </c>
      <c r="B25" s="72"/>
      <c r="C25" s="72"/>
      <c r="D25" s="72"/>
      <c r="E25" s="72"/>
      <c r="F25" s="72"/>
      <c r="G25" s="72"/>
      <c r="H25" s="72"/>
      <c r="I25" s="72"/>
      <c r="J25" s="72"/>
      <c r="K25" s="72"/>
      <c r="L25" s="72"/>
      <c r="M25" s="72"/>
      <c r="N25" s="73"/>
      <c r="O25" s="73"/>
      <c r="P25" s="73"/>
      <c r="Q25" s="73"/>
      <c r="R25" s="73"/>
      <c r="S25" s="73"/>
      <c r="T25" s="73"/>
      <c r="U25" s="73"/>
      <c r="V25" s="73"/>
      <c r="W25" s="73"/>
      <c r="X25" s="73"/>
      <c r="Y25" s="73"/>
      <c r="Z25" s="73"/>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 t="s">
        <v>4</v>
      </c>
      <c r="B27" s="3"/>
      <c r="C27" s="3"/>
      <c r="D27" s="3"/>
      <c r="E27" s="3"/>
      <c r="F27" s="3"/>
      <c r="G27" s="3"/>
      <c r="H27" s="3"/>
      <c r="I27" s="3"/>
      <c r="J27" s="3"/>
      <c r="K27" s="3"/>
      <c r="L27" s="3"/>
      <c r="M27" s="3"/>
      <c r="N27" s="3"/>
      <c r="O27" s="3"/>
      <c r="P27" s="3"/>
      <c r="Q27" s="3"/>
      <c r="R27" s="3"/>
      <c r="S27" s="3"/>
      <c r="T27" s="3"/>
      <c r="U27" s="3"/>
      <c r="V27" s="3"/>
      <c r="W27" s="3"/>
      <c r="X27" s="3"/>
      <c r="Y27" s="3"/>
      <c r="Z27" s="3"/>
    </row>
    <row r="28" spans="1:26"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5" customHeight="1">
      <c r="A29" s="2" t="s">
        <v>5</v>
      </c>
      <c r="B29" s="3"/>
      <c r="C29" s="3"/>
      <c r="D29" s="3"/>
      <c r="E29" s="3"/>
      <c r="F29" s="3"/>
      <c r="G29" s="3"/>
      <c r="H29" s="3"/>
      <c r="I29" s="3"/>
      <c r="J29" s="3"/>
      <c r="K29" s="3"/>
      <c r="L29" s="3"/>
      <c r="M29" s="3"/>
      <c r="N29" s="3"/>
      <c r="O29" s="3"/>
      <c r="P29" s="3"/>
      <c r="Q29" s="3"/>
      <c r="R29" s="3"/>
      <c r="S29" s="3"/>
      <c r="T29" s="3"/>
      <c r="U29" s="3"/>
      <c r="V29" s="3"/>
      <c r="W29" s="3"/>
      <c r="X29" s="3"/>
      <c r="Y29" s="3"/>
      <c r="Z29" s="3"/>
    </row>
    <row r="30" spans="1:26" ht="13.5" customHeight="1">
      <c r="A30" s="2" t="s">
        <v>6</v>
      </c>
      <c r="B30" s="3"/>
      <c r="C30" s="3"/>
      <c r="D30" s="3"/>
      <c r="E30" s="3"/>
      <c r="F30" s="3"/>
      <c r="G30" s="3"/>
      <c r="H30" s="3"/>
      <c r="I30" s="3"/>
      <c r="J30" s="3"/>
      <c r="K30" s="3"/>
      <c r="L30" s="3"/>
      <c r="M30" s="3"/>
      <c r="N30" s="3"/>
      <c r="O30" s="3"/>
      <c r="P30" s="3"/>
      <c r="Q30" s="3"/>
      <c r="R30" s="3"/>
      <c r="S30" s="3"/>
      <c r="T30" s="3"/>
      <c r="U30" s="3"/>
      <c r="V30" s="3"/>
      <c r="W30" s="3"/>
      <c r="X30" s="3"/>
      <c r="Y30" s="3"/>
      <c r="Z30" s="3"/>
    </row>
    <row r="31" spans="1:26" ht="13.5" customHeight="1">
      <c r="A31" s="2" t="s">
        <v>7</v>
      </c>
      <c r="B31" s="3"/>
      <c r="C31" s="3"/>
      <c r="D31" s="3"/>
      <c r="E31" s="3"/>
      <c r="F31" s="3"/>
      <c r="G31" s="3"/>
      <c r="H31" s="3"/>
      <c r="I31" s="3"/>
      <c r="J31" s="3"/>
      <c r="K31" s="3"/>
      <c r="L31" s="3"/>
      <c r="M31" s="3"/>
      <c r="N31" s="3"/>
      <c r="O31" s="3"/>
      <c r="P31" s="3"/>
      <c r="Q31" s="3"/>
      <c r="R31" s="3"/>
      <c r="S31" s="3"/>
      <c r="T31" s="3"/>
      <c r="U31" s="3"/>
      <c r="V31" s="3"/>
      <c r="W31" s="3"/>
      <c r="X31" s="3"/>
      <c r="Y31" s="3"/>
      <c r="Z31" s="3"/>
    </row>
    <row r="32" spans="1:26"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5" customHeight="1">
      <c r="A33" s="2" t="s">
        <v>8</v>
      </c>
      <c r="B33" s="3"/>
      <c r="C33" s="3"/>
      <c r="D33" s="3"/>
      <c r="E33" s="3"/>
      <c r="F33" s="3"/>
      <c r="G33" s="3"/>
      <c r="H33" s="3"/>
      <c r="I33" s="3"/>
      <c r="J33" s="3"/>
      <c r="K33" s="3"/>
      <c r="L33" s="3"/>
      <c r="M33" s="3"/>
      <c r="N33" s="3"/>
      <c r="O33" s="3"/>
      <c r="P33" s="3"/>
      <c r="Q33" s="3"/>
      <c r="R33" s="3"/>
      <c r="S33" s="3"/>
      <c r="T33" s="3"/>
      <c r="U33" s="3"/>
      <c r="V33" s="3"/>
      <c r="W33" s="3"/>
      <c r="X33" s="3"/>
      <c r="Y33" s="3"/>
      <c r="Z33" s="3"/>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69" t="s">
        <v>9</v>
      </c>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spans="1:26" ht="27.75" customHeight="1">
      <c r="A36" s="75" t="s">
        <v>10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ht="13.5" customHeight="1">
      <c r="A37" s="4"/>
      <c r="B37" s="5"/>
      <c r="C37" s="5"/>
      <c r="D37" s="5"/>
      <c r="E37" s="5"/>
      <c r="F37" s="5"/>
      <c r="G37" s="5"/>
      <c r="H37" s="5"/>
      <c r="I37" s="5"/>
      <c r="J37" s="5"/>
      <c r="K37" s="5"/>
      <c r="L37" s="5"/>
      <c r="M37" s="5"/>
      <c r="N37" s="5"/>
      <c r="O37" s="5"/>
      <c r="P37" s="5"/>
      <c r="Q37" s="5"/>
      <c r="R37" s="5"/>
      <c r="S37" s="5"/>
      <c r="T37" s="5"/>
      <c r="U37" s="5"/>
      <c r="V37" s="5"/>
      <c r="W37" s="5"/>
      <c r="X37" s="5"/>
      <c r="Y37" s="5"/>
      <c r="Z37" s="5"/>
    </row>
    <row r="38" spans="1:26" ht="13.5" customHeight="1">
      <c r="A38" s="6" t="s">
        <v>11</v>
      </c>
      <c r="B38" s="76" t="s">
        <v>12</v>
      </c>
      <c r="C38" s="77"/>
      <c r="D38" s="77"/>
      <c r="E38" s="77"/>
      <c r="F38" s="77"/>
      <c r="G38" s="77"/>
      <c r="H38" s="77"/>
      <c r="I38" s="77"/>
      <c r="J38" s="77"/>
      <c r="K38" s="77"/>
      <c r="L38" s="77"/>
      <c r="M38" s="77"/>
      <c r="N38" s="77"/>
      <c r="O38" s="77"/>
      <c r="P38" s="77"/>
      <c r="Q38" s="77"/>
      <c r="R38" s="77"/>
      <c r="S38" s="77"/>
      <c r="T38" s="77"/>
      <c r="U38" s="77"/>
      <c r="V38" s="77"/>
      <c r="W38" s="7"/>
      <c r="X38" s="7"/>
      <c r="Y38" s="7"/>
      <c r="Z38" s="7"/>
    </row>
    <row r="39" spans="1:26" ht="13.5" customHeight="1">
      <c r="A39" s="6" t="s">
        <v>13</v>
      </c>
      <c r="B39" s="78" t="s">
        <v>14</v>
      </c>
      <c r="C39" s="79"/>
      <c r="D39" s="79"/>
      <c r="E39" s="79"/>
      <c r="F39" s="79"/>
      <c r="G39" s="79"/>
      <c r="H39" s="79"/>
      <c r="I39" s="79"/>
      <c r="J39" s="79"/>
      <c r="K39" s="79"/>
      <c r="L39" s="79"/>
      <c r="M39" s="79"/>
      <c r="N39" s="79"/>
      <c r="O39" s="79"/>
      <c r="P39" s="79"/>
      <c r="Q39" s="79"/>
      <c r="R39" s="79"/>
      <c r="S39" s="79"/>
      <c r="T39" s="79"/>
      <c r="U39" s="79"/>
      <c r="V39" s="79"/>
      <c r="W39" s="9"/>
      <c r="X39" s="9"/>
      <c r="Y39" s="9"/>
      <c r="Z39" s="9"/>
    </row>
    <row r="40" spans="1:26" ht="13.5" customHeight="1">
      <c r="A40" s="6" t="s">
        <v>15</v>
      </c>
      <c r="B40" s="8" t="s">
        <v>16</v>
      </c>
      <c r="C40" s="8"/>
      <c r="D40" s="8"/>
      <c r="E40" s="8"/>
      <c r="F40" s="8"/>
      <c r="G40" s="8"/>
      <c r="H40" s="8"/>
      <c r="I40" s="8"/>
      <c r="J40" s="8"/>
      <c r="K40" s="8"/>
      <c r="L40" s="8"/>
      <c r="M40" s="8"/>
      <c r="N40" s="8"/>
      <c r="O40" s="8"/>
      <c r="P40" s="8"/>
      <c r="Q40" s="8"/>
      <c r="R40" s="8"/>
      <c r="S40" s="8"/>
      <c r="T40" s="8"/>
      <c r="U40" s="8"/>
      <c r="V40" s="8"/>
      <c r="W40" s="8"/>
      <c r="X40" s="8"/>
      <c r="Y40" s="8"/>
      <c r="Z40" s="8"/>
    </row>
    <row r="41" spans="1:26" ht="13.5" customHeight="1">
      <c r="A41" s="6" t="s">
        <v>17</v>
      </c>
      <c r="B41" s="8" t="s">
        <v>18</v>
      </c>
      <c r="C41" s="8"/>
      <c r="D41" s="8"/>
      <c r="E41" s="8"/>
      <c r="F41" s="8"/>
      <c r="G41" s="8"/>
      <c r="H41" s="8"/>
      <c r="I41" s="8"/>
      <c r="J41" s="8"/>
      <c r="K41" s="8"/>
      <c r="L41" s="8"/>
      <c r="M41" s="8"/>
      <c r="N41" s="8"/>
      <c r="O41" s="8"/>
      <c r="P41" s="8"/>
      <c r="Q41" s="8"/>
      <c r="R41" s="8"/>
      <c r="S41" s="8"/>
      <c r="T41" s="8"/>
      <c r="U41" s="8"/>
      <c r="V41" s="8"/>
      <c r="W41" s="8"/>
      <c r="X41" s="8"/>
      <c r="Y41" s="8"/>
      <c r="Z41" s="8"/>
    </row>
    <row r="42" spans="1:26" ht="13.5" customHeight="1">
      <c r="A42" s="6" t="s">
        <v>19</v>
      </c>
      <c r="B42" s="8" t="s">
        <v>20</v>
      </c>
      <c r="C42" s="8"/>
      <c r="D42" s="8"/>
      <c r="E42" s="8"/>
      <c r="F42" s="8"/>
      <c r="G42" s="8"/>
      <c r="H42" s="8"/>
      <c r="I42" s="8"/>
      <c r="J42" s="8"/>
      <c r="K42" s="8"/>
      <c r="L42" s="8"/>
      <c r="M42" s="8"/>
      <c r="N42" s="8"/>
      <c r="O42" s="8"/>
      <c r="P42" s="8"/>
      <c r="Q42" s="8"/>
      <c r="R42" s="8"/>
      <c r="S42" s="8"/>
      <c r="T42" s="8"/>
      <c r="U42" s="8"/>
      <c r="V42" s="8"/>
      <c r="W42" s="8"/>
      <c r="X42" s="8"/>
      <c r="Y42" s="8"/>
      <c r="Z42" s="8"/>
    </row>
    <row r="43" spans="1:26" ht="13.5" customHeight="1">
      <c r="A43" s="10" t="s">
        <v>21</v>
      </c>
      <c r="B43" s="65" t="s">
        <v>22</v>
      </c>
      <c r="C43" s="79"/>
      <c r="D43" s="79"/>
      <c r="E43" s="79"/>
      <c r="F43" s="79"/>
      <c r="G43" s="79"/>
      <c r="H43" s="79"/>
      <c r="I43" s="79"/>
      <c r="J43" s="79"/>
      <c r="K43" s="79"/>
      <c r="L43" s="79"/>
      <c r="M43" s="79"/>
      <c r="N43" s="79"/>
      <c r="O43" s="79"/>
      <c r="P43" s="79"/>
      <c r="Q43" s="79"/>
      <c r="R43" s="79"/>
      <c r="S43" s="79"/>
      <c r="T43" s="79"/>
      <c r="U43" s="79"/>
      <c r="V43" s="79"/>
      <c r="W43" s="9"/>
      <c r="X43" s="9"/>
      <c r="Y43" s="9"/>
      <c r="Z43" s="9"/>
    </row>
    <row r="44" spans="1:26" ht="13.5" customHeight="1">
      <c r="A44" s="11"/>
      <c r="B44" s="12"/>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5" customHeight="1">
      <c r="A45" s="14"/>
      <c r="B45" s="15"/>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3.5" customHeight="1">
      <c r="A46" s="17"/>
      <c r="B46" s="15"/>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3.5" customHeight="1">
      <c r="A47" s="17"/>
      <c r="B47" s="15"/>
      <c r="C47" s="15"/>
      <c r="D47" s="5"/>
      <c r="E47" s="5"/>
      <c r="F47" s="5"/>
      <c r="G47" s="5"/>
      <c r="H47" s="5"/>
      <c r="I47" s="5"/>
      <c r="J47" s="5"/>
      <c r="K47" s="16"/>
      <c r="L47" s="16"/>
      <c r="M47" s="16"/>
      <c r="N47" s="16"/>
      <c r="O47" s="16"/>
      <c r="P47" s="16"/>
      <c r="Q47" s="16"/>
      <c r="R47" s="16"/>
      <c r="S47" s="16"/>
      <c r="T47" s="16"/>
      <c r="U47" s="16"/>
      <c r="V47" s="16"/>
      <c r="W47" s="16"/>
      <c r="X47" s="16"/>
      <c r="Y47" s="16"/>
      <c r="Z47" s="16"/>
    </row>
    <row r="48" spans="1:26" ht="13.5" customHeight="1">
      <c r="A48" s="17"/>
      <c r="B48" s="15"/>
      <c r="C48" s="15"/>
      <c r="D48" s="5"/>
      <c r="E48" s="5"/>
      <c r="F48" s="5"/>
      <c r="G48" s="5"/>
      <c r="H48" s="5"/>
      <c r="I48" s="5"/>
      <c r="J48" s="5"/>
      <c r="K48" s="16"/>
      <c r="L48" s="16"/>
      <c r="M48" s="16"/>
      <c r="N48" s="16"/>
      <c r="O48" s="16"/>
      <c r="P48" s="16"/>
      <c r="Q48" s="16"/>
      <c r="R48" s="16"/>
      <c r="S48" s="16"/>
      <c r="T48" s="16"/>
      <c r="U48" s="16"/>
      <c r="V48" s="16"/>
      <c r="W48" s="16"/>
      <c r="X48" s="16"/>
      <c r="Y48" s="16"/>
      <c r="Z48" s="16"/>
    </row>
    <row r="49" spans="1:26" ht="13.5" customHeight="1">
      <c r="A49" s="17"/>
      <c r="B49" s="15"/>
      <c r="C49" s="15"/>
      <c r="D49" s="5"/>
      <c r="E49" s="5"/>
      <c r="F49" s="5"/>
      <c r="G49" s="5"/>
      <c r="H49" s="5"/>
      <c r="I49" s="5"/>
      <c r="J49" s="5"/>
      <c r="K49" s="16"/>
      <c r="L49" s="16"/>
      <c r="M49" s="16"/>
      <c r="N49" s="16"/>
      <c r="O49" s="16"/>
      <c r="P49" s="16"/>
      <c r="Q49" s="16"/>
      <c r="R49" s="16"/>
      <c r="S49" s="16"/>
      <c r="T49" s="16"/>
      <c r="U49" s="16"/>
      <c r="V49" s="16"/>
      <c r="W49" s="16"/>
      <c r="X49" s="16"/>
      <c r="Y49" s="16"/>
      <c r="Z49" s="16"/>
    </row>
    <row r="50" spans="1:26" ht="13.5" customHeight="1">
      <c r="A50" s="17"/>
      <c r="B50" s="15"/>
      <c r="C50" s="15"/>
      <c r="D50" s="5"/>
      <c r="E50" s="5"/>
      <c r="F50" s="5"/>
      <c r="G50" s="5"/>
      <c r="H50" s="5"/>
      <c r="I50" s="5"/>
      <c r="J50" s="5"/>
      <c r="K50" s="16"/>
      <c r="L50" s="16"/>
      <c r="M50" s="16"/>
      <c r="N50" s="16"/>
      <c r="O50" s="16"/>
      <c r="P50" s="16"/>
      <c r="Q50" s="16"/>
      <c r="R50" s="16"/>
      <c r="S50" s="16"/>
      <c r="T50" s="16"/>
      <c r="U50" s="16"/>
      <c r="V50" s="16"/>
      <c r="W50" s="16"/>
      <c r="X50" s="16"/>
      <c r="Y50" s="16"/>
      <c r="Z50" s="16"/>
    </row>
    <row r="51" spans="1:26" ht="13.5" customHeight="1">
      <c r="A51" s="17"/>
      <c r="B51" s="15"/>
      <c r="C51" s="15"/>
      <c r="D51" s="5"/>
      <c r="E51" s="5"/>
      <c r="F51" s="5"/>
      <c r="G51" s="5"/>
      <c r="H51" s="5"/>
      <c r="I51" s="5"/>
      <c r="J51" s="5"/>
      <c r="K51" s="16"/>
      <c r="L51" s="16"/>
      <c r="M51" s="16"/>
      <c r="N51" s="16"/>
      <c r="O51" s="16"/>
      <c r="P51" s="16"/>
      <c r="Q51" s="16"/>
      <c r="R51" s="16"/>
      <c r="S51" s="16"/>
      <c r="T51" s="16"/>
      <c r="U51" s="16"/>
      <c r="V51" s="16"/>
      <c r="W51" s="16"/>
      <c r="X51" s="16"/>
      <c r="Y51" s="16"/>
      <c r="Z51" s="16"/>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A25:M25"/>
    <mergeCell ref="B38:V38"/>
    <mergeCell ref="B39:V39"/>
    <mergeCell ref="B43:V43"/>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AA1339"/>
  <sheetViews>
    <sheetView workbookViewId="0">
      <selection activeCell="F1073" sqref="F1073"/>
    </sheetView>
  </sheetViews>
  <sheetFormatPr defaultColWidth="14.42578125" defaultRowHeight="15" customHeight="1"/>
  <cols>
    <col min="1" max="1" width="9.28515625" bestFit="1" customWidth="1"/>
    <col min="2" max="2" width="23.140625" bestFit="1" customWidth="1"/>
    <col min="3" max="3" width="9.140625" bestFit="1" customWidth="1"/>
    <col min="4" max="4" width="13" bestFit="1" customWidth="1"/>
    <col min="5" max="5" width="12.140625" bestFit="1" customWidth="1"/>
    <col min="6" max="6" width="34.42578125" bestFit="1" customWidth="1"/>
    <col min="7" max="7" width="29.85546875" customWidth="1"/>
    <col min="8" max="8" width="22.140625" customWidth="1"/>
    <col min="9" max="9" width="27.7109375" bestFit="1" customWidth="1"/>
    <col min="10" max="10" width="18.140625" bestFit="1" customWidth="1"/>
    <col min="11" max="11" width="22.85546875" bestFit="1" customWidth="1"/>
    <col min="12" max="27" width="8.7109375" customWidth="1"/>
  </cols>
  <sheetData>
    <row r="1" spans="1:27" ht="14.25" customHeight="1">
      <c r="A1" s="80" t="s">
        <v>23</v>
      </c>
      <c r="B1" s="80" t="s">
        <v>24</v>
      </c>
      <c r="C1" s="80" t="s">
        <v>25</v>
      </c>
      <c r="D1" s="80" t="s">
        <v>26</v>
      </c>
      <c r="E1" s="80" t="s">
        <v>27</v>
      </c>
      <c r="F1" s="55" t="s">
        <v>28</v>
      </c>
      <c r="G1" s="55" t="s">
        <v>29</v>
      </c>
      <c r="H1" s="55" t="s">
        <v>30</v>
      </c>
      <c r="I1" s="55"/>
      <c r="J1" s="55"/>
      <c r="K1" s="55"/>
      <c r="L1" s="81"/>
      <c r="M1" s="81"/>
      <c r="N1" s="81"/>
      <c r="O1" s="81"/>
      <c r="P1" s="81"/>
      <c r="Q1" s="81"/>
      <c r="R1" s="81"/>
      <c r="S1" s="81"/>
      <c r="T1" s="81"/>
      <c r="U1" s="81"/>
      <c r="V1" s="81"/>
      <c r="W1" s="81"/>
      <c r="X1" s="81"/>
      <c r="Y1" s="81"/>
      <c r="Z1" s="81"/>
      <c r="AA1" s="81"/>
    </row>
    <row r="2" spans="1:27" ht="14.25" customHeight="1">
      <c r="A2" s="1">
        <v>18</v>
      </c>
      <c r="B2" s="1" t="s">
        <v>31</v>
      </c>
      <c r="C2" s="1">
        <v>20.79</v>
      </c>
      <c r="D2" s="1" t="s">
        <v>32</v>
      </c>
      <c r="E2" s="1" t="s">
        <v>33</v>
      </c>
      <c r="F2" s="18">
        <v>1607.5101</v>
      </c>
      <c r="G2" s="18" t="str" cm="1">
        <f t="array" ref="G2">_xlfn.IFS(C2&lt;=18.5,"Underweight",AND(C2&gt;18.5,C2&lt;=24.9),"Healthy",AND(C2&gt;24.9,C2&lt;=29.9),"Slightly Overweight",C2&gt;29.9,"Overweight")</f>
        <v>Healthy</v>
      </c>
      <c r="H2" t="str" cm="1">
        <f t="array" ref="H2">_xlfn.IFS(A2&lt;=25,"Young Adult",AND(A2&gt;=26,A2&lt;=35),"Adult",AND(A2&gt;=36,A2&lt;=59),"Mature Age Adult",A2&gt;=60,"Senior")</f>
        <v>Young Adult</v>
      </c>
      <c r="I2" s="82"/>
    </row>
    <row r="3" spans="1:27" ht="14.25" customHeight="1">
      <c r="A3" s="1">
        <v>18</v>
      </c>
      <c r="B3" s="1" t="s">
        <v>31</v>
      </c>
      <c r="C3" s="1">
        <v>24.09</v>
      </c>
      <c r="D3" s="1" t="s">
        <v>32</v>
      </c>
      <c r="E3" s="1" t="s">
        <v>33</v>
      </c>
      <c r="F3" s="18">
        <v>2201.0971</v>
      </c>
      <c r="G3" s="18" t="str" cm="1">
        <f t="array" ref="G3">_xlfn.IFS(C3&lt;=18.5,"Underweight",AND(C3&gt;18.5,C3&lt;=24.9),"Healthy",AND(C3&gt;24.9,C3&lt;=29.9),"Slightly Overweight",C3&gt;29.9,"Overweight")</f>
        <v>Healthy</v>
      </c>
      <c r="H3" t="str" cm="1">
        <f t="array" ref="H3">_xlfn.IFS(A3&lt;=25,"Young Adult",AND(A3&gt;=26,A3&lt;=35),"Adult",AND(A3&gt;=36,A3&lt;=59),"Mature Age Adult",A3&gt;=60,"Senior")</f>
        <v>Young Adult</v>
      </c>
      <c r="I3" s="82"/>
    </row>
    <row r="4" spans="1:27" ht="14.25" customHeight="1">
      <c r="A4" s="1">
        <v>19</v>
      </c>
      <c r="B4" s="1" t="s">
        <v>31</v>
      </c>
      <c r="C4" s="1">
        <v>24.7</v>
      </c>
      <c r="D4" s="1" t="s">
        <v>32</v>
      </c>
      <c r="E4" s="1" t="s">
        <v>34</v>
      </c>
      <c r="F4" s="18">
        <v>1737.376</v>
      </c>
      <c r="G4" s="18" t="str" cm="1">
        <f t="array" ref="G4">_xlfn.IFS(C4&lt;=18.5,"Underweight",AND(C4&gt;18.5,C4&lt;=24.9),"Healthy",AND(C4&gt;24.9,C4&lt;=29.9),"Slightly Overweight",C4&gt;29.9,"Overweight")</f>
        <v>Healthy</v>
      </c>
      <c r="H4" t="str" cm="1">
        <f t="array" ref="H4">_xlfn.IFS(A4&lt;=25,"Young Adult",AND(A4&gt;=26,A4&lt;=35),"Adult",AND(A4&gt;=36,A4&lt;=59),"Mature Age Adult",A4&gt;=60,"Senior")</f>
        <v>Young Adult</v>
      </c>
      <c r="I4" s="82"/>
    </row>
    <row r="5" spans="1:27" ht="14.25" customHeight="1">
      <c r="A5" s="1">
        <v>19</v>
      </c>
      <c r="B5" s="1" t="s">
        <v>31</v>
      </c>
      <c r="C5" s="1">
        <v>24.51</v>
      </c>
      <c r="D5" s="1" t="s">
        <v>32</v>
      </c>
      <c r="E5" s="1" t="s">
        <v>35</v>
      </c>
      <c r="F5" s="18">
        <v>2709.1118999999999</v>
      </c>
      <c r="G5" s="18" t="str" cm="1">
        <f t="array" ref="G5">_xlfn.IFS(C5&lt;=18.5,"Underweight",AND(C5&gt;18.5,C5&lt;=24.9),"Healthy",AND(C5&gt;24.9,C5&lt;=29.9),"Slightly Overweight",C5&gt;29.9,"Overweight")</f>
        <v>Healthy</v>
      </c>
      <c r="H5" t="str" cm="1">
        <f t="array" ref="H5">_xlfn.IFS(A5&lt;=25,"Young Adult",AND(A5&gt;=26,A5&lt;=35),"Adult",AND(A5&gt;=36,A5&lt;=59),"Mature Age Adult",A5&gt;=60,"Senior")</f>
        <v>Young Adult</v>
      </c>
      <c r="I5" s="82"/>
    </row>
    <row r="6" spans="1:27" ht="14.25" customHeight="1">
      <c r="A6" s="1">
        <v>19</v>
      </c>
      <c r="B6" s="1" t="s">
        <v>31</v>
      </c>
      <c r="C6" s="1">
        <v>22.515000000000001</v>
      </c>
      <c r="D6" s="1" t="s">
        <v>32</v>
      </c>
      <c r="E6" s="1" t="s">
        <v>35</v>
      </c>
      <c r="F6" s="18">
        <v>2117.3388500000001</v>
      </c>
      <c r="G6" s="18" t="str" cm="1">
        <f t="array" ref="G6">_xlfn.IFS(C6&lt;=18.5,"Underweight",AND(C6&gt;18.5,C6&lt;=24.9),"Healthy",AND(C6&gt;24.9,C6&lt;=29.9),"Slightly Overweight",C6&gt;29.9,"Overweight")</f>
        <v>Healthy</v>
      </c>
      <c r="H6" t="str" cm="1">
        <f t="array" ref="H6">_xlfn.IFS(A6&lt;=25,"Young Adult",AND(A6&gt;=26,A6&lt;=35),"Adult",AND(A6&gt;=36,A6&lt;=59),"Mature Age Adult",A6&gt;=60,"Senior")</f>
        <v>Young Adult</v>
      </c>
    </row>
    <row r="7" spans="1:27" ht="14.25" customHeight="1">
      <c r="A7" s="1">
        <v>19</v>
      </c>
      <c r="B7" s="1" t="s">
        <v>31</v>
      </c>
      <c r="C7" s="1">
        <v>23.4</v>
      </c>
      <c r="D7" s="1" t="s">
        <v>32</v>
      </c>
      <c r="E7" s="1" t="s">
        <v>34</v>
      </c>
      <c r="F7" s="18">
        <v>2913.569</v>
      </c>
      <c r="G7" s="18" t="str" cm="1">
        <f t="array" ref="G7">_xlfn.IFS(C7&lt;=18.5,"Underweight",AND(C7&gt;18.5,C7&lt;=24.9),"Healthy",AND(C7&gt;24.9,C7&lt;=29.9),"Slightly Overweight",C7&gt;29.9,"Overweight")</f>
        <v>Healthy</v>
      </c>
      <c r="H7" t="str" cm="1">
        <f t="array" ref="H7">_xlfn.IFS(A7&lt;=25,"Young Adult",AND(A7&gt;=26,A7&lt;=35),"Adult",AND(A7&gt;=36,A7&lt;=59),"Mature Age Adult",A7&gt;=60,"Senior")</f>
        <v>Young Adult</v>
      </c>
    </row>
    <row r="8" spans="1:27" ht="14.25" customHeight="1">
      <c r="A8" s="1">
        <v>19</v>
      </c>
      <c r="B8" s="1" t="s">
        <v>31</v>
      </c>
      <c r="C8" s="1">
        <v>24.605</v>
      </c>
      <c r="D8" s="1" t="s">
        <v>32</v>
      </c>
      <c r="E8" s="1" t="s">
        <v>35</v>
      </c>
      <c r="F8" s="18">
        <v>2709.24395</v>
      </c>
      <c r="G8" s="18" t="str" cm="1">
        <f t="array" ref="G8">_xlfn.IFS(C8&lt;=18.5,"Underweight",AND(C8&gt;18.5,C8&lt;=24.9),"Healthy",AND(C8&gt;24.9,C8&lt;=29.9),"Slightly Overweight",C8&gt;29.9,"Overweight")</f>
        <v>Healthy</v>
      </c>
      <c r="H8" t="str" cm="1">
        <f t="array" ref="H8">_xlfn.IFS(A8&lt;=25,"Young Adult",AND(A8&gt;=26,A8&lt;=35),"Adult",AND(A8&gt;=36,A8&lt;=59),"Mature Age Adult",A8&gt;=60,"Senior")</f>
        <v>Young Adult</v>
      </c>
    </row>
    <row r="9" spans="1:27" ht="14.25" customHeight="1">
      <c r="A9" s="1">
        <v>19</v>
      </c>
      <c r="B9" s="1" t="s">
        <v>31</v>
      </c>
      <c r="C9" s="1">
        <v>18.600000000000001</v>
      </c>
      <c r="D9" s="1" t="s">
        <v>32</v>
      </c>
      <c r="E9" s="1" t="s">
        <v>34</v>
      </c>
      <c r="F9" s="18">
        <v>1728.8969999999999</v>
      </c>
      <c r="G9" s="18" t="str" cm="1">
        <f t="array" ref="G9">_xlfn.IFS(C9&lt;=18.5,"Underweight",AND(C9&gt;18.5,C9&lt;=24.9),"Healthy",AND(C9&gt;24.9,C9&lt;=29.9),"Slightly Overweight",C9&gt;29.9,"Overweight")</f>
        <v>Healthy</v>
      </c>
      <c r="H9" t="str" cm="1">
        <f t="array" ref="H9">_xlfn.IFS(A9&lt;=25,"Young Adult",AND(A9&gt;=26,A9&lt;=35),"Adult",AND(A9&gt;=36,A9&lt;=59),"Mature Age Adult",A9&gt;=60,"Senior")</f>
        <v>Young Adult</v>
      </c>
    </row>
    <row r="10" spans="1:27" ht="14.25" customHeight="1">
      <c r="A10" s="1">
        <v>19</v>
      </c>
      <c r="B10" s="1" t="s">
        <v>31</v>
      </c>
      <c r="C10" s="1">
        <v>20.6</v>
      </c>
      <c r="D10" s="1" t="s">
        <v>32</v>
      </c>
      <c r="E10" s="1" t="s">
        <v>34</v>
      </c>
      <c r="F10" s="18">
        <v>1731.6769999999999</v>
      </c>
      <c r="G10" s="18" t="str" cm="1">
        <f t="array" ref="G10">_xlfn.IFS(C10&lt;=18.5,"Underweight",AND(C10&gt;18.5,C10&lt;=24.9),"Healthy",AND(C10&gt;24.9,C10&lt;=29.9),"Slightly Overweight",C10&gt;29.9,"Overweight")</f>
        <v>Healthy</v>
      </c>
      <c r="H10" t="str" cm="1">
        <f t="array" ref="H10">_xlfn.IFS(A10&lt;=25,"Young Adult",AND(A10&gt;=26,A10&lt;=35),"Adult",AND(A10&gt;=36,A10&lt;=59),"Mature Age Adult",A10&gt;=60,"Senior")</f>
        <v>Young Adult</v>
      </c>
    </row>
    <row r="11" spans="1:27" ht="14.25" customHeight="1">
      <c r="A11" s="1">
        <v>21</v>
      </c>
      <c r="B11" s="1" t="s">
        <v>31</v>
      </c>
      <c r="C11" s="1">
        <v>21.89</v>
      </c>
      <c r="D11" s="1" t="s">
        <v>32</v>
      </c>
      <c r="E11" s="1" t="s">
        <v>33</v>
      </c>
      <c r="F11" s="18">
        <v>3180.5101</v>
      </c>
      <c r="G11" s="18" t="str" cm="1">
        <f t="array" ref="G11">_xlfn.IFS(C11&lt;=18.5,"Underweight",AND(C11&gt;18.5,C11&lt;=24.9),"Healthy",AND(C11&gt;24.9,C11&lt;=29.9),"Slightly Overweight",C11&gt;29.9,"Overweight")</f>
        <v>Healthy</v>
      </c>
      <c r="H11" t="str" cm="1">
        <f t="array" ref="H11">_xlfn.IFS(A11&lt;=25,"Young Adult",AND(A11&gt;=26,A11&lt;=35),"Adult",AND(A11&gt;=36,A11&lt;=59),"Mature Age Adult",A11&gt;=60,"Senior")</f>
        <v>Young Adult</v>
      </c>
    </row>
    <row r="12" spans="1:27" ht="14.25" customHeight="1">
      <c r="A12" s="1">
        <v>21</v>
      </c>
      <c r="B12" s="1" t="s">
        <v>31</v>
      </c>
      <c r="C12" s="1">
        <v>22.135000000000002</v>
      </c>
      <c r="D12" s="1" t="s">
        <v>32</v>
      </c>
      <c r="E12" s="1" t="s">
        <v>36</v>
      </c>
      <c r="F12" s="18">
        <v>2585.8506499999999</v>
      </c>
      <c r="G12" s="18" t="str" cm="1">
        <f t="array" ref="G12">_xlfn.IFS(C12&lt;=18.5,"Underweight",AND(C12&gt;18.5,C12&lt;=24.9),"Healthy",AND(C12&gt;24.9,C12&lt;=29.9),"Slightly Overweight",C12&gt;29.9,"Overweight")</f>
        <v>Healthy</v>
      </c>
      <c r="H12" t="str" cm="1">
        <f t="array" ref="H12">_xlfn.IFS(A12&lt;=25,"Young Adult",AND(A12&gt;=26,A12&lt;=35),"Adult",AND(A12&gt;=36,A12&lt;=59),"Mature Age Adult",A12&gt;=60,"Senior")</f>
        <v>Young Adult</v>
      </c>
    </row>
    <row r="13" spans="1:27" ht="14.25" customHeight="1">
      <c r="A13" s="1">
        <v>22</v>
      </c>
      <c r="B13" s="1" t="s">
        <v>31</v>
      </c>
      <c r="C13" s="1">
        <v>24.3</v>
      </c>
      <c r="D13" s="1" t="s">
        <v>32</v>
      </c>
      <c r="E13" s="1" t="s">
        <v>34</v>
      </c>
      <c r="F13" s="18">
        <v>2150.4690000000001</v>
      </c>
      <c r="G13" s="18" t="str" cm="1">
        <f t="array" ref="G13">_xlfn.IFS(C13&lt;=18.5,"Underweight",AND(C13&gt;18.5,C13&lt;=24.9),"Healthy",AND(C13&gt;24.9,C13&lt;=29.9),"Slightly Overweight",C13&gt;29.9,"Overweight")</f>
        <v>Healthy</v>
      </c>
      <c r="H13" t="str" cm="1">
        <f t="array" ref="H13">_xlfn.IFS(A13&lt;=25,"Young Adult",AND(A13&gt;=26,A13&lt;=35),"Adult",AND(A13&gt;=36,A13&lt;=59),"Mature Age Adult",A13&gt;=60,"Senior")</f>
        <v>Young Adult</v>
      </c>
    </row>
    <row r="14" spans="1:27" ht="14.25" customHeight="1">
      <c r="A14" s="1">
        <v>22</v>
      </c>
      <c r="B14" s="1" t="s">
        <v>31</v>
      </c>
      <c r="C14" s="1">
        <v>23.18</v>
      </c>
      <c r="D14" s="1" t="s">
        <v>32</v>
      </c>
      <c r="E14" s="1" t="s">
        <v>36</v>
      </c>
      <c r="F14" s="18">
        <v>2731.9122000000002</v>
      </c>
      <c r="G14" s="18" t="str" cm="1">
        <f t="array" ref="G14">_xlfn.IFS(C14&lt;=18.5,"Underweight",AND(C14&gt;18.5,C14&lt;=24.9),"Healthy",AND(C14&gt;24.9,C14&lt;=29.9),"Slightly Overweight",C14&gt;29.9,"Overweight")</f>
        <v>Healthy</v>
      </c>
      <c r="H14" t="str" cm="1">
        <f t="array" ref="H14">_xlfn.IFS(A14&lt;=25,"Young Adult",AND(A14&gt;=26,A14&lt;=35),"Adult",AND(A14&gt;=36,A14&lt;=59),"Mature Age Adult",A14&gt;=60,"Senior")</f>
        <v>Young Adult</v>
      </c>
    </row>
    <row r="15" spans="1:27" ht="14.25" customHeight="1">
      <c r="A15" s="1">
        <v>22</v>
      </c>
      <c r="B15" s="1" t="s">
        <v>31</v>
      </c>
      <c r="C15" s="1">
        <v>20.234999999999999</v>
      </c>
      <c r="D15" s="1" t="s">
        <v>32</v>
      </c>
      <c r="E15" s="1" t="s">
        <v>35</v>
      </c>
      <c r="F15" s="18">
        <v>2527.8186500000002</v>
      </c>
      <c r="G15" s="18" t="str" cm="1">
        <f t="array" ref="G15">_xlfn.IFS(C15&lt;=18.5,"Underweight",AND(C15&gt;18.5,C15&lt;=24.9),"Healthy",AND(C15&gt;24.9,C15&lt;=29.9),"Slightly Overweight",C15&gt;29.9,"Overweight")</f>
        <v>Healthy</v>
      </c>
      <c r="H15" t="str" cm="1">
        <f t="array" ref="H15">_xlfn.IFS(A15&lt;=25,"Young Adult",AND(A15&gt;=26,A15&lt;=35),"Adult",AND(A15&gt;=36,A15&lt;=59),"Mature Age Adult",A15&gt;=60,"Senior")</f>
        <v>Young Adult</v>
      </c>
    </row>
    <row r="16" spans="1:27" ht="14.25" customHeight="1">
      <c r="A16" s="1">
        <v>22</v>
      </c>
      <c r="B16" s="1" t="s">
        <v>31</v>
      </c>
      <c r="C16" s="1">
        <v>21.28</v>
      </c>
      <c r="D16" s="1" t="s">
        <v>32</v>
      </c>
      <c r="E16" s="1" t="s">
        <v>35</v>
      </c>
      <c r="F16" s="18">
        <v>4296.2712000000001</v>
      </c>
      <c r="G16" s="18" t="str" cm="1">
        <f t="array" ref="G16">_xlfn.IFS(C16&lt;=18.5,"Underweight",AND(C16&gt;18.5,C16&lt;=24.9),"Healthy",AND(C16&gt;24.9,C16&lt;=29.9),"Slightly Overweight",C16&gt;29.9,"Overweight")</f>
        <v>Healthy</v>
      </c>
      <c r="H16" t="str" cm="1">
        <f t="array" ref="H16">_xlfn.IFS(A16&lt;=25,"Young Adult",AND(A16&gt;=26,A16&lt;=35),"Adult",AND(A16&gt;=36,A16&lt;=59),"Mature Age Adult",A16&gt;=60,"Senior")</f>
        <v>Young Adult</v>
      </c>
    </row>
    <row r="17" spans="1:8" ht="14.25" customHeight="1">
      <c r="A17" s="1">
        <v>23</v>
      </c>
      <c r="B17" s="1" t="s">
        <v>31</v>
      </c>
      <c r="C17" s="1">
        <v>23.18</v>
      </c>
      <c r="D17" s="1" t="s">
        <v>32</v>
      </c>
      <c r="E17" s="1" t="s">
        <v>35</v>
      </c>
      <c r="F17" s="18">
        <v>14426.073850000001</v>
      </c>
      <c r="G17" s="18" t="str" cm="1">
        <f t="array" ref="G17">_xlfn.IFS(C17&lt;=18.5,"Underweight",AND(C17&gt;18.5,C17&lt;=24.9),"Healthy",AND(C17&gt;24.9,C17&lt;=29.9),"Slightly Overweight",C17&gt;29.9,"Overweight")</f>
        <v>Healthy</v>
      </c>
      <c r="H17" t="str" cm="1">
        <f t="array" ref="H17">_xlfn.IFS(A17&lt;=25,"Young Adult",AND(A17&gt;=26,A17&lt;=35),"Adult",AND(A17&gt;=36,A17&lt;=59),"Mature Age Adult",A17&gt;=60,"Senior")</f>
        <v>Young Adult</v>
      </c>
    </row>
    <row r="18" spans="1:8" ht="14.25" customHeight="1">
      <c r="A18" s="1">
        <v>23</v>
      </c>
      <c r="B18" s="1" t="s">
        <v>31</v>
      </c>
      <c r="C18" s="1">
        <v>24.225000000000001</v>
      </c>
      <c r="D18" s="1" t="s">
        <v>32</v>
      </c>
      <c r="E18" s="1" t="s">
        <v>36</v>
      </c>
      <c r="F18" s="18">
        <v>22395.74424</v>
      </c>
      <c r="G18" s="18" t="str" cm="1">
        <f t="array" ref="G18">_xlfn.IFS(C18&lt;=18.5,"Underweight",AND(C18&gt;18.5,C18&lt;=24.9),"Healthy",AND(C18&gt;24.9,C18&lt;=29.9),"Slightly Overweight",C18&gt;29.9,"Overweight")</f>
        <v>Healthy</v>
      </c>
      <c r="H18" t="str" cm="1">
        <f t="array" ref="H18">_xlfn.IFS(A18&lt;=25,"Young Adult",AND(A18&gt;=26,A18&lt;=35),"Adult",AND(A18&gt;=36,A18&lt;=59),"Mature Age Adult",A18&gt;=60,"Senior")</f>
        <v>Young Adult</v>
      </c>
    </row>
    <row r="19" spans="1:8" ht="14.25" customHeight="1">
      <c r="A19" s="1">
        <v>24</v>
      </c>
      <c r="B19" s="1" t="s">
        <v>31</v>
      </c>
      <c r="C19" s="1">
        <v>23.21</v>
      </c>
      <c r="D19" s="1" t="s">
        <v>32</v>
      </c>
      <c r="E19" s="1" t="s">
        <v>33</v>
      </c>
      <c r="F19" s="18">
        <v>25081.76784</v>
      </c>
      <c r="G19" s="18" t="str" cm="1">
        <f t="array" ref="G19">_xlfn.IFS(C19&lt;=18.5,"Underweight",AND(C19&gt;18.5,C19&lt;=24.9),"Healthy",AND(C19&gt;24.9,C19&lt;=29.9),"Slightly Overweight",C19&gt;29.9,"Overweight")</f>
        <v>Healthy</v>
      </c>
      <c r="H19" t="str" cm="1">
        <f t="array" ref="H19">_xlfn.IFS(A19&lt;=25,"Young Adult",AND(A19&gt;=26,A19&lt;=35),"Adult",AND(A19&gt;=36,A19&lt;=59),"Mature Age Adult",A19&gt;=60,"Senior")</f>
        <v>Young Adult</v>
      </c>
    </row>
    <row r="20" spans="1:8" ht="14.25" customHeight="1">
      <c r="A20" s="1">
        <v>24</v>
      </c>
      <c r="B20" s="1" t="s">
        <v>31</v>
      </c>
      <c r="C20" s="1">
        <v>22.6</v>
      </c>
      <c r="D20" s="1" t="s">
        <v>32</v>
      </c>
      <c r="E20" s="1" t="s">
        <v>34</v>
      </c>
      <c r="F20" s="18">
        <v>2457.502</v>
      </c>
      <c r="G20" s="18" t="str" cm="1">
        <f t="array" ref="G20">_xlfn.IFS(C20&lt;=18.5,"Underweight",AND(C20&gt;18.5,C20&lt;=24.9),"Healthy",AND(C20&gt;24.9,C20&lt;=29.9),"Slightly Overweight",C20&gt;29.9,"Overweight")</f>
        <v>Healthy</v>
      </c>
      <c r="H20" t="str" cm="1">
        <f t="array" ref="H20">_xlfn.IFS(A20&lt;=25,"Young Adult",AND(A20&gt;=26,A20&lt;=35),"Adult",AND(A20&gt;=36,A20&lt;=59),"Mature Age Adult",A20&gt;=60,"Senior")</f>
        <v>Young Adult</v>
      </c>
    </row>
    <row r="21" spans="1:8" ht="14.25" customHeight="1">
      <c r="A21" s="1">
        <v>24</v>
      </c>
      <c r="B21" s="1" t="s">
        <v>31</v>
      </c>
      <c r="C21" s="1">
        <v>24.225000000000001</v>
      </c>
      <c r="D21" s="1" t="s">
        <v>32</v>
      </c>
      <c r="E21" s="1" t="s">
        <v>35</v>
      </c>
      <c r="F21" s="18">
        <v>2842.7607499999999</v>
      </c>
      <c r="G21" s="18" t="str" cm="1">
        <f t="array" ref="G21">_xlfn.IFS(C21&lt;=18.5,"Underweight",AND(C21&gt;18.5,C21&lt;=24.9),"Healthy",AND(C21&gt;24.9,C21&lt;=29.9),"Slightly Overweight",C21&gt;29.9,"Overweight")</f>
        <v>Healthy</v>
      </c>
      <c r="H21" t="str" cm="1">
        <f t="array" ref="H21">_xlfn.IFS(A21&lt;=25,"Young Adult",AND(A21&gt;=26,A21&lt;=35),"Adult",AND(A21&gt;=36,A21&lt;=59),"Mature Age Adult",A21&gt;=60,"Senior")</f>
        <v>Young Adult</v>
      </c>
    </row>
    <row r="22" spans="1:8" ht="14.25" customHeight="1">
      <c r="A22" s="1">
        <v>25</v>
      </c>
      <c r="B22" s="1" t="s">
        <v>31</v>
      </c>
      <c r="C22" s="1">
        <v>23.465</v>
      </c>
      <c r="D22" s="1" t="s">
        <v>32</v>
      </c>
      <c r="E22" s="1" t="s">
        <v>36</v>
      </c>
      <c r="F22" s="18">
        <v>3206.4913499999998</v>
      </c>
      <c r="G22" s="18" t="str" cm="1">
        <f t="array" ref="G22">_xlfn.IFS(C22&lt;=18.5,"Underweight",AND(C22&gt;18.5,C22&lt;=24.9),"Healthy",AND(C22&gt;24.9,C22&lt;=29.9),"Slightly Overweight",C22&gt;29.9,"Overweight")</f>
        <v>Healthy</v>
      </c>
      <c r="H22" t="str" cm="1">
        <f t="array" ref="H22">_xlfn.IFS(A22&lt;=25,"Young Adult",AND(A22&gt;=26,A22&lt;=35),"Adult",AND(A22&gt;=36,A22&lt;=59),"Mature Age Adult",A22&gt;=60,"Senior")</f>
        <v>Young Adult</v>
      </c>
    </row>
    <row r="23" spans="1:8" ht="14.25" customHeight="1">
      <c r="A23" s="1">
        <v>25</v>
      </c>
      <c r="B23" s="1" t="s">
        <v>31</v>
      </c>
      <c r="C23" s="1">
        <v>24.3</v>
      </c>
      <c r="D23" s="1" t="s">
        <v>32</v>
      </c>
      <c r="E23" s="1" t="s">
        <v>34</v>
      </c>
      <c r="F23" s="18">
        <v>4391.652</v>
      </c>
      <c r="G23" s="18" t="str" cm="1">
        <f t="array" ref="G23">_xlfn.IFS(C23&lt;=18.5,"Underweight",AND(C23&gt;18.5,C23&lt;=24.9),"Healthy",AND(C23&gt;24.9,C23&lt;=29.9),"Slightly Overweight",C23&gt;29.9,"Overweight")</f>
        <v>Healthy</v>
      </c>
      <c r="H23" t="str" cm="1">
        <f t="array" ref="H23">_xlfn.IFS(A23&lt;=25,"Young Adult",AND(A23&gt;=26,A23&lt;=35),"Adult",AND(A23&gt;=36,A23&lt;=59),"Mature Age Adult",A23&gt;=60,"Senior")</f>
        <v>Young Adult</v>
      </c>
    </row>
    <row r="24" spans="1:8" ht="14.25" customHeight="1">
      <c r="A24" s="1">
        <v>25</v>
      </c>
      <c r="B24" s="1" t="s">
        <v>31</v>
      </c>
      <c r="C24" s="1">
        <v>22.515000000000001</v>
      </c>
      <c r="D24" s="1" t="s">
        <v>32</v>
      </c>
      <c r="E24" s="1" t="s">
        <v>35</v>
      </c>
      <c r="F24" s="18">
        <v>3594.17085</v>
      </c>
      <c r="G24" s="18" t="str" cm="1">
        <f t="array" ref="G24">_xlfn.IFS(C24&lt;=18.5,"Underweight",AND(C24&gt;18.5,C24&lt;=24.9),"Healthy",AND(C24&gt;24.9,C24&lt;=29.9),"Slightly Overweight",C24&gt;29.9,"Overweight")</f>
        <v>Healthy</v>
      </c>
      <c r="H24" t="str" cm="1">
        <f t="array" ref="H24">_xlfn.IFS(A24&lt;=25,"Young Adult",AND(A24&gt;=26,A24&lt;=35),"Adult",AND(A24&gt;=36,A24&lt;=59),"Mature Age Adult",A24&gt;=60,"Senior")</f>
        <v>Young Adult</v>
      </c>
    </row>
    <row r="25" spans="1:8" ht="14.25" customHeight="1">
      <c r="A25" s="1">
        <v>25</v>
      </c>
      <c r="B25" s="1" t="s">
        <v>31</v>
      </c>
      <c r="C25" s="1">
        <v>20.8</v>
      </c>
      <c r="D25" s="1" t="s">
        <v>32</v>
      </c>
      <c r="E25" s="1" t="s">
        <v>34</v>
      </c>
      <c r="F25" s="18">
        <v>3208.7869999999998</v>
      </c>
      <c r="G25" s="18" t="str" cm="1">
        <f t="array" ref="G25">_xlfn.IFS(C25&lt;=18.5,"Underweight",AND(C25&gt;18.5,C25&lt;=24.9),"Healthy",AND(C25&gt;24.9,C25&lt;=29.9),"Slightly Overweight",C25&gt;29.9,"Overweight")</f>
        <v>Healthy</v>
      </c>
      <c r="H25" t="str" cm="1">
        <f t="array" ref="H25">_xlfn.IFS(A25&lt;=25,"Young Adult",AND(A25&gt;=26,A25&lt;=35),"Adult",AND(A25&gt;=36,A25&lt;=59),"Mature Age Adult",A25&gt;=60,"Senior")</f>
        <v>Young Adult</v>
      </c>
    </row>
    <row r="26" spans="1:8" ht="14.25" customHeight="1">
      <c r="A26" s="1">
        <v>26</v>
      </c>
      <c r="B26" s="1" t="s">
        <v>31</v>
      </c>
      <c r="C26" s="1">
        <v>22.61</v>
      </c>
      <c r="D26" s="1" t="s">
        <v>32</v>
      </c>
      <c r="E26" s="1" t="s">
        <v>35</v>
      </c>
      <c r="F26" s="18">
        <v>3176.8159000000001</v>
      </c>
      <c r="G26" s="18" t="str" cm="1">
        <f t="array" ref="G26">_xlfn.IFS(C26&lt;=18.5,"Underweight",AND(C26&gt;18.5,C26&lt;=24.9),"Healthy",AND(C26&gt;24.9,C26&lt;=29.9),"Slightly Overweight",C26&gt;29.9,"Overweight")</f>
        <v>Healthy</v>
      </c>
      <c r="H26" t="str" cm="1">
        <f t="array" ref="H26">_xlfn.IFS(A26&lt;=25,"Young Adult",AND(A26&gt;=26,A26&lt;=35),"Adult",AND(A26&gt;=36,A26&lt;=59),"Mature Age Adult",A26&gt;=60,"Senior")</f>
        <v>Adult</v>
      </c>
    </row>
    <row r="27" spans="1:8" ht="14.25" customHeight="1">
      <c r="A27" s="1">
        <v>26</v>
      </c>
      <c r="B27" s="1" t="s">
        <v>31</v>
      </c>
      <c r="C27" s="1">
        <v>19.8</v>
      </c>
      <c r="D27" s="1" t="s">
        <v>32</v>
      </c>
      <c r="E27" s="1" t="s">
        <v>34</v>
      </c>
      <c r="F27" s="18">
        <v>3378.91</v>
      </c>
      <c r="G27" s="18" t="str" cm="1">
        <f t="array" ref="G27">_xlfn.IFS(C27&lt;=18.5,"Underweight",AND(C27&gt;18.5,C27&lt;=24.9),"Healthy",AND(C27&gt;24.9,C27&lt;=29.9),"Slightly Overweight",C27&gt;29.9,"Overweight")</f>
        <v>Healthy</v>
      </c>
      <c r="H27" t="str" cm="1">
        <f t="array" ref="H27">_xlfn.IFS(A27&lt;=25,"Young Adult",AND(A27&gt;=26,A27&lt;=35),"Adult",AND(A27&gt;=36,A27&lt;=59),"Mature Age Adult",A27&gt;=60,"Senior")</f>
        <v>Adult</v>
      </c>
    </row>
    <row r="28" spans="1:8" ht="14.25" customHeight="1">
      <c r="A28" s="1">
        <v>26</v>
      </c>
      <c r="B28" s="1" t="s">
        <v>31</v>
      </c>
      <c r="C28" s="1">
        <v>22.23</v>
      </c>
      <c r="D28" s="1" t="s">
        <v>32</v>
      </c>
      <c r="E28" s="1" t="s">
        <v>35</v>
      </c>
      <c r="F28" s="18">
        <v>3176.2876999999999</v>
      </c>
      <c r="G28" s="18" t="str" cm="1">
        <f t="array" ref="G28">_xlfn.IFS(C28&lt;=18.5,"Underweight",AND(C28&gt;18.5,C28&lt;=24.9),"Healthy",AND(C28&gt;24.9,C28&lt;=29.9),"Slightly Overweight",C28&gt;29.9,"Overweight")</f>
        <v>Healthy</v>
      </c>
      <c r="H28" t="str" cm="1">
        <f t="array" ref="H28">_xlfn.IFS(A28&lt;=25,"Young Adult",AND(A28&gt;=26,A28&lt;=35),"Adult",AND(A28&gt;=36,A28&lt;=59),"Mature Age Adult",A28&gt;=60,"Senior")</f>
        <v>Adult</v>
      </c>
    </row>
    <row r="29" spans="1:8" ht="14.25" customHeight="1">
      <c r="A29" s="1">
        <v>27</v>
      </c>
      <c r="B29" s="1" t="s">
        <v>31</v>
      </c>
      <c r="C29" s="1">
        <v>23.21</v>
      </c>
      <c r="D29" s="1" t="s">
        <v>32</v>
      </c>
      <c r="E29" s="1" t="s">
        <v>33</v>
      </c>
      <c r="F29" s="18">
        <v>3561.8888999999999</v>
      </c>
      <c r="G29" s="18" t="str" cm="1">
        <f t="array" ref="G29">_xlfn.IFS(C29&lt;=18.5,"Underweight",AND(C29&gt;18.5,C29&lt;=24.9),"Healthy",AND(C29&gt;24.9,C29&lt;=29.9),"Slightly Overweight",C29&gt;29.9,"Overweight")</f>
        <v>Healthy</v>
      </c>
      <c r="H29" t="str" cm="1">
        <f t="array" ref="H29">_xlfn.IFS(A29&lt;=25,"Young Adult",AND(A29&gt;=26,A29&lt;=35),"Adult",AND(A29&gt;=36,A29&lt;=59),"Mature Age Adult",A29&gt;=60,"Senior")</f>
        <v>Adult</v>
      </c>
    </row>
    <row r="30" spans="1:8" ht="14.25" customHeight="1">
      <c r="A30" s="1">
        <v>27</v>
      </c>
      <c r="B30" s="1" t="s">
        <v>31</v>
      </c>
      <c r="C30" s="1">
        <v>24.1</v>
      </c>
      <c r="D30" s="1" t="s">
        <v>32</v>
      </c>
      <c r="E30" s="1" t="s">
        <v>34</v>
      </c>
      <c r="F30" s="18">
        <v>2974.1260000000002</v>
      </c>
      <c r="G30" s="18" t="str" cm="1">
        <f t="array" ref="G30">_xlfn.IFS(C30&lt;=18.5,"Underweight",AND(C30&gt;18.5,C30&lt;=24.9),"Healthy",AND(C30&gt;24.9,C30&lt;=29.9),"Slightly Overweight",C30&gt;29.9,"Overweight")</f>
        <v>Healthy</v>
      </c>
      <c r="H30" t="str" cm="1">
        <f t="array" ref="H30">_xlfn.IFS(A30&lt;=25,"Young Adult",AND(A30&gt;=26,A30&lt;=35),"Adult",AND(A30&gt;=36,A30&lt;=59),"Mature Age Adult",A30&gt;=60,"Senior")</f>
        <v>Adult</v>
      </c>
    </row>
    <row r="31" spans="1:8" ht="14.25" customHeight="1">
      <c r="A31" s="1">
        <v>27</v>
      </c>
      <c r="B31" s="1" t="s">
        <v>31</v>
      </c>
      <c r="C31" s="1">
        <v>21.47</v>
      </c>
      <c r="D31" s="1" t="s">
        <v>32</v>
      </c>
      <c r="E31" s="1" t="s">
        <v>35</v>
      </c>
      <c r="F31" s="18">
        <v>3353.4703</v>
      </c>
      <c r="G31" s="18" t="str" cm="1">
        <f t="array" ref="G31">_xlfn.IFS(C31&lt;=18.5,"Underweight",AND(C31&gt;18.5,C31&lt;=24.9),"Healthy",AND(C31&gt;24.9,C31&lt;=29.9),"Slightly Overweight",C31&gt;29.9,"Overweight")</f>
        <v>Healthy</v>
      </c>
      <c r="H31" t="str" cm="1">
        <f t="array" ref="H31">_xlfn.IFS(A31&lt;=25,"Young Adult",AND(A31&gt;=26,A31&lt;=35),"Adult",AND(A31&gt;=36,A31&lt;=59),"Mature Age Adult",A31&gt;=60,"Senior")</f>
        <v>Adult</v>
      </c>
    </row>
    <row r="32" spans="1:8" ht="14.25" customHeight="1">
      <c r="A32" s="1">
        <v>28</v>
      </c>
      <c r="B32" s="1" t="s">
        <v>31</v>
      </c>
      <c r="C32" s="1">
        <v>24.32</v>
      </c>
      <c r="D32" s="1" t="s">
        <v>32</v>
      </c>
      <c r="E32" s="1" t="s">
        <v>36</v>
      </c>
      <c r="F32" s="18">
        <v>23288.928400000001</v>
      </c>
      <c r="G32" s="18" t="str" cm="1">
        <f t="array" ref="G32">_xlfn.IFS(C32&lt;=18.5,"Underweight",AND(C32&gt;18.5,C32&lt;=24.9),"Healthy",AND(C32&gt;24.9,C32&lt;=29.9),"Slightly Overweight",C32&gt;29.9,"Overweight")</f>
        <v>Healthy</v>
      </c>
      <c r="H32" t="str" cm="1">
        <f t="array" ref="H32">_xlfn.IFS(A32&lt;=25,"Young Adult",AND(A32&gt;=26,A32&lt;=35),"Adult",AND(A32&gt;=36,A32&lt;=59),"Mature Age Adult",A32&gt;=60,"Senior")</f>
        <v>Adult</v>
      </c>
    </row>
    <row r="33" spans="1:8" ht="14.25" customHeight="1">
      <c r="A33" s="1">
        <v>28</v>
      </c>
      <c r="B33" s="1" t="s">
        <v>31</v>
      </c>
      <c r="C33" s="1">
        <v>23.844999999999999</v>
      </c>
      <c r="D33" s="1" t="s">
        <v>32</v>
      </c>
      <c r="E33" s="1" t="s">
        <v>35</v>
      </c>
      <c r="F33" s="18">
        <v>4719.7365499999996</v>
      </c>
      <c r="G33" s="18" t="str" cm="1">
        <f t="array" ref="G33">_xlfn.IFS(C33&lt;=18.5,"Underweight",AND(C33&gt;18.5,C33&lt;=24.9),"Healthy",AND(C33&gt;24.9,C33&lt;=29.9),"Slightly Overweight",C33&gt;29.9,"Overweight")</f>
        <v>Healthy</v>
      </c>
      <c r="H33" t="str" cm="1">
        <f t="array" ref="H33">_xlfn.IFS(A33&lt;=25,"Young Adult",AND(A33&gt;=26,A33&lt;=35),"Adult",AND(A33&gt;=36,A33&lt;=59),"Mature Age Adult",A33&gt;=60,"Senior")</f>
        <v>Adult</v>
      </c>
    </row>
    <row r="34" spans="1:8" ht="14.25" customHeight="1">
      <c r="A34" s="1">
        <v>29</v>
      </c>
      <c r="B34" s="1" t="s">
        <v>31</v>
      </c>
      <c r="C34" s="1">
        <v>20.234999999999999</v>
      </c>
      <c r="D34" s="1" t="s">
        <v>32</v>
      </c>
      <c r="E34" s="1" t="s">
        <v>35</v>
      </c>
      <c r="F34" s="18">
        <v>4906.4096499999996</v>
      </c>
      <c r="G34" s="18" t="str" cm="1">
        <f t="array" ref="G34">_xlfn.IFS(C34&lt;=18.5,"Underweight",AND(C34&gt;18.5,C34&lt;=24.9),"Healthy",AND(C34&gt;24.9,C34&lt;=29.9),"Slightly Overweight",C34&gt;29.9,"Overweight")</f>
        <v>Healthy</v>
      </c>
      <c r="H34" t="str" cm="1">
        <f t="array" ref="H34">_xlfn.IFS(A34&lt;=25,"Young Adult",AND(A34&gt;=26,A34&lt;=35),"Adult",AND(A34&gt;=36,A34&lt;=59),"Mature Age Adult",A34&gt;=60,"Senior")</f>
        <v>Adult</v>
      </c>
    </row>
    <row r="35" spans="1:8" ht="14.25" customHeight="1">
      <c r="A35" s="1">
        <v>29</v>
      </c>
      <c r="B35" s="1" t="s">
        <v>31</v>
      </c>
      <c r="C35" s="1">
        <v>24.6</v>
      </c>
      <c r="D35" s="1" t="s">
        <v>32</v>
      </c>
      <c r="E35" s="1" t="s">
        <v>34</v>
      </c>
      <c r="F35" s="18">
        <v>4529.4769999999999</v>
      </c>
      <c r="G35" s="18" t="str" cm="1">
        <f t="array" ref="G35">_xlfn.IFS(C35&lt;=18.5,"Underweight",AND(C35&gt;18.5,C35&lt;=24.9),"Healthy",AND(C35&gt;24.9,C35&lt;=29.9),"Slightly Overweight",C35&gt;29.9,"Overweight")</f>
        <v>Healthy</v>
      </c>
      <c r="H35" t="str" cm="1">
        <f t="array" ref="H35">_xlfn.IFS(A35&lt;=25,"Young Adult",AND(A35&gt;=26,A35&lt;=35),"Adult",AND(A35&gt;=36,A35&lt;=59),"Mature Age Adult",A35&gt;=60,"Senior")</f>
        <v>Adult</v>
      </c>
    </row>
    <row r="36" spans="1:8" ht="14.25" customHeight="1">
      <c r="A36" s="1">
        <v>30</v>
      </c>
      <c r="B36" s="1" t="s">
        <v>31</v>
      </c>
      <c r="C36" s="1">
        <v>22.895</v>
      </c>
      <c r="D36" s="1" t="s">
        <v>32</v>
      </c>
      <c r="E36" s="1" t="s">
        <v>36</v>
      </c>
      <c r="F36" s="18">
        <v>4719.52405</v>
      </c>
      <c r="G36" s="18" t="str" cm="1">
        <f t="array" ref="G36">_xlfn.IFS(C36&lt;=18.5,"Underweight",AND(C36&gt;18.5,C36&lt;=24.9),"Healthy",AND(C36&gt;24.9,C36&lt;=29.9),"Slightly Overweight",C36&gt;29.9,"Overweight")</f>
        <v>Healthy</v>
      </c>
      <c r="H36" t="str" cm="1">
        <f t="array" ref="H36">_xlfn.IFS(A36&lt;=25,"Young Adult",AND(A36&gt;=26,A36&lt;=35),"Adult",AND(A36&gt;=36,A36&lt;=59),"Mature Age Adult",A36&gt;=60,"Senior")</f>
        <v>Adult</v>
      </c>
    </row>
    <row r="37" spans="1:8" ht="14.25" customHeight="1">
      <c r="A37" s="1">
        <v>30</v>
      </c>
      <c r="B37" s="1" t="s">
        <v>31</v>
      </c>
      <c r="C37" s="1">
        <v>19.95</v>
      </c>
      <c r="D37" s="1" t="s">
        <v>32</v>
      </c>
      <c r="E37" s="1" t="s">
        <v>35</v>
      </c>
      <c r="F37" s="18">
        <v>5693.4305000000004</v>
      </c>
      <c r="G37" s="18" t="str" cm="1">
        <f t="array" ref="G37">_xlfn.IFS(C37&lt;=18.5,"Underweight",AND(C37&gt;18.5,C37&lt;=24.9),"Healthy",AND(C37&gt;24.9,C37&lt;=29.9),"Slightly Overweight",C37&gt;29.9,"Overweight")</f>
        <v>Healthy</v>
      </c>
      <c r="H37" t="str" cm="1">
        <f t="array" ref="H37">_xlfn.IFS(A37&lt;=25,"Young Adult",AND(A37&gt;=26,A37&lt;=35),"Adult",AND(A37&gt;=36,A37&lt;=59),"Mature Age Adult",A37&gt;=60,"Senior")</f>
        <v>Adult</v>
      </c>
    </row>
    <row r="38" spans="1:8" ht="14.25" customHeight="1">
      <c r="A38" s="1">
        <v>30</v>
      </c>
      <c r="B38" s="1" t="s">
        <v>31</v>
      </c>
      <c r="C38" s="1">
        <v>21.945</v>
      </c>
      <c r="D38" s="1" t="s">
        <v>32</v>
      </c>
      <c r="E38" s="1" t="s">
        <v>36</v>
      </c>
      <c r="F38" s="18">
        <v>4718.2035500000002</v>
      </c>
      <c r="G38" s="18" t="str" cm="1">
        <f t="array" ref="G38">_xlfn.IFS(C38&lt;=18.5,"Underweight",AND(C38&gt;18.5,C38&lt;=24.9),"Healthy",AND(C38&gt;24.9,C38&lt;=29.9),"Slightly Overweight",C38&gt;29.9,"Overweight")</f>
        <v>Healthy</v>
      </c>
      <c r="H38" t="str" cm="1">
        <f t="array" ref="H38">_xlfn.IFS(A38&lt;=25,"Young Adult",AND(A38&gt;=26,A38&lt;=35),"Adult",AND(A38&gt;=36,A38&lt;=59),"Mature Age Adult",A38&gt;=60,"Senior")</f>
        <v>Adult</v>
      </c>
    </row>
    <row r="39" spans="1:8" ht="14.25" customHeight="1">
      <c r="A39" s="1">
        <v>31</v>
      </c>
      <c r="B39" s="1" t="s">
        <v>31</v>
      </c>
      <c r="C39" s="1">
        <v>23.6</v>
      </c>
      <c r="D39" s="1" t="s">
        <v>32</v>
      </c>
      <c r="E39" s="1" t="s">
        <v>34</v>
      </c>
      <c r="F39" s="18">
        <v>4931.6469999999999</v>
      </c>
      <c r="G39" s="18" t="str" cm="1">
        <f t="array" ref="G39">_xlfn.IFS(C39&lt;=18.5,"Underweight",AND(C39&gt;18.5,C39&lt;=24.9),"Healthy",AND(C39&gt;24.9,C39&lt;=29.9),"Slightly Overweight",C39&gt;29.9,"Overweight")</f>
        <v>Healthy</v>
      </c>
      <c r="H39" t="str" cm="1">
        <f t="array" ref="H39">_xlfn.IFS(A39&lt;=25,"Young Adult",AND(A39&gt;=26,A39&lt;=35),"Adult",AND(A39&gt;=36,A39&lt;=59),"Mature Age Adult",A39&gt;=60,"Senior")</f>
        <v>Adult</v>
      </c>
    </row>
    <row r="40" spans="1:8" ht="14.25" customHeight="1">
      <c r="A40" s="1">
        <v>31</v>
      </c>
      <c r="B40" s="1" t="s">
        <v>31</v>
      </c>
      <c r="C40" s="1">
        <v>21.754999999999999</v>
      </c>
      <c r="D40" s="1" t="s">
        <v>32</v>
      </c>
      <c r="E40" s="1" t="s">
        <v>35</v>
      </c>
      <c r="F40" s="18">
        <v>4134.0824499999999</v>
      </c>
      <c r="G40" s="18" t="str" cm="1">
        <f t="array" ref="G40">_xlfn.IFS(C40&lt;=18.5,"Underweight",AND(C40&gt;18.5,C40&lt;=24.9),"Healthy",AND(C40&gt;24.9,C40&lt;=29.9),"Slightly Overweight",C40&gt;29.9,"Overweight")</f>
        <v>Healthy</v>
      </c>
      <c r="H40" t="str" cm="1">
        <f t="array" ref="H40">_xlfn.IFS(A40&lt;=25,"Young Adult",AND(A40&gt;=26,A40&lt;=35),"Adult",AND(A40&gt;=36,A40&lt;=59),"Mature Age Adult",A40&gt;=60,"Senior")</f>
        <v>Adult</v>
      </c>
    </row>
    <row r="41" spans="1:8" ht="14.25" customHeight="1">
      <c r="A41" s="1">
        <v>32</v>
      </c>
      <c r="B41" s="1" t="s">
        <v>31</v>
      </c>
      <c r="C41" s="1">
        <v>23.65</v>
      </c>
      <c r="D41" s="1" t="s">
        <v>32</v>
      </c>
      <c r="E41" s="1" t="s">
        <v>33</v>
      </c>
      <c r="F41" s="18">
        <v>17626.239509999999</v>
      </c>
      <c r="G41" s="18" t="str" cm="1">
        <f t="array" ref="G41">_xlfn.IFS(C41&lt;=18.5,"Underweight",AND(C41&gt;18.5,C41&lt;=24.9),"Healthy",AND(C41&gt;24.9,C41&lt;=29.9),"Slightly Overweight",C41&gt;29.9,"Overweight")</f>
        <v>Healthy</v>
      </c>
      <c r="H41" t="str" cm="1">
        <f t="array" ref="H41">_xlfn.IFS(A41&lt;=25,"Young Adult",AND(A41&gt;=26,A41&lt;=35),"Adult",AND(A41&gt;=36,A41&lt;=59),"Mature Age Adult",A41&gt;=60,"Senior")</f>
        <v>Adult</v>
      </c>
    </row>
    <row r="42" spans="1:8" ht="14.25" customHeight="1">
      <c r="A42" s="1">
        <v>32</v>
      </c>
      <c r="B42" s="1" t="s">
        <v>31</v>
      </c>
      <c r="C42" s="1">
        <v>20.52</v>
      </c>
      <c r="D42" s="1" t="s">
        <v>32</v>
      </c>
      <c r="E42" s="1" t="s">
        <v>36</v>
      </c>
      <c r="F42" s="18">
        <v>4544.2348000000002</v>
      </c>
      <c r="G42" s="18" t="str" cm="1">
        <f t="array" ref="G42">_xlfn.IFS(C42&lt;=18.5,"Underweight",AND(C42&gt;18.5,C42&lt;=24.9),"Healthy",AND(C42&gt;24.9,C42&lt;=29.9),"Slightly Overweight",C42&gt;29.9,"Overweight")</f>
        <v>Healthy</v>
      </c>
      <c r="H42" t="str" cm="1">
        <f t="array" ref="H42">_xlfn.IFS(A42&lt;=25,"Young Adult",AND(A42&gt;=26,A42&lt;=35),"Adult",AND(A42&gt;=36,A42&lt;=59),"Mature Age Adult",A42&gt;=60,"Senior")</f>
        <v>Adult</v>
      </c>
    </row>
    <row r="43" spans="1:8" ht="14.25" customHeight="1">
      <c r="A43" s="1">
        <v>33</v>
      </c>
      <c r="B43" s="1" t="s">
        <v>31</v>
      </c>
      <c r="C43" s="1">
        <v>22.135000000000002</v>
      </c>
      <c r="D43" s="1" t="s">
        <v>32</v>
      </c>
      <c r="E43" s="1" t="s">
        <v>36</v>
      </c>
      <c r="F43" s="18">
        <v>5354.0746499999996</v>
      </c>
      <c r="G43" s="18" t="str" cm="1">
        <f t="array" ref="G43">_xlfn.IFS(C43&lt;=18.5,"Underweight",AND(C43&gt;18.5,C43&lt;=24.9),"Healthy",AND(C43&gt;24.9,C43&lt;=29.9),"Slightly Overweight",C43&gt;29.9,"Overweight")</f>
        <v>Healthy</v>
      </c>
      <c r="H43" t="str" cm="1">
        <f t="array" ref="H43">_xlfn.IFS(A43&lt;=25,"Young Adult",AND(A43&gt;=26,A43&lt;=35),"Adult",AND(A43&gt;=36,A43&lt;=59),"Mature Age Adult",A43&gt;=60,"Senior")</f>
        <v>Adult</v>
      </c>
    </row>
    <row r="44" spans="1:8" ht="14.25" customHeight="1">
      <c r="A44" s="1">
        <v>33</v>
      </c>
      <c r="B44" s="1" t="s">
        <v>31</v>
      </c>
      <c r="C44" s="1">
        <v>24.31</v>
      </c>
      <c r="D44" s="1" t="s">
        <v>32</v>
      </c>
      <c r="E44" s="1" t="s">
        <v>33</v>
      </c>
      <c r="F44" s="18">
        <v>4185.0978999999998</v>
      </c>
      <c r="G44" s="18" t="str" cm="1">
        <f t="array" ref="G44">_xlfn.IFS(C44&lt;=18.5,"Underweight",AND(C44&gt;18.5,C44&lt;=24.9),"Healthy",AND(C44&gt;24.9,C44&lt;=29.9),"Slightly Overweight",C44&gt;29.9,"Overweight")</f>
        <v>Healthy</v>
      </c>
      <c r="H44" t="str" cm="1">
        <f t="array" ref="H44">_xlfn.IFS(A44&lt;=25,"Young Adult",AND(A44&gt;=26,A44&lt;=35),"Adult",AND(A44&gt;=36,A44&lt;=59),"Mature Age Adult",A44&gt;=60,"Senior")</f>
        <v>Adult</v>
      </c>
    </row>
    <row r="45" spans="1:8" ht="14.25" customHeight="1">
      <c r="A45" s="1">
        <v>33</v>
      </c>
      <c r="B45" s="1" t="s">
        <v>31</v>
      </c>
      <c r="C45" s="1">
        <v>18.5</v>
      </c>
      <c r="D45" s="1" t="s">
        <v>32</v>
      </c>
      <c r="E45" s="1" t="s">
        <v>34</v>
      </c>
      <c r="F45" s="18">
        <v>4766.0219999999999</v>
      </c>
      <c r="G45" s="18" t="str" cm="1">
        <f t="array" ref="G45">_xlfn.IFS(C45&lt;=18.5,"Underweight",AND(C45&gt;18.5,C45&lt;=24.9),"Healthy",AND(C45&gt;24.9,C45&lt;=29.9),"Slightly Overweight",C45&gt;29.9,"Overweight")</f>
        <v>Underweight</v>
      </c>
      <c r="H45" t="str" cm="1">
        <f t="array" ref="H45">_xlfn.IFS(A45&lt;=25,"Young Adult",AND(A45&gt;=26,A45&lt;=35),"Adult",AND(A45&gt;=36,A45&lt;=59),"Mature Age Adult",A45&gt;=60,"Senior")</f>
        <v>Adult</v>
      </c>
    </row>
    <row r="46" spans="1:8" ht="14.25" customHeight="1">
      <c r="A46" s="1">
        <v>34</v>
      </c>
      <c r="B46" s="1" t="s">
        <v>31</v>
      </c>
      <c r="C46" s="1">
        <v>19</v>
      </c>
      <c r="D46" s="1" t="s">
        <v>32</v>
      </c>
      <c r="E46" s="1" t="s">
        <v>36</v>
      </c>
      <c r="F46" s="18">
        <v>6753.0379999999996</v>
      </c>
      <c r="G46" s="18" t="str" cm="1">
        <f t="array" ref="G46">_xlfn.IFS(C46&lt;=18.5,"Underweight",AND(C46&gt;18.5,C46&lt;=24.9),"Healthy",AND(C46&gt;24.9,C46&lt;=29.9),"Slightly Overweight",C46&gt;29.9,"Overweight")</f>
        <v>Healthy</v>
      </c>
      <c r="H46" t="str" cm="1">
        <f t="array" ref="H46">_xlfn.IFS(A46&lt;=25,"Young Adult",AND(A46&gt;=26,A46&lt;=35),"Adult",AND(A46&gt;=36,A46&lt;=59),"Mature Age Adult",A46&gt;=60,"Senior")</f>
        <v>Adult</v>
      </c>
    </row>
    <row r="47" spans="1:8" ht="14.25" customHeight="1">
      <c r="A47" s="1">
        <v>34</v>
      </c>
      <c r="B47" s="1" t="s">
        <v>31</v>
      </c>
      <c r="C47" s="1">
        <v>23.56</v>
      </c>
      <c r="D47" s="1" t="s">
        <v>32</v>
      </c>
      <c r="E47" s="1" t="s">
        <v>36</v>
      </c>
      <c r="F47" s="18">
        <v>4992.3764000000001</v>
      </c>
      <c r="G47" s="18" t="str" cm="1">
        <f t="array" ref="G47">_xlfn.IFS(C47&lt;=18.5,"Underweight",AND(C47&gt;18.5,C47&lt;=24.9),"Healthy",AND(C47&gt;24.9,C47&lt;=29.9),"Slightly Overweight",C47&gt;29.9,"Overweight")</f>
        <v>Healthy</v>
      </c>
      <c r="H47" t="str" cm="1">
        <f t="array" ref="H47">_xlfn.IFS(A47&lt;=25,"Young Adult",AND(A47&gt;=26,A47&lt;=35),"Adult",AND(A47&gt;=36,A47&lt;=59),"Mature Age Adult",A47&gt;=60,"Senior")</f>
        <v>Adult</v>
      </c>
    </row>
    <row r="48" spans="1:8" ht="14.25" customHeight="1">
      <c r="A48" s="1">
        <v>35</v>
      </c>
      <c r="B48" s="1" t="s">
        <v>31</v>
      </c>
      <c r="C48" s="1">
        <v>23.465</v>
      </c>
      <c r="D48" s="1" t="s">
        <v>32</v>
      </c>
      <c r="E48" s="1" t="s">
        <v>36</v>
      </c>
      <c r="F48" s="18">
        <v>6402.2913500000004</v>
      </c>
      <c r="G48" s="18" t="str" cm="1">
        <f t="array" ref="G48">_xlfn.IFS(C48&lt;=18.5,"Underweight",AND(C48&gt;18.5,C48&lt;=24.9),"Healthy",AND(C48&gt;24.9,C48&lt;=29.9),"Slightly Overweight",C48&gt;29.9,"Overweight")</f>
        <v>Healthy</v>
      </c>
      <c r="H48" t="str" cm="1">
        <f t="array" ref="H48">_xlfn.IFS(A48&lt;=25,"Young Adult",AND(A48&gt;=26,A48&lt;=35),"Adult",AND(A48&gt;=36,A48&lt;=59),"Mature Age Adult",A48&gt;=60,"Senior")</f>
        <v>Adult</v>
      </c>
    </row>
    <row r="49" spans="1:8" ht="14.25" customHeight="1">
      <c r="A49" s="1">
        <v>36</v>
      </c>
      <c r="B49" s="1" t="s">
        <v>31</v>
      </c>
      <c r="C49" s="1">
        <v>19.855</v>
      </c>
      <c r="D49" s="1" t="s">
        <v>32</v>
      </c>
      <c r="E49" s="1" t="s">
        <v>36</v>
      </c>
      <c r="F49" s="18">
        <v>5458.0464499999998</v>
      </c>
      <c r="G49" s="18" t="str" cm="1">
        <f t="array" ref="G49">_xlfn.IFS(C49&lt;=18.5,"Underweight",AND(C49&gt;18.5,C49&lt;=24.9),"Healthy",AND(C49&gt;24.9,C49&lt;=29.9),"Slightly Overweight",C49&gt;29.9,"Overweight")</f>
        <v>Healthy</v>
      </c>
      <c r="H49" t="str" cm="1">
        <f t="array" ref="H49">_xlfn.IFS(A49&lt;=25,"Young Adult",AND(A49&gt;=26,A49&lt;=35),"Adult",AND(A49&gt;=36,A49&lt;=59),"Mature Age Adult",A49&gt;=60,"Senior")</f>
        <v>Mature Age Adult</v>
      </c>
    </row>
    <row r="50" spans="1:8" ht="14.25" customHeight="1">
      <c r="A50" s="1">
        <v>36</v>
      </c>
      <c r="B50" s="1" t="s">
        <v>31</v>
      </c>
      <c r="C50" s="1">
        <v>22.135000000000002</v>
      </c>
      <c r="D50" s="1" t="s">
        <v>32</v>
      </c>
      <c r="E50" s="1" t="s">
        <v>36</v>
      </c>
      <c r="F50" s="18">
        <v>7228.2156500000001</v>
      </c>
      <c r="G50" s="18" t="str" cm="1">
        <f t="array" ref="G50">_xlfn.IFS(C50&lt;=18.5,"Underweight",AND(C50&gt;18.5,C50&lt;=24.9),"Healthy",AND(C50&gt;24.9,C50&lt;=29.9),"Slightly Overweight",C50&gt;29.9,"Overweight")</f>
        <v>Healthy</v>
      </c>
      <c r="H50" t="str" cm="1">
        <f t="array" ref="H50">_xlfn.IFS(A50&lt;=25,"Young Adult",AND(A50&gt;=26,A50&lt;=35),"Adult",AND(A50&gt;=36,A50&lt;=59),"Mature Age Adult",A50&gt;=60,"Senior")</f>
        <v>Mature Age Adult</v>
      </c>
    </row>
    <row r="51" spans="1:8" ht="14.25" customHeight="1">
      <c r="A51" s="1">
        <v>37</v>
      </c>
      <c r="B51" s="1" t="s">
        <v>31</v>
      </c>
      <c r="C51" s="1">
        <v>23.37</v>
      </c>
      <c r="D51" s="1" t="s">
        <v>32</v>
      </c>
      <c r="E51" s="1" t="s">
        <v>35</v>
      </c>
      <c r="F51" s="18">
        <v>6686.4313000000002</v>
      </c>
      <c r="G51" s="18" t="str" cm="1">
        <f t="array" ref="G51">_xlfn.IFS(C51&lt;=18.5,"Underweight",AND(C51&gt;18.5,C51&lt;=24.9),"Healthy",AND(C51&gt;24.9,C51&lt;=29.9),"Slightly Overweight",C51&gt;29.9,"Overweight")</f>
        <v>Healthy</v>
      </c>
      <c r="H51" t="str" cm="1">
        <f t="array" ref="H51">_xlfn.IFS(A51&lt;=25,"Young Adult",AND(A51&gt;=26,A51&lt;=35),"Adult",AND(A51&gt;=36,A51&lt;=59),"Mature Age Adult",A51&gt;=60,"Senior")</f>
        <v>Mature Age Adult</v>
      </c>
    </row>
    <row r="52" spans="1:8" ht="14.25" customHeight="1">
      <c r="A52" s="1">
        <v>38</v>
      </c>
      <c r="B52" s="1" t="s">
        <v>31</v>
      </c>
      <c r="C52" s="1">
        <v>19.475000000000001</v>
      </c>
      <c r="D52" s="1" t="s">
        <v>32</v>
      </c>
      <c r="E52" s="1" t="s">
        <v>35</v>
      </c>
      <c r="F52" s="18">
        <v>6933.2422500000002</v>
      </c>
      <c r="G52" s="18" t="str" cm="1">
        <f t="array" ref="G52">_xlfn.IFS(C52&lt;=18.5,"Underweight",AND(C52&gt;18.5,C52&lt;=24.9),"Healthy",AND(C52&gt;24.9,C52&lt;=29.9),"Slightly Overweight",C52&gt;29.9,"Overweight")</f>
        <v>Healthy</v>
      </c>
      <c r="H52" t="str" cm="1">
        <f t="array" ref="H52">_xlfn.IFS(A52&lt;=25,"Young Adult",AND(A52&gt;=26,A52&lt;=35),"Adult",AND(A52&gt;=36,A52&lt;=59),"Mature Age Adult",A52&gt;=60,"Senior")</f>
        <v>Mature Age Adult</v>
      </c>
    </row>
    <row r="53" spans="1:8" ht="14.25" customHeight="1">
      <c r="A53" s="1">
        <v>38</v>
      </c>
      <c r="B53" s="1" t="s">
        <v>31</v>
      </c>
      <c r="C53" s="1">
        <v>19.95</v>
      </c>
      <c r="D53" s="1" t="s">
        <v>32</v>
      </c>
      <c r="E53" s="1" t="s">
        <v>36</v>
      </c>
      <c r="F53" s="18">
        <v>7133.9025000000001</v>
      </c>
      <c r="G53" s="18" t="str" cm="1">
        <f t="array" ref="G53">_xlfn.IFS(C53&lt;=18.5,"Underweight",AND(C53&gt;18.5,C53&lt;=24.9),"Healthy",AND(C53&gt;24.9,C53&lt;=29.9),"Slightly Overweight",C53&gt;29.9,"Overweight")</f>
        <v>Healthy</v>
      </c>
      <c r="H53" t="str" cm="1">
        <f t="array" ref="H53">_xlfn.IFS(A53&lt;=25,"Young Adult",AND(A53&gt;=26,A53&lt;=35),"Adult",AND(A53&gt;=36,A53&lt;=59),"Mature Age Adult",A53&gt;=60,"Senior")</f>
        <v>Mature Age Adult</v>
      </c>
    </row>
    <row r="54" spans="1:8" ht="14.25" customHeight="1">
      <c r="A54" s="1">
        <v>39</v>
      </c>
      <c r="B54" s="1" t="s">
        <v>31</v>
      </c>
      <c r="C54" s="1">
        <v>22.8</v>
      </c>
      <c r="D54" s="1" t="s">
        <v>32</v>
      </c>
      <c r="E54" s="1" t="s">
        <v>36</v>
      </c>
      <c r="F54" s="18">
        <v>7985.8149999999996</v>
      </c>
      <c r="G54" s="18" t="str" cm="1">
        <f t="array" ref="G54">_xlfn.IFS(C54&lt;=18.5,"Underweight",AND(C54&gt;18.5,C54&lt;=24.9),"Healthy",AND(C54&gt;24.9,C54&lt;=29.9),"Slightly Overweight",C54&gt;29.9,"Overweight")</f>
        <v>Healthy</v>
      </c>
      <c r="H54" t="str" cm="1">
        <f t="array" ref="H54">_xlfn.IFS(A54&lt;=25,"Young Adult",AND(A54&gt;=26,A54&lt;=35),"Adult",AND(A54&gt;=36,A54&lt;=59),"Mature Age Adult",A54&gt;=60,"Senior")</f>
        <v>Mature Age Adult</v>
      </c>
    </row>
    <row r="55" spans="1:8" ht="14.25" customHeight="1">
      <c r="A55" s="1">
        <v>39</v>
      </c>
      <c r="B55" s="1" t="s">
        <v>31</v>
      </c>
      <c r="C55" s="1">
        <v>24.225000000000001</v>
      </c>
      <c r="D55" s="1" t="s">
        <v>32</v>
      </c>
      <c r="E55" s="1" t="s">
        <v>35</v>
      </c>
      <c r="F55" s="18">
        <v>8965.7957499999993</v>
      </c>
      <c r="G55" s="18" t="str" cm="1">
        <f t="array" ref="G55">_xlfn.IFS(C55&lt;=18.5,"Underweight",AND(C55&gt;18.5,C55&lt;=24.9),"Healthy",AND(C55&gt;24.9,C55&lt;=29.9),"Slightly Overweight",C55&gt;29.9,"Overweight")</f>
        <v>Healthy</v>
      </c>
      <c r="H55" t="str" cm="1">
        <f t="array" ref="H55">_xlfn.IFS(A55&lt;=25,"Young Adult",AND(A55&gt;=26,A55&lt;=35),"Adult",AND(A55&gt;=36,A55&lt;=59),"Mature Age Adult",A55&gt;=60,"Senior")</f>
        <v>Mature Age Adult</v>
      </c>
    </row>
    <row r="56" spans="1:8" ht="14.25" customHeight="1">
      <c r="A56" s="1">
        <v>39</v>
      </c>
      <c r="B56" s="1" t="s">
        <v>31</v>
      </c>
      <c r="C56" s="1">
        <v>23.274999999999999</v>
      </c>
      <c r="D56" s="1" t="s">
        <v>32</v>
      </c>
      <c r="E56" s="1" t="s">
        <v>36</v>
      </c>
      <c r="F56" s="18">
        <v>7986.4752500000004</v>
      </c>
      <c r="G56" s="18" t="str" cm="1">
        <f t="array" ref="G56">_xlfn.IFS(C56&lt;=18.5,"Underweight",AND(C56&gt;18.5,C56&lt;=24.9),"Healthy",AND(C56&gt;24.9,C56&lt;=29.9),"Slightly Overweight",C56&gt;29.9,"Overweight")</f>
        <v>Healthy</v>
      </c>
      <c r="H56" t="str" cm="1">
        <f t="array" ref="H56">_xlfn.IFS(A56&lt;=25,"Young Adult",AND(A56&gt;=26,A56&lt;=35),"Adult",AND(A56&gt;=36,A56&lt;=59),"Mature Age Adult",A56&gt;=60,"Senior")</f>
        <v>Mature Age Adult</v>
      </c>
    </row>
    <row r="57" spans="1:8" ht="14.25" customHeight="1">
      <c r="A57" s="1">
        <v>39</v>
      </c>
      <c r="B57" s="1" t="s">
        <v>31</v>
      </c>
      <c r="C57" s="1">
        <v>23.87</v>
      </c>
      <c r="D57" s="1" t="s">
        <v>32</v>
      </c>
      <c r="E57" s="1" t="s">
        <v>33</v>
      </c>
      <c r="F57" s="18">
        <v>8582.3022999999994</v>
      </c>
      <c r="G57" s="18" t="str" cm="1">
        <f t="array" ref="G57">_xlfn.IFS(C57&lt;=18.5,"Underweight",AND(C57&gt;18.5,C57&lt;=24.9),"Healthy",AND(C57&gt;24.9,C57&lt;=29.9),"Slightly Overweight",C57&gt;29.9,"Overweight")</f>
        <v>Healthy</v>
      </c>
      <c r="H57" t="str" cm="1">
        <f t="array" ref="H57">_xlfn.IFS(A57&lt;=25,"Young Adult",AND(A57&gt;=26,A57&lt;=35),"Adult",AND(A57&gt;=36,A57&lt;=59),"Mature Age Adult",A57&gt;=60,"Senior")</f>
        <v>Mature Age Adult</v>
      </c>
    </row>
    <row r="58" spans="1:8" ht="14.25" customHeight="1">
      <c r="A58" s="1">
        <v>40</v>
      </c>
      <c r="B58" s="1" t="s">
        <v>31</v>
      </c>
      <c r="C58" s="1">
        <v>23.37</v>
      </c>
      <c r="D58" s="1" t="s">
        <v>32</v>
      </c>
      <c r="E58" s="1" t="s">
        <v>36</v>
      </c>
      <c r="F58" s="18">
        <v>8252.2842999999993</v>
      </c>
      <c r="G58" s="18" t="str" cm="1">
        <f t="array" ref="G58">_xlfn.IFS(C58&lt;=18.5,"Underweight",AND(C58&gt;18.5,C58&lt;=24.9),"Healthy",AND(C58&gt;24.9,C58&lt;=29.9),"Slightly Overweight",C58&gt;29.9,"Overweight")</f>
        <v>Healthy</v>
      </c>
      <c r="H58" t="str" cm="1">
        <f t="array" ref="H58">_xlfn.IFS(A58&lt;=25,"Young Adult",AND(A58&gt;=26,A58&lt;=35),"Adult",AND(A58&gt;=36,A58&lt;=59),"Mature Age Adult",A58&gt;=60,"Senior")</f>
        <v>Mature Age Adult</v>
      </c>
    </row>
    <row r="59" spans="1:8" ht="14.25" customHeight="1">
      <c r="A59" s="1">
        <v>41</v>
      </c>
      <c r="B59" s="1" t="s">
        <v>31</v>
      </c>
      <c r="C59" s="1">
        <v>21.754999999999999</v>
      </c>
      <c r="D59" s="1" t="s">
        <v>32</v>
      </c>
      <c r="E59" s="1" t="s">
        <v>36</v>
      </c>
      <c r="F59" s="18">
        <v>13725.47184</v>
      </c>
      <c r="G59" s="18" t="str" cm="1">
        <f t="array" ref="G59">_xlfn.IFS(C59&lt;=18.5,"Underweight",AND(C59&gt;18.5,C59&lt;=24.9),"Healthy",AND(C59&gt;24.9,C59&lt;=29.9),"Slightly Overweight",C59&gt;29.9,"Overweight")</f>
        <v>Healthy</v>
      </c>
      <c r="H59" t="str" cm="1">
        <f t="array" ref="H59">_xlfn.IFS(A59&lt;=25,"Young Adult",AND(A59&gt;=26,A59&lt;=35),"Adult",AND(A59&gt;=36,A59&lt;=59),"Mature Age Adult",A59&gt;=60,"Senior")</f>
        <v>Mature Age Adult</v>
      </c>
    </row>
    <row r="60" spans="1:8" ht="14.25" customHeight="1">
      <c r="A60" s="1">
        <v>44</v>
      </c>
      <c r="B60" s="1" t="s">
        <v>31</v>
      </c>
      <c r="C60" s="1">
        <v>23.98</v>
      </c>
      <c r="D60" s="1" t="s">
        <v>32</v>
      </c>
      <c r="E60" s="1" t="s">
        <v>33</v>
      </c>
      <c r="F60" s="18">
        <v>8211.1002000000008</v>
      </c>
      <c r="G60" s="18" t="str" cm="1">
        <f t="array" ref="G60">_xlfn.IFS(C60&lt;=18.5,"Underweight",AND(C60&gt;18.5,C60&lt;=24.9),"Healthy",AND(C60&gt;24.9,C60&lt;=29.9),"Slightly Overweight",C60&gt;29.9,"Overweight")</f>
        <v>Healthy</v>
      </c>
      <c r="H60" t="str" cm="1">
        <f t="array" ref="H60">_xlfn.IFS(A60&lt;=25,"Young Adult",AND(A60&gt;=26,A60&lt;=35),"Adult",AND(A60&gt;=36,A60&lt;=59),"Mature Age Adult",A60&gt;=60,"Senior")</f>
        <v>Mature Age Adult</v>
      </c>
    </row>
    <row r="61" spans="1:8" ht="14.25" customHeight="1">
      <c r="A61" s="1">
        <v>46</v>
      </c>
      <c r="B61" s="1" t="s">
        <v>31</v>
      </c>
      <c r="C61" s="1">
        <v>19.95</v>
      </c>
      <c r="D61" s="1" t="s">
        <v>32</v>
      </c>
      <c r="E61" s="1" t="s">
        <v>35</v>
      </c>
      <c r="F61" s="18">
        <v>9193.8384999999998</v>
      </c>
      <c r="G61" s="18" t="str" cm="1">
        <f t="array" ref="G61">_xlfn.IFS(C61&lt;=18.5,"Underweight",AND(C61&gt;18.5,C61&lt;=24.9),"Healthy",AND(C61&gt;24.9,C61&lt;=29.9),"Slightly Overweight",C61&gt;29.9,"Overweight")</f>
        <v>Healthy</v>
      </c>
      <c r="H61" t="str" cm="1">
        <f t="array" ref="H61">_xlfn.IFS(A61&lt;=25,"Young Adult",AND(A61&gt;=26,A61&lt;=35),"Adult",AND(A61&gt;=36,A61&lt;=59),"Mature Age Adult",A61&gt;=60,"Senior")</f>
        <v>Mature Age Adult</v>
      </c>
    </row>
    <row r="62" spans="1:8" ht="14.25" customHeight="1">
      <c r="A62" s="1">
        <v>47</v>
      </c>
      <c r="B62" s="1" t="s">
        <v>31</v>
      </c>
      <c r="C62" s="1">
        <v>23.6</v>
      </c>
      <c r="D62" s="1" t="s">
        <v>32</v>
      </c>
      <c r="E62" s="1" t="s">
        <v>34</v>
      </c>
      <c r="F62" s="18">
        <v>8539.6710000000003</v>
      </c>
      <c r="G62" s="18" t="str" cm="1">
        <f t="array" ref="G62">_xlfn.IFS(C62&lt;=18.5,"Underweight",AND(C62&gt;18.5,C62&lt;=24.9),"Healthy",AND(C62&gt;24.9,C62&lt;=29.9),"Slightly Overweight",C62&gt;29.9,"Overweight")</f>
        <v>Healthy</v>
      </c>
      <c r="H62" t="str" cm="1">
        <f t="array" ref="H62">_xlfn.IFS(A62&lt;=25,"Young Adult",AND(A62&gt;=26,A62&lt;=35),"Adult",AND(A62&gt;=36,A62&lt;=59),"Mature Age Adult",A62&gt;=60,"Senior")</f>
        <v>Mature Age Adult</v>
      </c>
    </row>
    <row r="63" spans="1:8" ht="14.25" customHeight="1">
      <c r="A63" s="1">
        <v>47</v>
      </c>
      <c r="B63" s="1" t="s">
        <v>31</v>
      </c>
      <c r="C63" s="1">
        <v>24.1</v>
      </c>
      <c r="D63" s="1" t="s">
        <v>32</v>
      </c>
      <c r="E63" s="1" t="s">
        <v>34</v>
      </c>
      <c r="F63" s="18">
        <v>26236.579969999999</v>
      </c>
      <c r="G63" s="18" t="str" cm="1">
        <f t="array" ref="G63">_xlfn.IFS(C63&lt;=18.5,"Underweight",AND(C63&gt;18.5,C63&lt;=24.9),"Healthy",AND(C63&gt;24.9,C63&lt;=29.9),"Slightly Overweight",C63&gt;29.9,"Overweight")</f>
        <v>Healthy</v>
      </c>
      <c r="H63" t="str" cm="1">
        <f t="array" ref="H63">_xlfn.IFS(A63&lt;=25,"Young Adult",AND(A63&gt;=26,A63&lt;=35),"Adult",AND(A63&gt;=36,A63&lt;=59),"Mature Age Adult",A63&gt;=60,"Senior")</f>
        <v>Mature Age Adult</v>
      </c>
    </row>
    <row r="64" spans="1:8" ht="14.25" customHeight="1">
      <c r="A64" s="1">
        <v>47</v>
      </c>
      <c r="B64" s="1" t="s">
        <v>31</v>
      </c>
      <c r="C64" s="1">
        <v>24.32</v>
      </c>
      <c r="D64" s="1" t="s">
        <v>32</v>
      </c>
      <c r="E64" s="1" t="s">
        <v>36</v>
      </c>
      <c r="F64" s="18">
        <v>8534.6718000000001</v>
      </c>
      <c r="G64" s="18" t="str" cm="1">
        <f t="array" ref="G64">_xlfn.IFS(C64&lt;=18.5,"Underweight",AND(C64&gt;18.5,C64&lt;=24.9),"Healthy",AND(C64&gt;24.9,C64&lt;=29.9),"Slightly Overweight",C64&gt;29.9,"Overweight")</f>
        <v>Healthy</v>
      </c>
      <c r="H64" t="str" cm="1">
        <f t="array" ref="H64">_xlfn.IFS(A64&lt;=25,"Young Adult",AND(A64&gt;=26,A64&lt;=35),"Adult",AND(A64&gt;=36,A64&lt;=59),"Mature Age Adult",A64&gt;=60,"Senior")</f>
        <v>Mature Age Adult</v>
      </c>
    </row>
    <row r="65" spans="1:8" ht="14.25" customHeight="1">
      <c r="A65" s="1">
        <v>48</v>
      </c>
      <c r="B65" s="1" t="s">
        <v>31</v>
      </c>
      <c r="C65" s="1">
        <v>22.8</v>
      </c>
      <c r="D65" s="1" t="s">
        <v>32</v>
      </c>
      <c r="E65" s="1" t="s">
        <v>34</v>
      </c>
      <c r="F65" s="18">
        <v>8269.0439999999999</v>
      </c>
      <c r="G65" s="18" t="str" cm="1">
        <f t="array" ref="G65">_xlfn.IFS(C65&lt;=18.5,"Underweight",AND(C65&gt;18.5,C65&lt;=24.9),"Healthy",AND(C65&gt;24.9,C65&lt;=29.9),"Slightly Overweight",C65&gt;29.9,"Overweight")</f>
        <v>Healthy</v>
      </c>
      <c r="H65" t="str" cm="1">
        <f t="array" ref="H65">_xlfn.IFS(A65&lt;=25,"Young Adult",AND(A65&gt;=26,A65&lt;=35),"Adult",AND(A65&gt;=36,A65&lt;=59),"Mature Age Adult",A65&gt;=60,"Senior")</f>
        <v>Mature Age Adult</v>
      </c>
    </row>
    <row r="66" spans="1:8" ht="14.25" customHeight="1">
      <c r="A66" s="1">
        <v>49</v>
      </c>
      <c r="B66" s="1" t="s">
        <v>31</v>
      </c>
      <c r="C66" s="1">
        <v>21.3</v>
      </c>
      <c r="D66" s="1" t="s">
        <v>32</v>
      </c>
      <c r="E66" s="1" t="s">
        <v>34</v>
      </c>
      <c r="F66" s="18">
        <v>9182.17</v>
      </c>
      <c r="G66" s="18" t="str" cm="1">
        <f t="array" ref="G66">_xlfn.IFS(C66&lt;=18.5,"Underweight",AND(C66&gt;18.5,C66&lt;=24.9),"Healthy",AND(C66&gt;24.9,C66&lt;=29.9),"Slightly Overweight",C66&gt;29.9,"Overweight")</f>
        <v>Healthy</v>
      </c>
      <c r="H66" t="str" cm="1">
        <f t="array" ref="H66">_xlfn.IFS(A66&lt;=25,"Young Adult",AND(A66&gt;=26,A66&lt;=35),"Adult",AND(A66&gt;=36,A66&lt;=59),"Mature Age Adult",A66&gt;=60,"Senior")</f>
        <v>Mature Age Adult</v>
      </c>
    </row>
    <row r="67" spans="1:8" ht="14.25" customHeight="1">
      <c r="A67" s="1">
        <v>49</v>
      </c>
      <c r="B67" s="1" t="s">
        <v>31</v>
      </c>
      <c r="C67" s="1">
        <v>23.18</v>
      </c>
      <c r="D67" s="1" t="s">
        <v>32</v>
      </c>
      <c r="E67" s="1" t="s">
        <v>35</v>
      </c>
      <c r="F67" s="18">
        <v>10156.7832</v>
      </c>
      <c r="G67" s="18" t="str" cm="1">
        <f t="array" ref="G67">_xlfn.IFS(C67&lt;=18.5,"Underweight",AND(C67&gt;18.5,C67&lt;=24.9),"Healthy",AND(C67&gt;24.9,C67&lt;=29.9),"Slightly Overweight",C67&gt;29.9,"Overweight")</f>
        <v>Healthy</v>
      </c>
      <c r="H67" t="str" cm="1">
        <f t="array" ref="H67">_xlfn.IFS(A67&lt;=25,"Young Adult",AND(A67&gt;=26,A67&lt;=35),"Adult",AND(A67&gt;=36,A67&lt;=59),"Mature Age Adult",A67&gt;=60,"Senior")</f>
        <v>Mature Age Adult</v>
      </c>
    </row>
    <row r="68" spans="1:8" ht="14.25" customHeight="1">
      <c r="A68" s="1">
        <v>49</v>
      </c>
      <c r="B68" s="1" t="s">
        <v>31</v>
      </c>
      <c r="C68" s="1">
        <v>22.61</v>
      </c>
      <c r="D68" s="1" t="s">
        <v>32</v>
      </c>
      <c r="E68" s="1" t="s">
        <v>35</v>
      </c>
      <c r="F68" s="18">
        <v>9566.9909000000007</v>
      </c>
      <c r="G68" s="18" t="str" cm="1">
        <f t="array" ref="G68">_xlfn.IFS(C68&lt;=18.5,"Underweight",AND(C68&gt;18.5,C68&lt;=24.9),"Healthy",AND(C68&gt;24.9,C68&lt;=29.9),"Slightly Overweight",C68&gt;29.9,"Overweight")</f>
        <v>Healthy</v>
      </c>
      <c r="H68" t="str" cm="1">
        <f t="array" ref="H68">_xlfn.IFS(A68&lt;=25,"Young Adult",AND(A68&gt;=26,A68&lt;=35),"Adult",AND(A68&gt;=36,A68&lt;=59),"Mature Age Adult",A68&gt;=60,"Senior")</f>
        <v>Mature Age Adult</v>
      </c>
    </row>
    <row r="69" spans="1:8" ht="14.25" customHeight="1">
      <c r="A69" s="1">
        <v>50</v>
      </c>
      <c r="B69" s="1" t="s">
        <v>31</v>
      </c>
      <c r="C69" s="1">
        <v>23.54</v>
      </c>
      <c r="D69" s="1" t="s">
        <v>32</v>
      </c>
      <c r="E69" s="1" t="s">
        <v>33</v>
      </c>
      <c r="F69" s="18">
        <v>10107.220600000001</v>
      </c>
      <c r="G69" s="18" t="str" cm="1">
        <f t="array" ref="G69">_xlfn.IFS(C69&lt;=18.5,"Underweight",AND(C69&gt;18.5,C69&lt;=24.9),"Healthy",AND(C69&gt;24.9,C69&lt;=29.9),"Slightly Overweight",C69&gt;29.9,"Overweight")</f>
        <v>Healthy</v>
      </c>
      <c r="H69" t="str" cm="1">
        <f t="array" ref="H69">_xlfn.IFS(A69&lt;=25,"Young Adult",AND(A69&gt;=26,A69&lt;=35),"Adult",AND(A69&gt;=36,A69&lt;=59),"Mature Age Adult",A69&gt;=60,"Senior")</f>
        <v>Mature Age Adult</v>
      </c>
    </row>
    <row r="70" spans="1:8" ht="14.25" customHeight="1">
      <c r="A70" s="1">
        <v>51</v>
      </c>
      <c r="B70" s="1" t="s">
        <v>31</v>
      </c>
      <c r="C70" s="1">
        <v>21.56</v>
      </c>
      <c r="D70" s="1" t="s">
        <v>32</v>
      </c>
      <c r="E70" s="1" t="s">
        <v>33</v>
      </c>
      <c r="F70" s="18">
        <v>9855.1314000000002</v>
      </c>
      <c r="G70" s="18" t="str" cm="1">
        <f t="array" ref="G70">_xlfn.IFS(C70&lt;=18.5,"Underweight",AND(C70&gt;18.5,C70&lt;=24.9),"Healthy",AND(C70&gt;24.9,C70&lt;=29.9),"Slightly Overweight",C70&gt;29.9,"Overweight")</f>
        <v>Healthy</v>
      </c>
      <c r="H70" t="str" cm="1">
        <f t="array" ref="H70">_xlfn.IFS(A70&lt;=25,"Young Adult",AND(A70&gt;=26,A70&lt;=35),"Adult",AND(A70&gt;=36,A70&lt;=59),"Mature Age Adult",A70&gt;=60,"Senior")</f>
        <v>Mature Age Adult</v>
      </c>
    </row>
    <row r="71" spans="1:8" ht="14.25" customHeight="1">
      <c r="A71" s="1">
        <v>51</v>
      </c>
      <c r="B71" s="1" t="s">
        <v>31</v>
      </c>
      <c r="C71" s="1">
        <v>20.6</v>
      </c>
      <c r="D71" s="1" t="s">
        <v>32</v>
      </c>
      <c r="E71" s="1" t="s">
        <v>34</v>
      </c>
      <c r="F71" s="18">
        <v>9264.7970000000005</v>
      </c>
      <c r="G71" s="18" t="str" cm="1">
        <f t="array" ref="G71">_xlfn.IFS(C71&lt;=18.5,"Underweight",AND(C71&gt;18.5,C71&lt;=24.9),"Healthy",AND(C71&gt;24.9,C71&lt;=29.9),"Slightly Overweight",C71&gt;29.9,"Overweight")</f>
        <v>Healthy</v>
      </c>
      <c r="H71" t="str" cm="1">
        <f t="array" ref="H71">_xlfn.IFS(A71&lt;=25,"Young Adult",AND(A71&gt;=26,A71&lt;=35),"Adult",AND(A71&gt;=36,A71&lt;=59),"Mature Age Adult",A71&gt;=60,"Senior")</f>
        <v>Mature Age Adult</v>
      </c>
    </row>
    <row r="72" spans="1:8" ht="14.25" customHeight="1">
      <c r="A72" s="1">
        <v>52</v>
      </c>
      <c r="B72" s="1" t="s">
        <v>31</v>
      </c>
      <c r="C72" s="1">
        <v>24.86</v>
      </c>
      <c r="D72" s="1" t="s">
        <v>32</v>
      </c>
      <c r="E72" s="1" t="s">
        <v>33</v>
      </c>
      <c r="F72" s="18">
        <v>27117.993780000001</v>
      </c>
      <c r="G72" s="18" t="str" cm="1">
        <f t="array" ref="G72">_xlfn.IFS(C72&lt;=18.5,"Underweight",AND(C72&gt;18.5,C72&lt;=24.9),"Healthy",AND(C72&gt;24.9,C72&lt;=29.9),"Slightly Overweight",C72&gt;29.9,"Overweight")</f>
        <v>Healthy</v>
      </c>
      <c r="H72" t="str" cm="1">
        <f t="array" ref="H72">_xlfn.IFS(A72&lt;=25,"Young Adult",AND(A72&gt;=26,A72&lt;=35),"Adult",AND(A72&gt;=36,A72&lt;=59),"Mature Age Adult",A72&gt;=60,"Senior")</f>
        <v>Mature Age Adult</v>
      </c>
    </row>
    <row r="73" spans="1:8" ht="14.25" customHeight="1">
      <c r="A73" s="1">
        <v>52</v>
      </c>
      <c r="B73" s="1" t="s">
        <v>31</v>
      </c>
      <c r="C73" s="1">
        <v>23.18</v>
      </c>
      <c r="D73" s="1" t="s">
        <v>32</v>
      </c>
      <c r="E73" s="1" t="s">
        <v>36</v>
      </c>
      <c r="F73" s="18">
        <v>10197.772199999999</v>
      </c>
      <c r="G73" s="18" t="str" cm="1">
        <f t="array" ref="G73">_xlfn.IFS(C73&lt;=18.5,"Underweight",AND(C73&gt;18.5,C73&lt;=24.9),"Healthy",AND(C73&gt;24.9,C73&lt;=29.9),"Slightly Overweight",C73&gt;29.9,"Overweight")</f>
        <v>Healthy</v>
      </c>
      <c r="H73" t="str" cm="1">
        <f t="array" ref="H73">_xlfn.IFS(A73&lt;=25,"Young Adult",AND(A73&gt;=26,A73&lt;=35),"Adult",AND(A73&gt;=36,A73&lt;=59),"Mature Age Adult",A73&gt;=60,"Senior")</f>
        <v>Mature Age Adult</v>
      </c>
    </row>
    <row r="74" spans="1:8" ht="14.25" customHeight="1">
      <c r="A74" s="1">
        <v>53</v>
      </c>
      <c r="B74" s="1" t="s">
        <v>31</v>
      </c>
      <c r="C74" s="1">
        <v>24.795000000000002</v>
      </c>
      <c r="D74" s="1" t="s">
        <v>32</v>
      </c>
      <c r="E74" s="1" t="s">
        <v>35</v>
      </c>
      <c r="F74" s="18">
        <v>10942.13205</v>
      </c>
      <c r="G74" s="18" t="str" cm="1">
        <f t="array" ref="G74">_xlfn.IFS(C74&lt;=18.5,"Underweight",AND(C74&gt;18.5,C74&lt;=24.9),"Healthy",AND(C74&gt;24.9,C74&lt;=29.9),"Slightly Overweight",C74&gt;29.9,"Overweight")</f>
        <v>Healthy</v>
      </c>
      <c r="H74" t="str" cm="1">
        <f t="array" ref="H74">_xlfn.IFS(A74&lt;=25,"Young Adult",AND(A74&gt;=26,A74&lt;=35),"Adult",AND(A74&gt;=36,A74&lt;=59),"Mature Age Adult",A74&gt;=60,"Senior")</f>
        <v>Mature Age Adult</v>
      </c>
    </row>
    <row r="75" spans="1:8" ht="14.25" customHeight="1">
      <c r="A75" s="1">
        <v>53</v>
      </c>
      <c r="B75" s="1" t="s">
        <v>31</v>
      </c>
      <c r="C75" s="1">
        <v>23.75</v>
      </c>
      <c r="D75" s="1" t="s">
        <v>32</v>
      </c>
      <c r="E75" s="1" t="s">
        <v>36</v>
      </c>
      <c r="F75" s="18">
        <v>11729.6795</v>
      </c>
      <c r="G75" s="18" t="str" cm="1">
        <f t="array" ref="G75">_xlfn.IFS(C75&lt;=18.5,"Underweight",AND(C75&gt;18.5,C75&lt;=24.9),"Healthy",AND(C75&gt;24.9,C75&lt;=29.9),"Slightly Overweight",C75&gt;29.9,"Overweight")</f>
        <v>Healthy</v>
      </c>
      <c r="H75" t="str" cm="1">
        <f t="array" ref="H75">_xlfn.IFS(A75&lt;=25,"Young Adult",AND(A75&gt;=26,A75&lt;=35),"Adult",AND(A75&gt;=36,A75&lt;=59),"Mature Age Adult",A75&gt;=60,"Senior")</f>
        <v>Mature Age Adult</v>
      </c>
    </row>
    <row r="76" spans="1:8" ht="14.25" customHeight="1">
      <c r="A76" s="1">
        <v>54</v>
      </c>
      <c r="B76" s="1" t="s">
        <v>31</v>
      </c>
      <c r="C76" s="1">
        <v>21.47</v>
      </c>
      <c r="D76" s="1" t="s">
        <v>32</v>
      </c>
      <c r="E76" s="1" t="s">
        <v>35</v>
      </c>
      <c r="F76" s="18">
        <v>12475.3513</v>
      </c>
      <c r="G76" s="18" t="str" cm="1">
        <f t="array" ref="G76">_xlfn.IFS(C76&lt;=18.5,"Underweight",AND(C76&gt;18.5,C76&lt;=24.9),"Healthy",AND(C76&gt;24.9,C76&lt;=29.9),"Slightly Overweight",C76&gt;29.9,"Overweight")</f>
        <v>Healthy</v>
      </c>
      <c r="H76" t="str" cm="1">
        <f t="array" ref="H76">_xlfn.IFS(A76&lt;=25,"Young Adult",AND(A76&gt;=26,A76&lt;=35),"Adult",AND(A76&gt;=36,A76&lt;=59),"Mature Age Adult",A76&gt;=60,"Senior")</f>
        <v>Mature Age Adult</v>
      </c>
    </row>
    <row r="77" spans="1:8" ht="14.25" customHeight="1">
      <c r="A77" s="1">
        <v>54</v>
      </c>
      <c r="B77" s="1" t="s">
        <v>31</v>
      </c>
      <c r="C77" s="1">
        <v>23</v>
      </c>
      <c r="D77" s="1" t="s">
        <v>32</v>
      </c>
      <c r="E77" s="1" t="s">
        <v>34</v>
      </c>
      <c r="F77" s="18">
        <v>12094.477999999999</v>
      </c>
      <c r="G77" s="18" t="str" cm="1">
        <f t="array" ref="G77">_xlfn.IFS(C77&lt;=18.5,"Underweight",AND(C77&gt;18.5,C77&lt;=24.9),"Healthy",AND(C77&gt;24.9,C77&lt;=29.9),"Slightly Overweight",C77&gt;29.9,"Overweight")</f>
        <v>Healthy</v>
      </c>
      <c r="H77" t="str" cm="1">
        <f t="array" ref="H77">_xlfn.IFS(A77&lt;=25,"Young Adult",AND(A77&gt;=26,A77&lt;=35),"Adult",AND(A77&gt;=36,A77&lt;=59),"Mature Age Adult",A77&gt;=60,"Senior")</f>
        <v>Mature Age Adult</v>
      </c>
    </row>
    <row r="78" spans="1:8" ht="14.25" customHeight="1">
      <c r="A78" s="1">
        <v>54</v>
      </c>
      <c r="B78" s="1" t="s">
        <v>31</v>
      </c>
      <c r="C78" s="1">
        <v>24.605</v>
      </c>
      <c r="D78" s="1" t="s">
        <v>32</v>
      </c>
      <c r="E78" s="1" t="s">
        <v>35</v>
      </c>
      <c r="F78" s="18">
        <v>12479.70895</v>
      </c>
      <c r="G78" s="18" t="str" cm="1">
        <f t="array" ref="G78">_xlfn.IFS(C78&lt;=18.5,"Underweight",AND(C78&gt;18.5,C78&lt;=24.9),"Healthy",AND(C78&gt;24.9,C78&lt;=29.9),"Slightly Overweight",C78&gt;29.9,"Overweight")</f>
        <v>Healthy</v>
      </c>
      <c r="H78" t="str" cm="1">
        <f t="array" ref="H78">_xlfn.IFS(A78&lt;=25,"Young Adult",AND(A78&gt;=26,A78&lt;=35),"Adult",AND(A78&gt;=36,A78&lt;=59),"Mature Age Adult",A78&gt;=60,"Senior")</f>
        <v>Mature Age Adult</v>
      </c>
    </row>
    <row r="79" spans="1:8" ht="14.25" customHeight="1">
      <c r="A79" s="1">
        <v>57</v>
      </c>
      <c r="B79" s="1" t="s">
        <v>31</v>
      </c>
      <c r="C79" s="1">
        <v>23.18</v>
      </c>
      <c r="D79" s="1" t="s">
        <v>32</v>
      </c>
      <c r="E79" s="1" t="s">
        <v>35</v>
      </c>
      <c r="F79" s="18">
        <v>11830.6072</v>
      </c>
      <c r="G79" s="18" t="str" cm="1">
        <f t="array" ref="G79">_xlfn.IFS(C79&lt;=18.5,"Underweight",AND(C79&gt;18.5,C79&lt;=24.9),"Healthy",AND(C79&gt;24.9,C79&lt;=29.9),"Slightly Overweight",C79&gt;29.9,"Overweight")</f>
        <v>Healthy</v>
      </c>
      <c r="H79" t="str" cm="1">
        <f t="array" ref="H79">_xlfn.IFS(A79&lt;=25,"Young Adult",AND(A79&gt;=26,A79&lt;=35),"Adult",AND(A79&gt;=36,A79&lt;=59),"Mature Age Adult",A79&gt;=60,"Senior")</f>
        <v>Mature Age Adult</v>
      </c>
    </row>
    <row r="80" spans="1:8" ht="14.25" customHeight="1">
      <c r="A80" s="1">
        <v>57</v>
      </c>
      <c r="B80" s="1" t="s">
        <v>31</v>
      </c>
      <c r="C80" s="1">
        <v>22.23</v>
      </c>
      <c r="D80" s="1" t="s">
        <v>32</v>
      </c>
      <c r="E80" s="1" t="s">
        <v>36</v>
      </c>
      <c r="F80" s="18">
        <v>12029.286700000001</v>
      </c>
      <c r="G80" s="18" t="str" cm="1">
        <f t="array" ref="G80">_xlfn.IFS(C80&lt;=18.5,"Underweight",AND(C80&gt;18.5,C80&lt;=24.9),"Healthy",AND(C80&gt;24.9,C80&lt;=29.9),"Slightly Overweight",C80&gt;29.9,"Overweight")</f>
        <v>Healthy</v>
      </c>
      <c r="H80" t="str" cm="1">
        <f t="array" ref="H80">_xlfn.IFS(A80&lt;=25,"Young Adult",AND(A80&gt;=26,A80&lt;=35),"Adult",AND(A80&gt;=36,A80&lt;=59),"Mature Age Adult",A80&gt;=60,"Senior")</f>
        <v>Mature Age Adult</v>
      </c>
    </row>
    <row r="81" spans="1:8" ht="14.25" customHeight="1">
      <c r="A81" s="1">
        <v>57</v>
      </c>
      <c r="B81" s="1" t="s">
        <v>31</v>
      </c>
      <c r="C81" s="1">
        <v>23.98</v>
      </c>
      <c r="D81" s="1" t="s">
        <v>32</v>
      </c>
      <c r="E81" s="1" t="s">
        <v>33</v>
      </c>
      <c r="F81" s="18">
        <v>22192.437109999999</v>
      </c>
      <c r="G81" s="18" t="str" cm="1">
        <f t="array" ref="G81">_xlfn.IFS(C81&lt;=18.5,"Underweight",AND(C81&gt;18.5,C81&lt;=24.9),"Healthy",AND(C81&gt;24.9,C81&lt;=29.9),"Slightly Overweight",C81&gt;29.9,"Overweight")</f>
        <v>Healthy</v>
      </c>
      <c r="H81" t="str" cm="1">
        <f t="array" ref="H81">_xlfn.IFS(A81&lt;=25,"Young Adult",AND(A81&gt;=26,A81&lt;=35),"Adult",AND(A81&gt;=36,A81&lt;=59),"Mature Age Adult",A81&gt;=60,"Senior")</f>
        <v>Mature Age Adult</v>
      </c>
    </row>
    <row r="82" spans="1:8" ht="14.25" customHeight="1">
      <c r="A82" s="1">
        <v>57</v>
      </c>
      <c r="B82" s="1" t="s">
        <v>31</v>
      </c>
      <c r="C82" s="1">
        <v>20.100000000000001</v>
      </c>
      <c r="D82" s="1" t="s">
        <v>32</v>
      </c>
      <c r="E82" s="1" t="s">
        <v>34</v>
      </c>
      <c r="F82" s="18">
        <v>12032.325999999999</v>
      </c>
      <c r="G82" s="18" t="str" cm="1">
        <f t="array" ref="G82">_xlfn.IFS(C82&lt;=18.5,"Underweight",AND(C82&gt;18.5,C82&lt;=24.9),"Healthy",AND(C82&gt;24.9,C82&lt;=29.9),"Slightly Overweight",C82&gt;29.9,"Overweight")</f>
        <v>Healthy</v>
      </c>
      <c r="H82" t="str" cm="1">
        <f t="array" ref="H82">_xlfn.IFS(A82&lt;=25,"Young Adult",AND(A82&gt;=26,A82&lt;=35),"Adult",AND(A82&gt;=36,A82&lt;=59),"Mature Age Adult",A82&gt;=60,"Senior")</f>
        <v>Mature Age Adult</v>
      </c>
    </row>
    <row r="83" spans="1:8" ht="14.25" customHeight="1">
      <c r="A83" s="1">
        <v>58</v>
      </c>
      <c r="B83" s="1" t="s">
        <v>31</v>
      </c>
      <c r="C83" s="1">
        <v>22.77</v>
      </c>
      <c r="D83" s="1" t="s">
        <v>32</v>
      </c>
      <c r="E83" s="1" t="s">
        <v>33</v>
      </c>
      <c r="F83" s="18">
        <v>11833.782300000001</v>
      </c>
      <c r="G83" s="18" t="str" cm="1">
        <f t="array" ref="G83">_xlfn.IFS(C83&lt;=18.5,"Underweight",AND(C83&gt;18.5,C83&lt;=24.9),"Healthy",AND(C83&gt;24.9,C83&lt;=29.9),"Slightly Overweight",C83&gt;29.9,"Overweight")</f>
        <v>Healthy</v>
      </c>
      <c r="H83" t="str" cm="1">
        <f t="array" ref="H83">_xlfn.IFS(A83&lt;=25,"Young Adult",AND(A83&gt;=26,A83&lt;=35),"Adult",AND(A83&gt;=36,A83&lt;=59),"Mature Age Adult",A83&gt;=60,"Senior")</f>
        <v>Mature Age Adult</v>
      </c>
    </row>
    <row r="84" spans="1:8" ht="14.25" customHeight="1">
      <c r="A84" s="1">
        <v>60</v>
      </c>
      <c r="B84" s="1" t="s">
        <v>31</v>
      </c>
      <c r="C84" s="1">
        <v>24.53</v>
      </c>
      <c r="D84" s="1" t="s">
        <v>32</v>
      </c>
      <c r="E84" s="1" t="s">
        <v>33</v>
      </c>
      <c r="F84" s="18">
        <v>12629.896699999999</v>
      </c>
      <c r="G84" s="18" t="str" cm="1">
        <f t="array" ref="G84">_xlfn.IFS(C84&lt;=18.5,"Underweight",AND(C84&gt;18.5,C84&lt;=24.9),"Healthy",AND(C84&gt;24.9,C84&lt;=29.9),"Slightly Overweight",C84&gt;29.9,"Overweight")</f>
        <v>Healthy</v>
      </c>
      <c r="H84" t="str" cm="1">
        <f t="array" ref="H84">_xlfn.IFS(A84&lt;=25,"Young Adult",AND(A84&gt;=26,A84&lt;=35),"Adult",AND(A84&gt;=36,A84&lt;=59),"Mature Age Adult",A84&gt;=60,"Senior")</f>
        <v>Senior</v>
      </c>
    </row>
    <row r="85" spans="1:8" ht="14.25" customHeight="1">
      <c r="A85" s="1">
        <v>60</v>
      </c>
      <c r="B85" s="1" t="s">
        <v>31</v>
      </c>
      <c r="C85" s="1">
        <v>24.035</v>
      </c>
      <c r="D85" s="1" t="s">
        <v>32</v>
      </c>
      <c r="E85" s="1" t="s">
        <v>35</v>
      </c>
      <c r="F85" s="18">
        <v>13012.20865</v>
      </c>
      <c r="G85" s="18" t="str" cm="1">
        <f t="array" ref="G85">_xlfn.IFS(C85&lt;=18.5,"Underweight",AND(C85&gt;18.5,C85&lt;=24.9),"Healthy",AND(C85&gt;24.9,C85&lt;=29.9),"Slightly Overweight",C85&gt;29.9,"Overweight")</f>
        <v>Healthy</v>
      </c>
      <c r="H85" t="str" cm="1">
        <f t="array" ref="H85">_xlfn.IFS(A85&lt;=25,"Young Adult",AND(A85&gt;=26,A85&lt;=35),"Adult",AND(A85&gt;=36,A85&lt;=59),"Mature Age Adult",A85&gt;=60,"Senior")</f>
        <v>Senior</v>
      </c>
    </row>
    <row r="86" spans="1:8" ht="14.25" customHeight="1">
      <c r="A86" s="1">
        <v>61</v>
      </c>
      <c r="B86" s="1" t="s">
        <v>31</v>
      </c>
      <c r="C86" s="1">
        <v>22.04</v>
      </c>
      <c r="D86" s="1" t="s">
        <v>32</v>
      </c>
      <c r="E86" s="1" t="s">
        <v>36</v>
      </c>
      <c r="F86" s="18">
        <v>13616.3586</v>
      </c>
      <c r="G86" s="18" t="str" cm="1">
        <f t="array" ref="G86">_xlfn.IFS(C86&lt;=18.5,"Underweight",AND(C86&gt;18.5,C86&lt;=24.9),"Healthy",AND(C86&gt;24.9,C86&lt;=29.9),"Slightly Overweight",C86&gt;29.9,"Overweight")</f>
        <v>Healthy</v>
      </c>
      <c r="H86" t="str" cm="1">
        <f t="array" ref="H86">_xlfn.IFS(A86&lt;=25,"Young Adult",AND(A86&gt;=26,A86&lt;=35),"Adult",AND(A86&gt;=36,A86&lt;=59),"Mature Age Adult",A86&gt;=60,"Senior")</f>
        <v>Senior</v>
      </c>
    </row>
    <row r="87" spans="1:8" ht="14.25" customHeight="1">
      <c r="A87" s="1">
        <v>61</v>
      </c>
      <c r="B87" s="1" t="s">
        <v>31</v>
      </c>
      <c r="C87" s="1">
        <v>21.09</v>
      </c>
      <c r="D87" s="1" t="s">
        <v>32</v>
      </c>
      <c r="E87" s="1" t="s">
        <v>35</v>
      </c>
      <c r="F87" s="18">
        <v>13415.0381</v>
      </c>
      <c r="G87" s="18" t="str" cm="1">
        <f t="array" ref="G87">_xlfn.IFS(C87&lt;=18.5,"Underweight",AND(C87&gt;18.5,C87&lt;=24.9),"Healthy",AND(C87&gt;24.9,C87&lt;=29.9),"Slightly Overweight",C87&gt;29.9,"Overweight")</f>
        <v>Healthy</v>
      </c>
      <c r="H87" t="str" cm="1">
        <f t="array" ref="H87">_xlfn.IFS(A87&lt;=25,"Young Adult",AND(A87&gt;=26,A87&lt;=35),"Adult",AND(A87&gt;=36,A87&lt;=59),"Mature Age Adult",A87&gt;=60,"Senior")</f>
        <v>Senior</v>
      </c>
    </row>
    <row r="88" spans="1:8" ht="14.25" customHeight="1">
      <c r="A88" s="1">
        <v>63</v>
      </c>
      <c r="B88" s="1" t="s">
        <v>31</v>
      </c>
      <c r="C88" s="1">
        <v>23.085000000000001</v>
      </c>
      <c r="D88" s="1" t="s">
        <v>32</v>
      </c>
      <c r="E88" s="1" t="s">
        <v>36</v>
      </c>
      <c r="F88" s="18">
        <v>14451.835150000001</v>
      </c>
      <c r="G88" s="18" t="str" cm="1">
        <f t="array" ref="G88">_xlfn.IFS(C88&lt;=18.5,"Underweight",AND(C88&gt;18.5,C88&lt;=24.9),"Healthy",AND(C88&gt;24.9,C88&lt;=29.9),"Slightly Overweight",C88&gt;29.9,"Overweight")</f>
        <v>Healthy</v>
      </c>
      <c r="H88" t="str" cm="1">
        <f t="array" ref="H88">_xlfn.IFS(A88&lt;=25,"Young Adult",AND(A88&gt;=26,A88&lt;=35),"Adult",AND(A88&gt;=36,A88&lt;=59),"Mature Age Adult",A88&gt;=60,"Senior")</f>
        <v>Senior</v>
      </c>
    </row>
    <row r="89" spans="1:8" ht="14.25" customHeight="1">
      <c r="A89" s="1">
        <v>63</v>
      </c>
      <c r="B89" s="1" t="s">
        <v>31</v>
      </c>
      <c r="C89" s="1">
        <v>21.66</v>
      </c>
      <c r="D89" s="1" t="s">
        <v>32</v>
      </c>
      <c r="E89" s="1" t="s">
        <v>36</v>
      </c>
      <c r="F89" s="18">
        <v>14449.8544</v>
      </c>
      <c r="G89" s="18" t="str" cm="1">
        <f t="array" ref="G89">_xlfn.IFS(C89&lt;=18.5,"Underweight",AND(C89&gt;18.5,C89&lt;=24.9),"Healthy",AND(C89&gt;24.9,C89&lt;=29.9),"Slightly Overweight",C89&gt;29.9,"Overweight")</f>
        <v>Healthy</v>
      </c>
      <c r="H89" t="str" cm="1">
        <f t="array" ref="H89">_xlfn.IFS(A89&lt;=25,"Young Adult",AND(A89&gt;=26,A89&lt;=35),"Adult",AND(A89&gt;=36,A89&lt;=59),"Mature Age Adult",A89&gt;=60,"Senior")</f>
        <v>Senior</v>
      </c>
    </row>
    <row r="90" spans="1:8" ht="14.25" customHeight="1">
      <c r="A90" s="1">
        <v>18</v>
      </c>
      <c r="B90" s="1" t="s">
        <v>37</v>
      </c>
      <c r="C90" s="1">
        <v>23.75</v>
      </c>
      <c r="D90" s="1" t="s">
        <v>32</v>
      </c>
      <c r="E90" s="1" t="s">
        <v>36</v>
      </c>
      <c r="F90" s="18">
        <v>1705.6244999999999</v>
      </c>
      <c r="G90" s="18" t="str" cm="1">
        <f t="array" ref="G90">_xlfn.IFS(C90&lt;=18.5,"Underweight",AND(C90&gt;18.5,C90&lt;=24.9),"Healthy",AND(C90&gt;24.9,C90&lt;=29.9),"Slightly Overweight",C90&gt;29.9,"Overweight")</f>
        <v>Healthy</v>
      </c>
      <c r="H90" t="str" cm="1">
        <f t="array" ref="H90">_xlfn.IFS(A90&lt;=25,"Young Adult",AND(A90&gt;=26,A90&lt;=35),"Adult",AND(A90&gt;=36,A90&lt;=59),"Mature Age Adult",A90&gt;=60,"Senior")</f>
        <v>Young Adult</v>
      </c>
    </row>
    <row r="91" spans="1:8" ht="14.25" customHeight="1">
      <c r="A91" s="1">
        <v>18</v>
      </c>
      <c r="B91" s="1" t="s">
        <v>37</v>
      </c>
      <c r="C91" s="1">
        <v>22.99</v>
      </c>
      <c r="D91" s="1" t="s">
        <v>32</v>
      </c>
      <c r="E91" s="1" t="s">
        <v>36</v>
      </c>
      <c r="F91" s="18">
        <v>1704.5681</v>
      </c>
      <c r="G91" s="18" t="str" cm="1">
        <f t="array" ref="G91">_xlfn.IFS(C91&lt;=18.5,"Underweight",AND(C91&gt;18.5,C91&lt;=24.9),"Healthy",AND(C91&gt;24.9,C91&lt;=29.9),"Slightly Overweight",C91&gt;29.9,"Overweight")</f>
        <v>Healthy</v>
      </c>
      <c r="H91" t="str" cm="1">
        <f t="array" ref="H91">_xlfn.IFS(A91&lt;=25,"Young Adult",AND(A91&gt;=26,A91&lt;=35),"Adult",AND(A91&gt;=36,A91&lt;=59),"Mature Age Adult",A91&gt;=60,"Senior")</f>
        <v>Young Adult</v>
      </c>
    </row>
    <row r="92" spans="1:8" ht="14.25" customHeight="1">
      <c r="A92" s="1">
        <v>18</v>
      </c>
      <c r="B92" s="1" t="s">
        <v>37</v>
      </c>
      <c r="C92" s="1">
        <v>23.21</v>
      </c>
      <c r="D92" s="1" t="s">
        <v>32</v>
      </c>
      <c r="E92" s="1" t="s">
        <v>33</v>
      </c>
      <c r="F92" s="18">
        <v>1121.8739</v>
      </c>
      <c r="G92" s="18" t="str" cm="1">
        <f t="array" ref="G92">_xlfn.IFS(C92&lt;=18.5,"Underweight",AND(C92&gt;18.5,C92&lt;=24.9),"Healthy",AND(C92&gt;24.9,C92&lt;=29.9),"Slightly Overweight",C92&gt;29.9,"Overweight")</f>
        <v>Healthy</v>
      </c>
      <c r="H92" t="str" cm="1">
        <f t="array" ref="H92">_xlfn.IFS(A92&lt;=25,"Young Adult",AND(A92&gt;=26,A92&lt;=35),"Adult",AND(A92&gt;=36,A92&lt;=59),"Mature Age Adult",A92&gt;=60,"Senior")</f>
        <v>Young Adult</v>
      </c>
    </row>
    <row r="93" spans="1:8" ht="14.25" customHeight="1">
      <c r="A93" s="1">
        <v>18</v>
      </c>
      <c r="B93" s="1" t="s">
        <v>37</v>
      </c>
      <c r="C93" s="1">
        <v>23.32</v>
      </c>
      <c r="D93" s="1" t="s">
        <v>32</v>
      </c>
      <c r="E93" s="1" t="s">
        <v>33</v>
      </c>
      <c r="F93" s="18">
        <v>1711.0268000000001</v>
      </c>
      <c r="G93" s="18" t="str" cm="1">
        <f t="array" ref="G93">_xlfn.IFS(C93&lt;=18.5,"Underweight",AND(C93&gt;18.5,C93&lt;=24.9),"Healthy",AND(C93&gt;24.9,C93&lt;=29.9),"Slightly Overweight",C93&gt;29.9,"Overweight")</f>
        <v>Healthy</v>
      </c>
      <c r="H93" t="str" cm="1">
        <f t="array" ref="H93">_xlfn.IFS(A93&lt;=25,"Young Adult",AND(A93&gt;=26,A93&lt;=35),"Adult",AND(A93&gt;=36,A93&lt;=59),"Mature Age Adult",A93&gt;=60,"Senior")</f>
        <v>Young Adult</v>
      </c>
    </row>
    <row r="94" spans="1:8" ht="14.25" customHeight="1">
      <c r="A94" s="1">
        <v>18</v>
      </c>
      <c r="B94" s="1" t="s">
        <v>37</v>
      </c>
      <c r="C94" s="1">
        <v>23.085000000000001</v>
      </c>
      <c r="D94" s="1" t="s">
        <v>32</v>
      </c>
      <c r="E94" s="1" t="s">
        <v>36</v>
      </c>
      <c r="F94" s="18">
        <v>1704.7001499999999</v>
      </c>
      <c r="G94" s="18" t="str" cm="1">
        <f t="array" ref="G94">_xlfn.IFS(C94&lt;=18.5,"Underweight",AND(C94&gt;18.5,C94&lt;=24.9),"Healthy",AND(C94&gt;24.9,C94&lt;=29.9),"Slightly Overweight",C94&gt;29.9,"Overweight")</f>
        <v>Healthy</v>
      </c>
      <c r="H94" t="str" cm="1">
        <f t="array" ref="H94">_xlfn.IFS(A94&lt;=25,"Young Adult",AND(A94&gt;=26,A94&lt;=35),"Adult",AND(A94&gt;=36,A94&lt;=59),"Mature Age Adult",A94&gt;=60,"Senior")</f>
        <v>Young Adult</v>
      </c>
    </row>
    <row r="95" spans="1:8" ht="14.25" customHeight="1">
      <c r="A95" s="1">
        <v>18</v>
      </c>
      <c r="B95" s="1" t="s">
        <v>37</v>
      </c>
      <c r="C95" s="1">
        <v>21.78</v>
      </c>
      <c r="D95" s="1" t="s">
        <v>32</v>
      </c>
      <c r="E95" s="1" t="s">
        <v>33</v>
      </c>
      <c r="F95" s="18">
        <v>11884.048580000001</v>
      </c>
      <c r="G95" s="18" t="str" cm="1">
        <f t="array" ref="G95">_xlfn.IFS(C95&lt;=18.5,"Underweight",AND(C95&gt;18.5,C95&lt;=24.9),"Healthy",AND(C95&gt;24.9,C95&lt;=29.9),"Slightly Overweight",C95&gt;29.9,"Overweight")</f>
        <v>Healthy</v>
      </c>
      <c r="H95" t="str" cm="1">
        <f t="array" ref="H95">_xlfn.IFS(A95&lt;=25,"Young Adult",AND(A95&gt;=26,A95&lt;=35),"Adult",AND(A95&gt;=36,A95&lt;=59),"Mature Age Adult",A95&gt;=60,"Senior")</f>
        <v>Young Adult</v>
      </c>
    </row>
    <row r="96" spans="1:8" ht="14.25" customHeight="1">
      <c r="A96" s="1">
        <v>18</v>
      </c>
      <c r="B96" s="1" t="s">
        <v>37</v>
      </c>
      <c r="C96" s="1">
        <v>21.47</v>
      </c>
      <c r="D96" s="1" t="s">
        <v>32</v>
      </c>
      <c r="E96" s="1" t="s">
        <v>36</v>
      </c>
      <c r="F96" s="18">
        <v>1702.4553000000001</v>
      </c>
      <c r="G96" s="18" t="str" cm="1">
        <f t="array" ref="G96">_xlfn.IFS(C96&lt;=18.5,"Underweight",AND(C96&gt;18.5,C96&lt;=24.9),"Healthy",AND(C96&gt;24.9,C96&lt;=29.9),"Slightly Overweight",C96&gt;29.9,"Overweight")</f>
        <v>Healthy</v>
      </c>
      <c r="H96" t="str" cm="1">
        <f t="array" ref="H96">_xlfn.IFS(A96&lt;=25,"Young Adult",AND(A96&gt;=26,A96&lt;=35),"Adult",AND(A96&gt;=36,A96&lt;=59),"Mature Age Adult",A96&gt;=60,"Senior")</f>
        <v>Young Adult</v>
      </c>
    </row>
    <row r="97" spans="1:8" ht="14.25" customHeight="1">
      <c r="A97" s="1">
        <v>19</v>
      </c>
      <c r="B97" s="1" t="s">
        <v>37</v>
      </c>
      <c r="C97" s="1">
        <v>24.6</v>
      </c>
      <c r="D97" s="1" t="s">
        <v>32</v>
      </c>
      <c r="E97" s="1" t="s">
        <v>34</v>
      </c>
      <c r="F97" s="18">
        <v>1837.2370000000001</v>
      </c>
      <c r="G97" s="18" t="str" cm="1">
        <f t="array" ref="G97">_xlfn.IFS(C97&lt;=18.5,"Underweight",AND(C97&gt;18.5,C97&lt;=24.9),"Healthy",AND(C97&gt;24.9,C97&lt;=29.9),"Slightly Overweight",C97&gt;29.9,"Overweight")</f>
        <v>Healthy</v>
      </c>
      <c r="H97" t="str" cm="1">
        <f t="array" ref="H97">_xlfn.IFS(A97&lt;=25,"Young Adult",AND(A97&gt;=26,A97&lt;=35),"Adult",AND(A97&gt;=36,A97&lt;=59),"Mature Age Adult",A97&gt;=60,"Senior")</f>
        <v>Young Adult</v>
      </c>
    </row>
    <row r="98" spans="1:8" ht="14.25" customHeight="1">
      <c r="A98" s="1">
        <v>19</v>
      </c>
      <c r="B98" s="1" t="s">
        <v>37</v>
      </c>
      <c r="C98" s="1">
        <v>20.425000000000001</v>
      </c>
      <c r="D98" s="1" t="s">
        <v>32</v>
      </c>
      <c r="E98" s="1" t="s">
        <v>35</v>
      </c>
      <c r="F98" s="18">
        <v>1625.4337499999999</v>
      </c>
      <c r="G98" s="18" t="str" cm="1">
        <f t="array" ref="G98">_xlfn.IFS(C98&lt;=18.5,"Underweight",AND(C98&gt;18.5,C98&lt;=24.9),"Healthy",AND(C98&gt;24.9,C98&lt;=29.9),"Slightly Overweight",C98&gt;29.9,"Overweight")</f>
        <v>Healthy</v>
      </c>
      <c r="H98" t="str" cm="1">
        <f t="array" ref="H98">_xlfn.IFS(A98&lt;=25,"Young Adult",AND(A98&gt;=26,A98&lt;=35),"Adult",AND(A98&gt;=36,A98&lt;=59),"Mature Age Adult",A98&gt;=60,"Senior")</f>
        <v>Young Adult</v>
      </c>
    </row>
    <row r="99" spans="1:8" ht="14.25" customHeight="1">
      <c r="A99" s="1">
        <v>19</v>
      </c>
      <c r="B99" s="1" t="s">
        <v>37</v>
      </c>
      <c r="C99" s="1">
        <v>20.9</v>
      </c>
      <c r="D99" s="1" t="s">
        <v>32</v>
      </c>
      <c r="E99" s="1" t="s">
        <v>34</v>
      </c>
      <c r="F99" s="18">
        <v>1832.0940000000001</v>
      </c>
      <c r="G99" s="18" t="str" cm="1">
        <f t="array" ref="G99">_xlfn.IFS(C99&lt;=18.5,"Underweight",AND(C99&gt;18.5,C99&lt;=24.9),"Healthy",AND(C99&gt;24.9,C99&lt;=29.9),"Slightly Overweight",C99&gt;29.9,"Overweight")</f>
        <v>Healthy</v>
      </c>
      <c r="H99" t="str" cm="1">
        <f t="array" ref="H99">_xlfn.IFS(A99&lt;=25,"Young Adult",AND(A99&gt;=26,A99&lt;=35),"Adult",AND(A99&gt;=36,A99&lt;=59),"Mature Age Adult",A99&gt;=60,"Senior")</f>
        <v>Young Adult</v>
      </c>
    </row>
    <row r="100" spans="1:8" ht="14.25" customHeight="1">
      <c r="A100" s="1">
        <v>19</v>
      </c>
      <c r="B100" s="1" t="s">
        <v>37</v>
      </c>
      <c r="C100" s="1">
        <v>20.614999999999998</v>
      </c>
      <c r="D100" s="1" t="s">
        <v>32</v>
      </c>
      <c r="E100" s="1" t="s">
        <v>35</v>
      </c>
      <c r="F100" s="18">
        <v>2803.69785</v>
      </c>
      <c r="G100" s="18" t="str" cm="1">
        <f t="array" ref="G100">_xlfn.IFS(C100&lt;=18.5,"Underweight",AND(C100&gt;18.5,C100&lt;=24.9),"Healthy",AND(C100&gt;24.9,C100&lt;=29.9),"Slightly Overweight",C100&gt;29.9,"Overweight")</f>
        <v>Healthy</v>
      </c>
      <c r="H100" t="str" cm="1">
        <f t="array" ref="H100">_xlfn.IFS(A100&lt;=25,"Young Adult",AND(A100&gt;=26,A100&lt;=35),"Adult",AND(A100&gt;=36,A100&lt;=59),"Mature Age Adult",A100&gt;=60,"Senior")</f>
        <v>Young Adult</v>
      </c>
    </row>
    <row r="101" spans="1:8" ht="14.25" customHeight="1">
      <c r="A101" s="1">
        <v>19</v>
      </c>
      <c r="B101" s="1" t="s">
        <v>37</v>
      </c>
      <c r="C101" s="1">
        <v>20.7</v>
      </c>
      <c r="D101" s="1" t="s">
        <v>32</v>
      </c>
      <c r="E101" s="1" t="s">
        <v>34</v>
      </c>
      <c r="F101" s="18">
        <v>1242.816</v>
      </c>
      <c r="G101" s="18" t="str" cm="1">
        <f t="array" ref="G101">_xlfn.IFS(C101&lt;=18.5,"Underweight",AND(C101&gt;18.5,C101&lt;=24.9),"Healthy",AND(C101&gt;24.9,C101&lt;=29.9),"Slightly Overweight",C101&gt;29.9,"Overweight")</f>
        <v>Healthy</v>
      </c>
      <c r="H101" t="str" cm="1">
        <f t="array" ref="H101">_xlfn.IFS(A101&lt;=25,"Young Adult",AND(A101&gt;=26,A101&lt;=35),"Adult",AND(A101&gt;=36,A101&lt;=59),"Mature Age Adult",A101&gt;=60,"Senior")</f>
        <v>Young Adult</v>
      </c>
    </row>
    <row r="102" spans="1:8" ht="14.25" customHeight="1">
      <c r="A102" s="1">
        <v>19</v>
      </c>
      <c r="B102" s="1" t="s">
        <v>37</v>
      </c>
      <c r="C102" s="1">
        <v>20.3</v>
      </c>
      <c r="D102" s="1" t="s">
        <v>32</v>
      </c>
      <c r="E102" s="1" t="s">
        <v>34</v>
      </c>
      <c r="F102" s="18">
        <v>1242.26</v>
      </c>
      <c r="G102" s="18" t="str" cm="1">
        <f t="array" ref="G102">_xlfn.IFS(C102&lt;=18.5,"Underweight",AND(C102&gt;18.5,C102&lt;=24.9),"Healthy",AND(C102&gt;24.9,C102&lt;=29.9),"Slightly Overweight",C102&gt;29.9,"Overweight")</f>
        <v>Healthy</v>
      </c>
      <c r="H102" t="str" cm="1">
        <f t="array" ref="H102">_xlfn.IFS(A102&lt;=25,"Young Adult",AND(A102&gt;=26,A102&lt;=35),"Adult",AND(A102&gt;=36,A102&lt;=59),"Mature Age Adult",A102&gt;=60,"Senior")</f>
        <v>Young Adult</v>
      </c>
    </row>
    <row r="103" spans="1:8" ht="14.25" customHeight="1">
      <c r="A103" s="1">
        <v>19</v>
      </c>
      <c r="B103" s="1" t="s">
        <v>37</v>
      </c>
      <c r="C103" s="1">
        <v>21.754999999999999</v>
      </c>
      <c r="D103" s="1" t="s">
        <v>32</v>
      </c>
      <c r="E103" s="1" t="s">
        <v>35</v>
      </c>
      <c r="F103" s="18">
        <v>1627.2824499999999</v>
      </c>
      <c r="G103" s="18" t="str" cm="1">
        <f t="array" ref="G103">_xlfn.IFS(C103&lt;=18.5,"Underweight",AND(C103&gt;18.5,C103&lt;=24.9),"Healthy",AND(C103&gt;24.9,C103&lt;=29.9),"Slightly Overweight",C103&gt;29.9,"Overweight")</f>
        <v>Healthy</v>
      </c>
      <c r="H103" t="str" cm="1">
        <f t="array" ref="H103">_xlfn.IFS(A103&lt;=25,"Young Adult",AND(A103&gt;=26,A103&lt;=35),"Adult",AND(A103&gt;=36,A103&lt;=59),"Mature Age Adult",A103&gt;=60,"Senior")</f>
        <v>Young Adult</v>
      </c>
    </row>
    <row r="104" spans="1:8" ht="14.25" customHeight="1">
      <c r="A104" s="1">
        <v>19</v>
      </c>
      <c r="B104" s="1" t="s">
        <v>37</v>
      </c>
      <c r="C104" s="1">
        <v>22.61</v>
      </c>
      <c r="D104" s="1" t="s">
        <v>32</v>
      </c>
      <c r="E104" s="1" t="s">
        <v>35</v>
      </c>
      <c r="F104" s="18">
        <v>1628.4709</v>
      </c>
      <c r="G104" s="18" t="str" cm="1">
        <f t="array" ref="G104">_xlfn.IFS(C104&lt;=18.5,"Underweight",AND(C104&gt;18.5,C104&lt;=24.9),"Healthy",AND(C104&gt;24.9,C104&lt;=29.9),"Slightly Overweight",C104&gt;29.9,"Overweight")</f>
        <v>Healthy</v>
      </c>
      <c r="H104" t="str" cm="1">
        <f t="array" ref="H104">_xlfn.IFS(A104&lt;=25,"Young Adult",AND(A104&gt;=26,A104&lt;=35),"Adult",AND(A104&gt;=36,A104&lt;=59),"Mature Age Adult",A104&gt;=60,"Senior")</f>
        <v>Young Adult</v>
      </c>
    </row>
    <row r="105" spans="1:8" ht="14.25" customHeight="1">
      <c r="A105" s="1">
        <v>19</v>
      </c>
      <c r="B105" s="1" t="s">
        <v>37</v>
      </c>
      <c r="C105" s="1">
        <v>19.8</v>
      </c>
      <c r="D105" s="1" t="s">
        <v>32</v>
      </c>
      <c r="E105" s="1" t="s">
        <v>34</v>
      </c>
      <c r="F105" s="18">
        <v>1241.5650000000001</v>
      </c>
      <c r="G105" s="18" t="str" cm="1">
        <f t="array" ref="G105">_xlfn.IFS(C105&lt;=18.5,"Underweight",AND(C105&gt;18.5,C105&lt;=24.9),"Healthy",AND(C105&gt;24.9,C105&lt;=29.9),"Slightly Overweight",C105&gt;29.9,"Overweight")</f>
        <v>Healthy</v>
      </c>
      <c r="H105" t="str" cm="1">
        <f t="array" ref="H105">_xlfn.IFS(A105&lt;=25,"Young Adult",AND(A105&gt;=26,A105&lt;=35),"Adult",AND(A105&gt;=36,A105&lt;=59),"Mature Age Adult",A105&gt;=60,"Senior")</f>
        <v>Young Adult</v>
      </c>
    </row>
    <row r="106" spans="1:8" ht="14.25" customHeight="1">
      <c r="A106" s="1">
        <v>20</v>
      </c>
      <c r="B106" s="1" t="s">
        <v>37</v>
      </c>
      <c r="C106" s="1">
        <v>22</v>
      </c>
      <c r="D106" s="1" t="s">
        <v>32</v>
      </c>
      <c r="E106" s="1" t="s">
        <v>34</v>
      </c>
      <c r="F106" s="18">
        <v>1964.78</v>
      </c>
      <c r="G106" s="18" t="str" cm="1">
        <f t="array" ref="G106">_xlfn.IFS(C106&lt;=18.5,"Underweight",AND(C106&gt;18.5,C106&lt;=24.9),"Healthy",AND(C106&gt;24.9,C106&lt;=29.9),"Slightly Overweight",C106&gt;29.9,"Overweight")</f>
        <v>Healthy</v>
      </c>
      <c r="H106" t="str" cm="1">
        <f t="array" ref="H106">_xlfn.IFS(A106&lt;=25,"Young Adult",AND(A106&gt;=26,A106&lt;=35),"Adult",AND(A106&gt;=36,A106&lt;=59),"Mature Age Adult",A106&gt;=60,"Senior")</f>
        <v>Young Adult</v>
      </c>
    </row>
    <row r="107" spans="1:8" ht="14.25" customHeight="1">
      <c r="A107" s="1">
        <v>21</v>
      </c>
      <c r="B107" s="1" t="s">
        <v>37</v>
      </c>
      <c r="C107" s="1">
        <v>23.75</v>
      </c>
      <c r="D107" s="1" t="s">
        <v>32</v>
      </c>
      <c r="E107" s="1" t="s">
        <v>35</v>
      </c>
      <c r="F107" s="18">
        <v>3077.0954999999999</v>
      </c>
      <c r="G107" s="18" t="str" cm="1">
        <f t="array" ref="G107">_xlfn.IFS(C107&lt;=18.5,"Underweight",AND(C107&gt;18.5,C107&lt;=24.9),"Healthy",AND(C107&gt;24.9,C107&lt;=29.9),"Slightly Overweight",C107&gt;29.9,"Overweight")</f>
        <v>Healthy</v>
      </c>
      <c r="H107" t="str" cm="1">
        <f t="array" ref="H107">_xlfn.IFS(A107&lt;=25,"Young Adult",AND(A107&gt;=26,A107&lt;=35),"Adult",AND(A107&gt;=36,A107&lt;=59),"Mature Age Adult",A107&gt;=60,"Senior")</f>
        <v>Young Adult</v>
      </c>
    </row>
    <row r="108" spans="1:8" ht="14.25" customHeight="1">
      <c r="A108" s="1">
        <v>21</v>
      </c>
      <c r="B108" s="1" t="s">
        <v>37</v>
      </c>
      <c r="C108" s="1">
        <v>20.234999999999999</v>
      </c>
      <c r="D108" s="1" t="s">
        <v>32</v>
      </c>
      <c r="E108" s="1" t="s">
        <v>36</v>
      </c>
      <c r="F108" s="18">
        <v>3861.2096499999998</v>
      </c>
      <c r="G108" s="18" t="str" cm="1">
        <f t="array" ref="G108">_xlfn.IFS(C108&lt;=18.5,"Underweight",AND(C108&gt;18.5,C108&lt;=24.9),"Healthy",AND(C108&gt;24.9,C108&lt;=29.9),"Slightly Overweight",C108&gt;29.9,"Overweight")</f>
        <v>Healthy</v>
      </c>
      <c r="H108" t="str" cm="1">
        <f t="array" ref="H108">_xlfn.IFS(A108&lt;=25,"Young Adult",AND(A108&gt;=26,A108&lt;=35),"Adult",AND(A108&gt;=36,A108&lt;=59),"Mature Age Adult",A108&gt;=60,"Senior")</f>
        <v>Young Adult</v>
      </c>
    </row>
    <row r="109" spans="1:8" ht="14.25" customHeight="1">
      <c r="A109" s="1">
        <v>21</v>
      </c>
      <c r="B109" s="1" t="s">
        <v>37</v>
      </c>
      <c r="C109" s="1">
        <v>22.3</v>
      </c>
      <c r="D109" s="1" t="s">
        <v>32</v>
      </c>
      <c r="E109" s="1" t="s">
        <v>34</v>
      </c>
      <c r="F109" s="18">
        <v>2103.08</v>
      </c>
      <c r="G109" s="18" t="str" cm="1">
        <f t="array" ref="G109">_xlfn.IFS(C109&lt;=18.5,"Underweight",AND(C109&gt;18.5,C109&lt;=24.9),"Healthy",AND(C109&gt;24.9,C109&lt;=29.9),"Slightly Overweight",C109&gt;29.9,"Overweight")</f>
        <v>Healthy</v>
      </c>
      <c r="H109" t="str" cm="1">
        <f t="array" ref="H109">_xlfn.IFS(A109&lt;=25,"Young Adult",AND(A109&gt;=26,A109&lt;=35),"Adult",AND(A109&gt;=36,A109&lt;=59),"Mature Age Adult",A109&gt;=60,"Senior")</f>
        <v>Young Adult</v>
      </c>
    </row>
    <row r="110" spans="1:8" ht="14.25" customHeight="1">
      <c r="A110" s="1">
        <v>21</v>
      </c>
      <c r="B110" s="1" t="s">
        <v>37</v>
      </c>
      <c r="C110" s="1">
        <v>23.21</v>
      </c>
      <c r="D110" s="1" t="s">
        <v>32</v>
      </c>
      <c r="E110" s="1" t="s">
        <v>33</v>
      </c>
      <c r="F110" s="18">
        <v>1515.3449000000001</v>
      </c>
      <c r="G110" s="18" t="str" cm="1">
        <f t="array" ref="G110">_xlfn.IFS(C110&lt;=18.5,"Underweight",AND(C110&gt;18.5,C110&lt;=24.9),"Healthy",AND(C110&gt;24.9,C110&lt;=29.9),"Slightly Overweight",C110&gt;29.9,"Overweight")</f>
        <v>Healthy</v>
      </c>
      <c r="H110" t="str" cm="1">
        <f t="array" ref="H110">_xlfn.IFS(A110&lt;=25,"Young Adult",AND(A110&gt;=26,A110&lt;=35),"Adult",AND(A110&gt;=36,A110&lt;=59),"Mature Age Adult",A110&gt;=60,"Senior")</f>
        <v>Young Adult</v>
      </c>
    </row>
    <row r="111" spans="1:8" ht="14.25" customHeight="1">
      <c r="A111" s="1">
        <v>22</v>
      </c>
      <c r="B111" s="1" t="s">
        <v>37</v>
      </c>
      <c r="C111" s="1">
        <v>19.95</v>
      </c>
      <c r="D111" s="1" t="s">
        <v>32</v>
      </c>
      <c r="E111" s="1" t="s">
        <v>36</v>
      </c>
      <c r="F111" s="18">
        <v>4005.4225000000001</v>
      </c>
      <c r="G111" s="18" t="str" cm="1">
        <f t="array" ref="G111">_xlfn.IFS(C111&lt;=18.5,"Underweight",AND(C111&gt;18.5,C111&lt;=24.9),"Healthy",AND(C111&gt;24.9,C111&lt;=29.9),"Slightly Overweight",C111&gt;29.9,"Overweight")</f>
        <v>Healthy</v>
      </c>
      <c r="H111" t="str" cm="1">
        <f t="array" ref="H111">_xlfn.IFS(A111&lt;=25,"Young Adult",AND(A111&gt;=26,A111&lt;=35),"Adult",AND(A111&gt;=36,A111&lt;=59),"Mature Age Adult",A111&gt;=60,"Senior")</f>
        <v>Young Adult</v>
      </c>
    </row>
    <row r="112" spans="1:8" ht="14.25" customHeight="1">
      <c r="A112" s="1">
        <v>23</v>
      </c>
      <c r="B112" s="1" t="s">
        <v>37</v>
      </c>
      <c r="C112" s="1">
        <v>23.844999999999999</v>
      </c>
      <c r="D112" s="1" t="s">
        <v>32</v>
      </c>
      <c r="E112" s="1" t="s">
        <v>36</v>
      </c>
      <c r="F112" s="18">
        <v>2395.17155</v>
      </c>
      <c r="G112" s="18" t="str" cm="1">
        <f t="array" ref="G112">_xlfn.IFS(C112&lt;=18.5,"Underweight",AND(C112&gt;18.5,C112&lt;=24.9),"Healthy",AND(C112&gt;24.9,C112&lt;=29.9),"Slightly Overweight",C112&gt;29.9,"Overweight")</f>
        <v>Healthy</v>
      </c>
      <c r="H112" t="str" cm="1">
        <f t="array" ref="H112">_xlfn.IFS(A112&lt;=25,"Young Adult",AND(A112&gt;=26,A112&lt;=35),"Adult",AND(A112&gt;=36,A112&lt;=59),"Mature Age Adult",A112&gt;=60,"Senior")</f>
        <v>Young Adult</v>
      </c>
    </row>
    <row r="113" spans="1:8" ht="14.25" customHeight="1">
      <c r="A113" s="1">
        <v>23</v>
      </c>
      <c r="B113" s="1" t="s">
        <v>37</v>
      </c>
      <c r="C113" s="1">
        <v>18.715</v>
      </c>
      <c r="D113" s="1" t="s">
        <v>32</v>
      </c>
      <c r="E113" s="1" t="s">
        <v>35</v>
      </c>
      <c r="F113" s="18">
        <v>21595.382290000001</v>
      </c>
      <c r="G113" s="18" t="str" cm="1">
        <f t="array" ref="G113">_xlfn.IFS(C113&lt;=18.5,"Underweight",AND(C113&gt;18.5,C113&lt;=24.9),"Healthy",AND(C113&gt;24.9,C113&lt;=29.9),"Slightly Overweight",C113&gt;29.9,"Overweight")</f>
        <v>Healthy</v>
      </c>
      <c r="H113" t="str" cm="1">
        <f t="array" ref="H113">_xlfn.IFS(A113&lt;=25,"Young Adult",AND(A113&gt;=26,A113&lt;=35),"Adult",AND(A113&gt;=36,A113&lt;=59),"Mature Age Adult",A113&gt;=60,"Senior")</f>
        <v>Young Adult</v>
      </c>
    </row>
    <row r="114" spans="1:8" ht="14.25" customHeight="1">
      <c r="A114" s="1">
        <v>23</v>
      </c>
      <c r="B114" s="1" t="s">
        <v>37</v>
      </c>
      <c r="C114" s="1">
        <v>24.51</v>
      </c>
      <c r="D114" s="1" t="s">
        <v>32</v>
      </c>
      <c r="E114" s="1" t="s">
        <v>36</v>
      </c>
      <c r="F114" s="18">
        <v>2396.0958999999998</v>
      </c>
      <c r="G114" s="18" t="str" cm="1">
        <f t="array" ref="G114">_xlfn.IFS(C114&lt;=18.5,"Underweight",AND(C114&gt;18.5,C114&lt;=24.9),"Healthy",AND(C114&gt;24.9,C114&lt;=29.9),"Slightly Overweight",C114&gt;29.9,"Overweight")</f>
        <v>Healthy</v>
      </c>
      <c r="H114" t="str" cm="1">
        <f t="array" ref="H114">_xlfn.IFS(A114&lt;=25,"Young Adult",AND(A114&gt;=26,A114&lt;=35),"Adult",AND(A114&gt;=36,A114&lt;=59),"Mature Age Adult",A114&gt;=60,"Senior")</f>
        <v>Young Adult</v>
      </c>
    </row>
    <row r="115" spans="1:8" ht="14.25" customHeight="1">
      <c r="A115" s="1">
        <v>24</v>
      </c>
      <c r="B115" s="1" t="s">
        <v>37</v>
      </c>
      <c r="C115" s="1">
        <v>23.4</v>
      </c>
      <c r="D115" s="1" t="s">
        <v>32</v>
      </c>
      <c r="E115" s="1" t="s">
        <v>34</v>
      </c>
      <c r="F115" s="18">
        <v>1969.614</v>
      </c>
      <c r="G115" s="18" t="str" cm="1">
        <f t="array" ref="G115">_xlfn.IFS(C115&lt;=18.5,"Underweight",AND(C115&gt;18.5,C115&lt;=24.9),"Healthy",AND(C115&gt;24.9,C115&lt;=29.9),"Slightly Overweight",C115&gt;29.9,"Overweight")</f>
        <v>Healthy</v>
      </c>
      <c r="H115" t="str" cm="1">
        <f t="array" ref="H115">_xlfn.IFS(A115&lt;=25,"Young Adult",AND(A115&gt;=26,A115&lt;=35),"Adult",AND(A115&gt;=36,A115&lt;=59),"Mature Age Adult",A115&gt;=60,"Senior")</f>
        <v>Young Adult</v>
      </c>
    </row>
    <row r="116" spans="1:8" ht="14.25" customHeight="1">
      <c r="A116" s="1">
        <v>24</v>
      </c>
      <c r="B116" s="1" t="s">
        <v>37</v>
      </c>
      <c r="C116" s="1">
        <v>23.655000000000001</v>
      </c>
      <c r="D116" s="1" t="s">
        <v>32</v>
      </c>
      <c r="E116" s="1" t="s">
        <v>35</v>
      </c>
      <c r="F116" s="18">
        <v>2352.9684499999998</v>
      </c>
      <c r="G116" s="18" t="str" cm="1">
        <f t="array" ref="G116">_xlfn.IFS(C116&lt;=18.5,"Underweight",AND(C116&gt;18.5,C116&lt;=24.9),"Healthy",AND(C116&gt;24.9,C116&lt;=29.9),"Slightly Overweight",C116&gt;29.9,"Overweight")</f>
        <v>Healthy</v>
      </c>
      <c r="H116" t="str" cm="1">
        <f t="array" ref="H116">_xlfn.IFS(A116&lt;=25,"Young Adult",AND(A116&gt;=26,A116&lt;=35),"Adult",AND(A116&gt;=36,A116&lt;=59),"Mature Age Adult",A116&gt;=60,"Senior")</f>
        <v>Young Adult</v>
      </c>
    </row>
    <row r="117" spans="1:8" ht="14.25" customHeight="1">
      <c r="A117" s="1">
        <v>25</v>
      </c>
      <c r="B117" s="1" t="s">
        <v>37</v>
      </c>
      <c r="C117" s="1">
        <v>23.9</v>
      </c>
      <c r="D117" s="1" t="s">
        <v>32</v>
      </c>
      <c r="E117" s="1" t="s">
        <v>34</v>
      </c>
      <c r="F117" s="18">
        <v>5080.0959999999995</v>
      </c>
      <c r="G117" s="18" t="str" cm="1">
        <f t="array" ref="G117">_xlfn.IFS(C117&lt;=18.5,"Underweight",AND(C117&gt;18.5,C117&lt;=24.9),"Healthy",AND(C117&gt;24.9,C117&lt;=29.9),"Slightly Overweight",C117&gt;29.9,"Overweight")</f>
        <v>Healthy</v>
      </c>
      <c r="H117" t="str" cm="1">
        <f t="array" ref="H117">_xlfn.IFS(A117&lt;=25,"Young Adult",AND(A117&gt;=26,A117&lt;=35),"Adult",AND(A117&gt;=36,A117&lt;=59),"Mature Age Adult",A117&gt;=60,"Senior")</f>
        <v>Young Adult</v>
      </c>
    </row>
    <row r="118" spans="1:8" ht="14.25" customHeight="1">
      <c r="A118" s="1">
        <v>26</v>
      </c>
      <c r="B118" s="1" t="s">
        <v>37</v>
      </c>
      <c r="C118" s="1">
        <v>20.8</v>
      </c>
      <c r="D118" s="1" t="s">
        <v>32</v>
      </c>
      <c r="E118" s="1" t="s">
        <v>34</v>
      </c>
      <c r="F118" s="18">
        <v>2302.3000000000002</v>
      </c>
      <c r="G118" s="18" t="str" cm="1">
        <f t="array" ref="G118">_xlfn.IFS(C118&lt;=18.5,"Underweight",AND(C118&gt;18.5,C118&lt;=24.9),"Healthy",AND(C118&gt;24.9,C118&lt;=29.9),"Slightly Overweight",C118&gt;29.9,"Overweight")</f>
        <v>Healthy</v>
      </c>
      <c r="H118" t="str" cm="1">
        <f t="array" ref="H118">_xlfn.IFS(A118&lt;=25,"Young Adult",AND(A118&gt;=26,A118&lt;=35),"Adult",AND(A118&gt;=36,A118&lt;=59),"Mature Age Adult",A118&gt;=60,"Senior")</f>
        <v>Adult</v>
      </c>
    </row>
    <row r="119" spans="1:8" ht="14.25" customHeight="1">
      <c r="A119" s="1">
        <v>26</v>
      </c>
      <c r="B119" s="1" t="s">
        <v>37</v>
      </c>
      <c r="C119" s="1">
        <v>23.7</v>
      </c>
      <c r="D119" s="1" t="s">
        <v>32</v>
      </c>
      <c r="E119" s="1" t="s">
        <v>34</v>
      </c>
      <c r="F119" s="18">
        <v>3484.3310000000001</v>
      </c>
      <c r="G119" s="18" t="str" cm="1">
        <f t="array" ref="G119">_xlfn.IFS(C119&lt;=18.5,"Underweight",AND(C119&gt;18.5,C119&lt;=24.9),"Healthy",AND(C119&gt;24.9,C119&lt;=29.9),"Slightly Overweight",C119&gt;29.9,"Overweight")</f>
        <v>Healthy</v>
      </c>
      <c r="H119" t="str" cm="1">
        <f t="array" ref="H119">_xlfn.IFS(A119&lt;=25,"Young Adult",AND(A119&gt;=26,A119&lt;=35),"Adult",AND(A119&gt;=36,A119&lt;=59),"Mature Age Adult",A119&gt;=60,"Senior")</f>
        <v>Adult</v>
      </c>
    </row>
    <row r="120" spans="1:8" ht="14.25" customHeight="1">
      <c r="A120" s="1">
        <v>27</v>
      </c>
      <c r="B120" s="1" t="s">
        <v>37</v>
      </c>
      <c r="C120" s="1">
        <v>18.905000000000001</v>
      </c>
      <c r="D120" s="1" t="s">
        <v>32</v>
      </c>
      <c r="E120" s="1" t="s">
        <v>36</v>
      </c>
      <c r="F120" s="18">
        <v>4827.9049500000001</v>
      </c>
      <c r="G120" s="18" t="str" cm="1">
        <f t="array" ref="G120">_xlfn.IFS(C120&lt;=18.5,"Underweight",AND(C120&gt;18.5,C120&lt;=24.9),"Healthy",AND(C120&gt;24.9,C120&lt;=29.9),"Slightly Overweight",C120&gt;29.9,"Overweight")</f>
        <v>Healthy</v>
      </c>
      <c r="H120" t="str" cm="1">
        <f t="array" ref="H120">_xlfn.IFS(A120&lt;=25,"Young Adult",AND(A120&gt;=26,A120&lt;=35),"Adult",AND(A120&gt;=36,A120&lt;=59),"Mature Age Adult",A120&gt;=60,"Senior")</f>
        <v>Adult</v>
      </c>
    </row>
    <row r="121" spans="1:8" ht="14.25" customHeight="1">
      <c r="A121" s="1">
        <v>27</v>
      </c>
      <c r="B121" s="1" t="s">
        <v>37</v>
      </c>
      <c r="C121" s="1">
        <v>23.1</v>
      </c>
      <c r="D121" s="1" t="s">
        <v>32</v>
      </c>
      <c r="E121" s="1" t="s">
        <v>33</v>
      </c>
      <c r="F121" s="18">
        <v>2483.7359999999999</v>
      </c>
      <c r="G121" s="18" t="str" cm="1">
        <f t="array" ref="G121">_xlfn.IFS(C121&lt;=18.5,"Underweight",AND(C121&gt;18.5,C121&lt;=24.9),"Healthy",AND(C121&gt;24.9,C121&lt;=29.9),"Slightly Overweight",C121&gt;29.9,"Overweight")</f>
        <v>Healthy</v>
      </c>
      <c r="H121" t="str" cm="1">
        <f t="array" ref="H121">_xlfn.IFS(A121&lt;=25,"Young Adult",AND(A121&gt;=26,A121&lt;=35),"Adult",AND(A121&gt;=36,A121&lt;=59),"Mature Age Adult",A121&gt;=60,"Senior")</f>
        <v>Adult</v>
      </c>
    </row>
    <row r="122" spans="1:8" ht="14.25" customHeight="1">
      <c r="A122" s="1">
        <v>28</v>
      </c>
      <c r="B122" s="1" t="s">
        <v>37</v>
      </c>
      <c r="C122" s="1">
        <v>23.8</v>
      </c>
      <c r="D122" s="1" t="s">
        <v>32</v>
      </c>
      <c r="E122" s="1" t="s">
        <v>34</v>
      </c>
      <c r="F122" s="18">
        <v>3847.674</v>
      </c>
      <c r="G122" s="18" t="str" cm="1">
        <f t="array" ref="G122">_xlfn.IFS(C122&lt;=18.5,"Underweight",AND(C122&gt;18.5,C122&lt;=24.9),"Healthy",AND(C122&gt;24.9,C122&lt;=29.9),"Slightly Overweight",C122&gt;29.9,"Overweight")</f>
        <v>Healthy</v>
      </c>
      <c r="H122" t="str" cm="1">
        <f t="array" ref="H122">_xlfn.IFS(A122&lt;=25,"Young Adult",AND(A122&gt;=26,A122&lt;=35),"Adult",AND(A122&gt;=36,A122&lt;=59),"Mature Age Adult",A122&gt;=60,"Senior")</f>
        <v>Adult</v>
      </c>
    </row>
    <row r="123" spans="1:8" ht="14.25" customHeight="1">
      <c r="A123" s="1">
        <v>28</v>
      </c>
      <c r="B123" s="1" t="s">
        <v>37</v>
      </c>
      <c r="C123" s="1">
        <v>22.515000000000001</v>
      </c>
      <c r="D123" s="1" t="s">
        <v>32</v>
      </c>
      <c r="E123" s="1" t="s">
        <v>36</v>
      </c>
      <c r="F123" s="18">
        <v>4428.8878500000001</v>
      </c>
      <c r="G123" s="18" t="str" cm="1">
        <f t="array" ref="G123">_xlfn.IFS(C123&lt;=18.5,"Underweight",AND(C123&gt;18.5,C123&lt;=24.9),"Healthy",AND(C123&gt;24.9,C123&lt;=29.9),"Slightly Overweight",C123&gt;29.9,"Overweight")</f>
        <v>Healthy</v>
      </c>
      <c r="H123" t="str" cm="1">
        <f t="array" ref="H123">_xlfn.IFS(A123&lt;=25,"Young Adult",AND(A123&gt;=26,A123&lt;=35),"Adult",AND(A123&gt;=36,A123&lt;=59),"Mature Age Adult",A123&gt;=60,"Senior")</f>
        <v>Adult</v>
      </c>
    </row>
    <row r="124" spans="1:8" ht="14.25" customHeight="1">
      <c r="A124" s="1">
        <v>28</v>
      </c>
      <c r="B124" s="1" t="s">
        <v>37</v>
      </c>
      <c r="C124" s="1">
        <v>24.3</v>
      </c>
      <c r="D124" s="1" t="s">
        <v>32</v>
      </c>
      <c r="E124" s="1" t="s">
        <v>34</v>
      </c>
      <c r="F124" s="18">
        <v>5615.3689999999997</v>
      </c>
      <c r="G124" s="18" t="str" cm="1">
        <f t="array" ref="G124">_xlfn.IFS(C124&lt;=18.5,"Underweight",AND(C124&gt;18.5,C124&lt;=24.9),"Healthy",AND(C124&gt;24.9,C124&lt;=29.9),"Slightly Overweight",C124&gt;29.9,"Overweight")</f>
        <v>Healthy</v>
      </c>
      <c r="H124" t="str" cm="1">
        <f t="array" ref="H124">_xlfn.IFS(A124&lt;=25,"Young Adult",AND(A124&gt;=26,A124&lt;=35),"Adult",AND(A124&gt;=36,A124&lt;=59),"Mature Age Adult",A124&gt;=60,"Senior")</f>
        <v>Adult</v>
      </c>
    </row>
    <row r="125" spans="1:8" ht="14.25" customHeight="1">
      <c r="A125" s="1">
        <v>29</v>
      </c>
      <c r="B125" s="1" t="s">
        <v>37</v>
      </c>
      <c r="C125" s="1">
        <v>22.515000000000001</v>
      </c>
      <c r="D125" s="1" t="s">
        <v>32</v>
      </c>
      <c r="E125" s="1" t="s">
        <v>36</v>
      </c>
      <c r="F125" s="18">
        <v>5209.5788499999999</v>
      </c>
      <c r="G125" s="18" t="str" cm="1">
        <f t="array" ref="G125">_xlfn.IFS(C125&lt;=18.5,"Underweight",AND(C125&gt;18.5,C125&lt;=24.9),"Healthy",AND(C125&gt;24.9,C125&lt;=29.9),"Slightly Overweight",C125&gt;29.9,"Overweight")</f>
        <v>Healthy</v>
      </c>
      <c r="H125" t="str" cm="1">
        <f t="array" ref="H125">_xlfn.IFS(A125&lt;=25,"Young Adult",AND(A125&gt;=26,A125&lt;=35),"Adult",AND(A125&gt;=36,A125&lt;=59),"Mature Age Adult",A125&gt;=60,"Senior")</f>
        <v>Adult</v>
      </c>
    </row>
    <row r="126" spans="1:8" ht="14.25" customHeight="1">
      <c r="A126" s="1">
        <v>30</v>
      </c>
      <c r="B126" s="1" t="s">
        <v>37</v>
      </c>
      <c r="C126" s="1">
        <v>24.13</v>
      </c>
      <c r="D126" s="1" t="s">
        <v>32</v>
      </c>
      <c r="E126" s="1" t="s">
        <v>35</v>
      </c>
      <c r="F126" s="18">
        <v>4032.2406999999998</v>
      </c>
      <c r="G126" s="18" t="str" cm="1">
        <f t="array" ref="G126">_xlfn.IFS(C126&lt;=18.5,"Underweight",AND(C126&gt;18.5,C126&lt;=24.9),"Healthy",AND(C126&gt;24.9,C126&lt;=29.9),"Slightly Overweight",C126&gt;29.9,"Overweight")</f>
        <v>Healthy</v>
      </c>
      <c r="H126" t="str" cm="1">
        <f t="array" ref="H126">_xlfn.IFS(A126&lt;=25,"Young Adult",AND(A126&gt;=26,A126&lt;=35),"Adult",AND(A126&gt;=36,A126&lt;=59),"Mature Age Adult",A126&gt;=60,"Senior")</f>
        <v>Adult</v>
      </c>
    </row>
    <row r="127" spans="1:8" ht="14.25" customHeight="1">
      <c r="A127" s="1">
        <v>31</v>
      </c>
      <c r="B127" s="1" t="s">
        <v>37</v>
      </c>
      <c r="C127" s="1">
        <v>20.399999999999999</v>
      </c>
      <c r="D127" s="1" t="s">
        <v>32</v>
      </c>
      <c r="E127" s="1" t="s">
        <v>34</v>
      </c>
      <c r="F127" s="18">
        <v>3260.1990000000001</v>
      </c>
      <c r="G127" s="18" t="str" cm="1">
        <f t="array" ref="G127">_xlfn.IFS(C127&lt;=18.5,"Underweight",AND(C127&gt;18.5,C127&lt;=24.9),"Healthy",AND(C127&gt;24.9,C127&lt;=29.9),"Slightly Overweight",C127&gt;29.9,"Overweight")</f>
        <v>Healthy</v>
      </c>
      <c r="H127" t="str" cm="1">
        <f t="array" ref="H127">_xlfn.IFS(A127&lt;=25,"Young Adult",AND(A127&gt;=26,A127&lt;=35),"Adult",AND(A127&gt;=36,A127&lt;=59),"Mature Age Adult",A127&gt;=60,"Senior")</f>
        <v>Adult</v>
      </c>
    </row>
    <row r="128" spans="1:8" ht="14.25" customHeight="1">
      <c r="A128" s="1">
        <v>33</v>
      </c>
      <c r="B128" s="1" t="s">
        <v>37</v>
      </c>
      <c r="C128" s="1">
        <v>22.704999999999998</v>
      </c>
      <c r="D128" s="1" t="s">
        <v>32</v>
      </c>
      <c r="E128" s="1" t="s">
        <v>35</v>
      </c>
      <c r="F128" s="18">
        <v>21984.47061</v>
      </c>
      <c r="G128" s="18" t="str" cm="1">
        <f t="array" ref="G128">_xlfn.IFS(C128&lt;=18.5,"Underweight",AND(C128&gt;18.5,C128&lt;=24.9),"Healthy",AND(C128&gt;24.9,C128&lt;=29.9),"Slightly Overweight",C128&gt;29.9,"Overweight")</f>
        <v>Healthy</v>
      </c>
      <c r="H128" t="str" cm="1">
        <f t="array" ref="H128">_xlfn.IFS(A128&lt;=25,"Young Adult",AND(A128&gt;=26,A128&lt;=35),"Adult",AND(A128&gt;=36,A128&lt;=59),"Mature Age Adult",A128&gt;=60,"Senior")</f>
        <v>Adult</v>
      </c>
    </row>
    <row r="129" spans="1:8" ht="14.25" customHeight="1">
      <c r="A129" s="1">
        <v>33</v>
      </c>
      <c r="B129" s="1" t="s">
        <v>37</v>
      </c>
      <c r="C129" s="1">
        <v>24.605</v>
      </c>
      <c r="D129" s="1" t="s">
        <v>32</v>
      </c>
      <c r="E129" s="1" t="s">
        <v>35</v>
      </c>
      <c r="F129" s="18">
        <v>5257.5079500000002</v>
      </c>
      <c r="G129" s="18" t="str" cm="1">
        <f t="array" ref="G129">_xlfn.IFS(C129&lt;=18.5,"Underweight",AND(C129&gt;18.5,C129&lt;=24.9),"Healthy",AND(C129&gt;24.9,C129&lt;=29.9),"Slightly Overweight",C129&gt;29.9,"Overweight")</f>
        <v>Healthy</v>
      </c>
      <c r="H129" t="str" cm="1">
        <f t="array" ref="H129">_xlfn.IFS(A129&lt;=25,"Young Adult",AND(A129&gt;=26,A129&lt;=35),"Adult",AND(A129&gt;=36,A129&lt;=59),"Mature Age Adult",A129&gt;=60,"Senior")</f>
        <v>Adult</v>
      </c>
    </row>
    <row r="130" spans="1:8" ht="14.25" customHeight="1">
      <c r="A130" s="1">
        <v>34</v>
      </c>
      <c r="B130" s="1" t="s">
        <v>37</v>
      </c>
      <c r="C130" s="1">
        <v>22.42</v>
      </c>
      <c r="D130" s="1" t="s">
        <v>32</v>
      </c>
      <c r="E130" s="1" t="s">
        <v>36</v>
      </c>
      <c r="F130" s="18">
        <v>27375.904780000001</v>
      </c>
      <c r="G130" s="18" t="str" cm="1">
        <f t="array" ref="G130">_xlfn.IFS(C130&lt;=18.5,"Underweight",AND(C130&gt;18.5,C130&lt;=24.9),"Healthy",AND(C130&gt;24.9,C130&lt;=29.9),"Slightly Overweight",C130&gt;29.9,"Overweight")</f>
        <v>Healthy</v>
      </c>
      <c r="H130" t="str" cm="1">
        <f t="array" ref="H130">_xlfn.IFS(A130&lt;=25,"Young Adult",AND(A130&gt;=26,A130&lt;=35),"Adult",AND(A130&gt;=36,A130&lt;=59),"Mature Age Adult",A130&gt;=60,"Senior")</f>
        <v>Adult</v>
      </c>
    </row>
    <row r="131" spans="1:8" ht="14.25" customHeight="1">
      <c r="A131" s="1">
        <v>34</v>
      </c>
      <c r="B131" s="1" t="s">
        <v>37</v>
      </c>
      <c r="C131" s="1">
        <v>21.375</v>
      </c>
      <c r="D131" s="1" t="s">
        <v>32</v>
      </c>
      <c r="E131" s="1" t="s">
        <v>36</v>
      </c>
      <c r="F131" s="18">
        <v>4500.33925</v>
      </c>
      <c r="G131" s="18" t="str" cm="1">
        <f t="array" ref="G131">_xlfn.IFS(C131&lt;=18.5,"Underweight",AND(C131&gt;18.5,C131&lt;=24.9),"Healthy",AND(C131&gt;24.9,C131&lt;=29.9),"Slightly Overweight",C131&gt;29.9,"Overweight")</f>
        <v>Healthy</v>
      </c>
      <c r="H131" t="str" cm="1">
        <f t="array" ref="H131">_xlfn.IFS(A131&lt;=25,"Young Adult",AND(A131&gt;=26,A131&lt;=35),"Adult",AND(A131&gt;=36,A131&lt;=59),"Mature Age Adult",A131&gt;=60,"Senior")</f>
        <v>Adult</v>
      </c>
    </row>
    <row r="132" spans="1:8" ht="14.25" customHeight="1">
      <c r="A132" s="1">
        <v>35</v>
      </c>
      <c r="B132" s="1" t="s">
        <v>37</v>
      </c>
      <c r="C132" s="1">
        <v>24.13</v>
      </c>
      <c r="D132" s="1" t="s">
        <v>32</v>
      </c>
      <c r="E132" s="1" t="s">
        <v>35</v>
      </c>
      <c r="F132" s="18">
        <v>5125.2156999999997</v>
      </c>
      <c r="G132" s="18" t="str" cm="1">
        <f t="array" ref="G132">_xlfn.IFS(C132&lt;=18.5,"Underweight",AND(C132&gt;18.5,C132&lt;=24.9),"Healthy",AND(C132&gt;24.9,C132&lt;=29.9),"Slightly Overweight",C132&gt;29.9,"Overweight")</f>
        <v>Healthy</v>
      </c>
      <c r="H132" t="str" cm="1">
        <f t="array" ref="H132">_xlfn.IFS(A132&lt;=25,"Young Adult",AND(A132&gt;=26,A132&lt;=35),"Adult",AND(A132&gt;=36,A132&lt;=59),"Mature Age Adult",A132&gt;=60,"Senior")</f>
        <v>Adult</v>
      </c>
    </row>
    <row r="133" spans="1:8" ht="14.25" customHeight="1">
      <c r="A133" s="1">
        <v>37</v>
      </c>
      <c r="B133" s="1" t="s">
        <v>37</v>
      </c>
      <c r="C133" s="1">
        <v>24.32</v>
      </c>
      <c r="D133" s="1" t="s">
        <v>32</v>
      </c>
      <c r="E133" s="1" t="s">
        <v>35</v>
      </c>
      <c r="F133" s="18">
        <v>6198.7518</v>
      </c>
      <c r="G133" s="18" t="str" cm="1">
        <f t="array" ref="G133">_xlfn.IFS(C133&lt;=18.5,"Underweight",AND(C133&gt;18.5,C133&lt;=24.9),"Healthy",AND(C133&gt;24.9,C133&lt;=29.9),"Slightly Overweight",C133&gt;29.9,"Overweight")</f>
        <v>Healthy</v>
      </c>
      <c r="H133" t="str" cm="1">
        <f t="array" ref="H133">_xlfn.IFS(A133&lt;=25,"Young Adult",AND(A133&gt;=26,A133&lt;=35),"Adult",AND(A133&gt;=36,A133&lt;=59),"Mature Age Adult",A133&gt;=60,"Senior")</f>
        <v>Mature Age Adult</v>
      </c>
    </row>
    <row r="134" spans="1:8" ht="14.25" customHeight="1">
      <c r="A134" s="1">
        <v>37</v>
      </c>
      <c r="B134" s="1" t="s">
        <v>37</v>
      </c>
      <c r="C134" s="1">
        <v>22.704999999999998</v>
      </c>
      <c r="D134" s="1" t="s">
        <v>32</v>
      </c>
      <c r="E134" s="1" t="s">
        <v>36</v>
      </c>
      <c r="F134" s="18">
        <v>6985.50695</v>
      </c>
      <c r="G134" s="18" t="str" cm="1">
        <f t="array" ref="G134">_xlfn.IFS(C134&lt;=18.5,"Underweight",AND(C134&gt;18.5,C134&lt;=24.9),"Healthy",AND(C134&gt;24.9,C134&lt;=29.9),"Slightly Overweight",C134&gt;29.9,"Overweight")</f>
        <v>Healthy</v>
      </c>
      <c r="H134" t="str" cm="1">
        <f t="array" ref="H134">_xlfn.IFS(A134&lt;=25,"Young Adult",AND(A134&gt;=26,A134&lt;=35),"Adult",AND(A134&gt;=36,A134&lt;=59),"Mature Age Adult",A134&gt;=60,"Senior")</f>
        <v>Mature Age Adult</v>
      </c>
    </row>
    <row r="135" spans="1:8" ht="14.25" customHeight="1">
      <c r="A135" s="1">
        <v>38</v>
      </c>
      <c r="B135" s="1" t="s">
        <v>37</v>
      </c>
      <c r="C135" s="1">
        <v>21.12</v>
      </c>
      <c r="D135" s="1" t="s">
        <v>32</v>
      </c>
      <c r="E135" s="1" t="s">
        <v>33</v>
      </c>
      <c r="F135" s="18">
        <v>6652.5288</v>
      </c>
      <c r="G135" s="18" t="str" cm="1">
        <f t="array" ref="G135">_xlfn.IFS(C135&lt;=18.5,"Underweight",AND(C135&gt;18.5,C135&lt;=24.9),"Healthy",AND(C135&gt;24.9,C135&lt;=29.9),"Slightly Overweight",C135&gt;29.9,"Overweight")</f>
        <v>Healthy</v>
      </c>
      <c r="H135" t="str" cm="1">
        <f t="array" ref="H135">_xlfn.IFS(A135&lt;=25,"Young Adult",AND(A135&gt;=26,A135&lt;=35),"Adult",AND(A135&gt;=36,A135&lt;=59),"Mature Age Adult",A135&gt;=60,"Senior")</f>
        <v>Mature Age Adult</v>
      </c>
    </row>
    <row r="136" spans="1:8" ht="14.25" customHeight="1">
      <c r="A136" s="1">
        <v>38</v>
      </c>
      <c r="B136" s="1" t="s">
        <v>37</v>
      </c>
      <c r="C136" s="1">
        <v>19.95</v>
      </c>
      <c r="D136" s="1" t="s">
        <v>32</v>
      </c>
      <c r="E136" s="1" t="s">
        <v>35</v>
      </c>
      <c r="F136" s="18">
        <v>5855.9025000000001</v>
      </c>
      <c r="G136" s="18" t="str" cm="1">
        <f t="array" ref="G136">_xlfn.IFS(C136&lt;=18.5,"Underweight",AND(C136&gt;18.5,C136&lt;=24.9),"Healthy",AND(C136&gt;24.9,C136&lt;=29.9),"Slightly Overweight",C136&gt;29.9,"Overweight")</f>
        <v>Healthy</v>
      </c>
      <c r="H136" t="str" cm="1">
        <f t="array" ref="H136">_xlfn.IFS(A136&lt;=25,"Young Adult",AND(A136&gt;=26,A136&lt;=35),"Adult",AND(A136&gt;=36,A136&lt;=59),"Mature Age Adult",A136&gt;=60,"Senior")</f>
        <v>Mature Age Adult</v>
      </c>
    </row>
    <row r="137" spans="1:8" ht="14.25" customHeight="1">
      <c r="A137" s="1">
        <v>39</v>
      </c>
      <c r="B137" s="1" t="s">
        <v>37</v>
      </c>
      <c r="C137" s="1">
        <v>24.51</v>
      </c>
      <c r="D137" s="1" t="s">
        <v>32</v>
      </c>
      <c r="E137" s="1" t="s">
        <v>35</v>
      </c>
      <c r="F137" s="18">
        <v>6710.1918999999998</v>
      </c>
      <c r="G137" s="18" t="str" cm="1">
        <f t="array" ref="G137">_xlfn.IFS(C137&lt;=18.5,"Underweight",AND(C137&gt;18.5,C137&lt;=24.9),"Healthy",AND(C137&gt;24.9,C137&lt;=29.9),"Slightly Overweight",C137&gt;29.9,"Overweight")</f>
        <v>Healthy</v>
      </c>
      <c r="H137" t="str" cm="1">
        <f t="array" ref="H137">_xlfn.IFS(A137&lt;=25,"Young Adult",AND(A137&gt;=26,A137&lt;=35),"Adult",AND(A137&gt;=36,A137&lt;=59),"Mature Age Adult",A137&gt;=60,"Senior")</f>
        <v>Mature Age Adult</v>
      </c>
    </row>
    <row r="138" spans="1:8" ht="14.25" customHeight="1">
      <c r="A138" s="1">
        <v>39</v>
      </c>
      <c r="B138" s="1" t="s">
        <v>37</v>
      </c>
      <c r="C138" s="1">
        <v>21.85</v>
      </c>
      <c r="D138" s="1" t="s">
        <v>32</v>
      </c>
      <c r="E138" s="1" t="s">
        <v>35</v>
      </c>
      <c r="F138" s="18">
        <v>6117.4944999999998</v>
      </c>
      <c r="G138" s="18" t="str" cm="1">
        <f t="array" ref="G138">_xlfn.IFS(C138&lt;=18.5,"Underweight",AND(C138&gt;18.5,C138&lt;=24.9),"Healthy",AND(C138&gt;24.9,C138&lt;=29.9),"Slightly Overweight",C138&gt;29.9,"Overweight")</f>
        <v>Healthy</v>
      </c>
      <c r="H138" t="str" cm="1">
        <f t="array" ref="H138">_xlfn.IFS(A138&lt;=25,"Young Adult",AND(A138&gt;=26,A138&lt;=35),"Adult",AND(A138&gt;=36,A138&lt;=59),"Mature Age Adult",A138&gt;=60,"Senior")</f>
        <v>Mature Age Adult</v>
      </c>
    </row>
    <row r="139" spans="1:8" ht="14.25" customHeight="1">
      <c r="A139" s="1">
        <v>40</v>
      </c>
      <c r="B139" s="1" t="s">
        <v>37</v>
      </c>
      <c r="C139" s="1">
        <v>22.704999999999998</v>
      </c>
      <c r="D139" s="1" t="s">
        <v>32</v>
      </c>
      <c r="E139" s="1" t="s">
        <v>36</v>
      </c>
      <c r="F139" s="18">
        <v>7173.35995</v>
      </c>
      <c r="G139" s="18" t="str" cm="1">
        <f t="array" ref="G139">_xlfn.IFS(C139&lt;=18.5,"Underweight",AND(C139&gt;18.5,C139&lt;=24.9),"Healthy",AND(C139&gt;24.9,C139&lt;=29.9),"Slightly Overweight",C139&gt;29.9,"Overweight")</f>
        <v>Healthy</v>
      </c>
      <c r="H139" t="str" cm="1">
        <f t="array" ref="H139">_xlfn.IFS(A139&lt;=25,"Young Adult",AND(A139&gt;=26,A139&lt;=35),"Adult",AND(A139&gt;=36,A139&lt;=59),"Mature Age Adult",A139&gt;=60,"Senior")</f>
        <v>Mature Age Adult</v>
      </c>
    </row>
    <row r="140" spans="1:8" ht="14.25" customHeight="1">
      <c r="A140" s="1">
        <v>41</v>
      </c>
      <c r="B140" s="1" t="s">
        <v>37</v>
      </c>
      <c r="C140" s="1">
        <v>21.78</v>
      </c>
      <c r="D140" s="1" t="s">
        <v>32</v>
      </c>
      <c r="E140" s="1" t="s">
        <v>33</v>
      </c>
      <c r="F140" s="18">
        <v>6272.4772000000003</v>
      </c>
      <c r="G140" s="18" t="str" cm="1">
        <f t="array" ref="G140">_xlfn.IFS(C140&lt;=18.5,"Underweight",AND(C140&gt;18.5,C140&lt;=24.9),"Healthy",AND(C140&gt;24.9,C140&lt;=29.9),"Slightly Overweight",C140&gt;29.9,"Overweight")</f>
        <v>Healthy</v>
      </c>
      <c r="H140" t="str" cm="1">
        <f t="array" ref="H140">_xlfn.IFS(A140&lt;=25,"Young Adult",AND(A140&gt;=26,A140&lt;=35),"Adult",AND(A140&gt;=36,A140&lt;=59),"Mature Age Adult",A140&gt;=60,"Senior")</f>
        <v>Mature Age Adult</v>
      </c>
    </row>
    <row r="141" spans="1:8" ht="14.25" customHeight="1">
      <c r="A141" s="1">
        <v>41</v>
      </c>
      <c r="B141" s="1" t="s">
        <v>37</v>
      </c>
      <c r="C141" s="1">
        <v>23.94</v>
      </c>
      <c r="D141" s="1" t="s">
        <v>32</v>
      </c>
      <c r="E141" s="1" t="s">
        <v>36</v>
      </c>
      <c r="F141" s="18">
        <v>6858.4795999999997</v>
      </c>
      <c r="G141" s="18" t="str" cm="1">
        <f t="array" ref="G141">_xlfn.IFS(C141&lt;=18.5,"Underweight",AND(C141&gt;18.5,C141&lt;=24.9),"Healthy",AND(C141&gt;24.9,C141&lt;=29.9),"Slightly Overweight",C141&gt;29.9,"Overweight")</f>
        <v>Healthy</v>
      </c>
      <c r="H141" t="str" cm="1">
        <f t="array" ref="H141">_xlfn.IFS(A141&lt;=25,"Young Adult",AND(A141&gt;=26,A141&lt;=35),"Adult",AND(A141&gt;=36,A141&lt;=59),"Mature Age Adult",A141&gt;=60,"Senior")</f>
        <v>Mature Age Adult</v>
      </c>
    </row>
    <row r="142" spans="1:8" ht="14.25" customHeight="1">
      <c r="A142" s="1">
        <v>42</v>
      </c>
      <c r="B142" s="1" t="s">
        <v>37</v>
      </c>
      <c r="C142" s="1">
        <v>24.86</v>
      </c>
      <c r="D142" s="1" t="s">
        <v>32</v>
      </c>
      <c r="E142" s="1" t="s">
        <v>33</v>
      </c>
      <c r="F142" s="18">
        <v>5966.8873999999996</v>
      </c>
      <c r="G142" s="18" t="str" cm="1">
        <f t="array" ref="G142">_xlfn.IFS(C142&lt;=18.5,"Underweight",AND(C142&gt;18.5,C142&lt;=24.9),"Healthy",AND(C142&gt;24.9,C142&lt;=29.9),"Slightly Overweight",C142&gt;29.9,"Overweight")</f>
        <v>Healthy</v>
      </c>
      <c r="H142" t="str" cm="1">
        <f t="array" ref="H142">_xlfn.IFS(A142&lt;=25,"Young Adult",AND(A142&gt;=26,A142&lt;=35),"Adult",AND(A142&gt;=36,A142&lt;=59),"Mature Age Adult",A142&gt;=60,"Senior")</f>
        <v>Mature Age Adult</v>
      </c>
    </row>
    <row r="143" spans="1:8" ht="14.25" customHeight="1">
      <c r="A143" s="1">
        <v>43</v>
      </c>
      <c r="B143" s="1" t="s">
        <v>37</v>
      </c>
      <c r="C143" s="1">
        <v>23.2</v>
      </c>
      <c r="D143" s="1" t="s">
        <v>32</v>
      </c>
      <c r="E143" s="1" t="s">
        <v>34</v>
      </c>
      <c r="F143" s="18">
        <v>6250.4350000000004</v>
      </c>
      <c r="G143" s="18" t="str" cm="1">
        <f t="array" ref="G143">_xlfn.IFS(C143&lt;=18.5,"Underweight",AND(C143&gt;18.5,C143&lt;=24.9),"Healthy",AND(C143&gt;24.9,C143&lt;=29.9),"Slightly Overweight",C143&gt;29.9,"Overweight")</f>
        <v>Healthy</v>
      </c>
      <c r="H143" t="str" cm="1">
        <f t="array" ref="H143">_xlfn.IFS(A143&lt;=25,"Young Adult",AND(A143&gt;=26,A143&lt;=35),"Adult",AND(A143&gt;=36,A143&lt;=59),"Mature Age Adult",A143&gt;=60,"Senior")</f>
        <v>Mature Age Adult</v>
      </c>
    </row>
    <row r="144" spans="1:8" ht="14.25" customHeight="1">
      <c r="A144" s="1">
        <v>44</v>
      </c>
      <c r="B144" s="1" t="s">
        <v>37</v>
      </c>
      <c r="C144" s="1">
        <v>22.135000000000002</v>
      </c>
      <c r="D144" s="1" t="s">
        <v>32</v>
      </c>
      <c r="E144" s="1" t="s">
        <v>36</v>
      </c>
      <c r="F144" s="18">
        <v>8302.5356499999998</v>
      </c>
      <c r="G144" s="18" t="str" cm="1">
        <f t="array" ref="G144">_xlfn.IFS(C144&lt;=18.5,"Underweight",AND(C144&gt;18.5,C144&lt;=24.9),"Healthy",AND(C144&gt;24.9,C144&lt;=29.9),"Slightly Overweight",C144&gt;29.9,"Overweight")</f>
        <v>Healthy</v>
      </c>
      <c r="H144" t="str" cm="1">
        <f t="array" ref="H144">_xlfn.IFS(A144&lt;=25,"Young Adult",AND(A144&gt;=26,A144&lt;=35),"Adult",AND(A144&gt;=36,A144&lt;=59),"Mature Age Adult",A144&gt;=60,"Senior")</f>
        <v>Mature Age Adult</v>
      </c>
    </row>
    <row r="145" spans="1:8" ht="14.25" customHeight="1">
      <c r="A145" s="1">
        <v>44</v>
      </c>
      <c r="B145" s="1" t="s">
        <v>37</v>
      </c>
      <c r="C145" s="1">
        <v>21.85</v>
      </c>
      <c r="D145" s="1" t="s">
        <v>32</v>
      </c>
      <c r="E145" s="1" t="s">
        <v>36</v>
      </c>
      <c r="F145" s="18">
        <v>8891.1394999999993</v>
      </c>
      <c r="G145" s="18" t="str" cm="1">
        <f t="array" ref="G145">_xlfn.IFS(C145&lt;=18.5,"Underweight",AND(C145&gt;18.5,C145&lt;=24.9),"Healthy",AND(C145&gt;24.9,C145&lt;=29.9),"Slightly Overweight",C145&gt;29.9,"Overweight")</f>
        <v>Healthy</v>
      </c>
      <c r="H145" t="str" cm="1">
        <f t="array" ref="H145">_xlfn.IFS(A145&lt;=25,"Young Adult",AND(A145&gt;=26,A145&lt;=35),"Adult",AND(A145&gt;=36,A145&lt;=59),"Mature Age Adult",A145&gt;=60,"Senior")</f>
        <v>Mature Age Adult</v>
      </c>
    </row>
    <row r="146" spans="1:8" ht="14.25" customHeight="1">
      <c r="A146" s="1">
        <v>45</v>
      </c>
      <c r="B146" s="1" t="s">
        <v>37</v>
      </c>
      <c r="C146" s="1">
        <v>24.31</v>
      </c>
      <c r="D146" s="1" t="s">
        <v>32</v>
      </c>
      <c r="E146" s="1" t="s">
        <v>33</v>
      </c>
      <c r="F146" s="18">
        <v>9788.8659000000007</v>
      </c>
      <c r="G146" s="18" t="str" cm="1">
        <f t="array" ref="G146">_xlfn.IFS(C146&lt;=18.5,"Underweight",AND(C146&gt;18.5,C146&lt;=24.9),"Healthy",AND(C146&gt;24.9,C146&lt;=29.9),"Slightly Overweight",C146&gt;29.9,"Overweight")</f>
        <v>Healthy</v>
      </c>
      <c r="H146" t="str" cm="1">
        <f t="array" ref="H146">_xlfn.IFS(A146&lt;=25,"Young Adult",AND(A146&gt;=26,A146&lt;=35),"Adult",AND(A146&gt;=36,A146&lt;=59),"Mature Age Adult",A146&gt;=60,"Senior")</f>
        <v>Mature Age Adult</v>
      </c>
    </row>
    <row r="147" spans="1:8" ht="14.25" customHeight="1">
      <c r="A147" s="1">
        <v>45</v>
      </c>
      <c r="B147" s="1" t="s">
        <v>37</v>
      </c>
      <c r="C147" s="1">
        <v>21.375</v>
      </c>
      <c r="D147" s="1" t="s">
        <v>32</v>
      </c>
      <c r="E147" s="1" t="s">
        <v>35</v>
      </c>
      <c r="F147" s="18">
        <v>7222.7862500000001</v>
      </c>
      <c r="G147" s="18" t="str" cm="1">
        <f t="array" ref="G147">_xlfn.IFS(C147&lt;=18.5,"Underweight",AND(C147&gt;18.5,C147&lt;=24.9),"Healthy",AND(C147&gt;24.9,C147&lt;=29.9),"Slightly Overweight",C147&gt;29.9,"Overweight")</f>
        <v>Healthy</v>
      </c>
      <c r="H147" t="str" cm="1">
        <f t="array" ref="H147">_xlfn.IFS(A147&lt;=25,"Young Adult",AND(A147&gt;=26,A147&lt;=35),"Adult",AND(A147&gt;=36,A147&lt;=59),"Mature Age Adult",A147&gt;=60,"Senior")</f>
        <v>Mature Age Adult</v>
      </c>
    </row>
    <row r="148" spans="1:8" ht="14.25" customHeight="1">
      <c r="A148" s="1">
        <v>45</v>
      </c>
      <c r="B148" s="1" t="s">
        <v>37</v>
      </c>
      <c r="C148" s="1">
        <v>24.035</v>
      </c>
      <c r="D148" s="1" t="s">
        <v>32</v>
      </c>
      <c r="E148" s="1" t="s">
        <v>36</v>
      </c>
      <c r="F148" s="18">
        <v>8604.4836500000001</v>
      </c>
      <c r="G148" s="18" t="str" cm="1">
        <f t="array" ref="G148">_xlfn.IFS(C148&lt;=18.5,"Underweight",AND(C148&gt;18.5,C148&lt;=24.9),"Healthy",AND(C148&gt;24.9,C148&lt;=29.9),"Slightly Overweight",C148&gt;29.9,"Overweight")</f>
        <v>Healthy</v>
      </c>
      <c r="H148" t="str" cm="1">
        <f t="array" ref="H148">_xlfn.IFS(A148&lt;=25,"Young Adult",AND(A148&gt;=26,A148&lt;=35),"Adult",AND(A148&gt;=36,A148&lt;=59),"Mature Age Adult",A148&gt;=60,"Senior")</f>
        <v>Mature Age Adult</v>
      </c>
    </row>
    <row r="149" spans="1:8" ht="14.25" customHeight="1">
      <c r="A149" s="1">
        <v>45</v>
      </c>
      <c r="B149" s="1" t="s">
        <v>37</v>
      </c>
      <c r="C149" s="1">
        <v>20.350000000000001</v>
      </c>
      <c r="D149" s="1" t="s">
        <v>32</v>
      </c>
      <c r="E149" s="1" t="s">
        <v>33</v>
      </c>
      <c r="F149" s="18">
        <v>8605.3615000000009</v>
      </c>
      <c r="G149" s="18" t="str" cm="1">
        <f t="array" ref="G149">_xlfn.IFS(C149&lt;=18.5,"Underweight",AND(C149&gt;18.5,C149&lt;=24.9),"Healthy",AND(C149&gt;24.9,C149&lt;=29.9),"Slightly Overweight",C149&gt;29.9,"Overweight")</f>
        <v>Healthy</v>
      </c>
      <c r="H149" t="str" cm="1">
        <f t="array" ref="H149">_xlfn.IFS(A149&lt;=25,"Young Adult",AND(A149&gt;=26,A149&lt;=35),"Adult",AND(A149&gt;=36,A149&lt;=59),"Mature Age Adult",A149&gt;=60,"Senior")</f>
        <v>Mature Age Adult</v>
      </c>
    </row>
    <row r="150" spans="1:8" ht="14.25" customHeight="1">
      <c r="A150" s="1">
        <v>45</v>
      </c>
      <c r="B150" s="1" t="s">
        <v>37</v>
      </c>
      <c r="C150" s="1">
        <v>23.56</v>
      </c>
      <c r="D150" s="1" t="s">
        <v>32</v>
      </c>
      <c r="E150" s="1" t="s">
        <v>36</v>
      </c>
      <c r="F150" s="18">
        <v>8603.8233999999993</v>
      </c>
      <c r="G150" s="18" t="str" cm="1">
        <f t="array" ref="G150">_xlfn.IFS(C150&lt;=18.5,"Underweight",AND(C150&gt;18.5,C150&lt;=24.9),"Healthy",AND(C150&gt;24.9,C150&lt;=29.9),"Slightly Overweight",C150&gt;29.9,"Overweight")</f>
        <v>Healthy</v>
      </c>
      <c r="H150" t="str" cm="1">
        <f t="array" ref="H150">_xlfn.IFS(A150&lt;=25,"Young Adult",AND(A150&gt;=26,A150&lt;=35),"Adult",AND(A150&gt;=36,A150&lt;=59),"Mature Age Adult",A150&gt;=60,"Senior")</f>
        <v>Mature Age Adult</v>
      </c>
    </row>
    <row r="151" spans="1:8" ht="14.25" customHeight="1">
      <c r="A151" s="1">
        <v>46</v>
      </c>
      <c r="B151" s="1" t="s">
        <v>37</v>
      </c>
      <c r="C151" s="1">
        <v>22.3</v>
      </c>
      <c r="D151" s="1" t="s">
        <v>32</v>
      </c>
      <c r="E151" s="1" t="s">
        <v>34</v>
      </c>
      <c r="F151" s="18">
        <v>7147.1049999999996</v>
      </c>
      <c r="G151" s="18" t="str" cm="1">
        <f t="array" ref="G151">_xlfn.IFS(C151&lt;=18.5,"Underweight",AND(C151&gt;18.5,C151&lt;=24.9),"Healthy",AND(C151&gt;24.9,C151&lt;=29.9),"Slightly Overweight",C151&gt;29.9,"Overweight")</f>
        <v>Healthy</v>
      </c>
      <c r="H151" t="str" cm="1">
        <f t="array" ref="H151">_xlfn.IFS(A151&lt;=25,"Young Adult",AND(A151&gt;=26,A151&lt;=35),"Adult",AND(A151&gt;=36,A151&lt;=59),"Mature Age Adult",A151&gt;=60,"Senior")</f>
        <v>Mature Age Adult</v>
      </c>
    </row>
    <row r="152" spans="1:8" ht="14.25" customHeight="1">
      <c r="A152" s="1">
        <v>46</v>
      </c>
      <c r="B152" s="1" t="s">
        <v>37</v>
      </c>
      <c r="C152" s="1">
        <v>19.855</v>
      </c>
      <c r="D152" s="1" t="s">
        <v>32</v>
      </c>
      <c r="E152" s="1" t="s">
        <v>35</v>
      </c>
      <c r="F152" s="18">
        <v>7526.7064499999997</v>
      </c>
      <c r="G152" s="18" t="str" cm="1">
        <f t="array" ref="G152">_xlfn.IFS(C152&lt;=18.5,"Underweight",AND(C152&gt;18.5,C152&lt;=24.9),"Healthy",AND(C152&gt;24.9,C152&lt;=29.9),"Slightly Overweight",C152&gt;29.9,"Overweight")</f>
        <v>Healthy</v>
      </c>
      <c r="H152" t="str" cm="1">
        <f t="array" ref="H152">_xlfn.IFS(A152&lt;=25,"Young Adult",AND(A152&gt;=26,A152&lt;=35),"Adult",AND(A152&gt;=36,A152&lt;=59),"Mature Age Adult",A152&gt;=60,"Senior")</f>
        <v>Mature Age Adult</v>
      </c>
    </row>
    <row r="153" spans="1:8" ht="14.25" customHeight="1">
      <c r="A153" s="1">
        <v>46</v>
      </c>
      <c r="B153" s="1" t="s">
        <v>37</v>
      </c>
      <c r="C153" s="1">
        <v>24.795000000000002</v>
      </c>
      <c r="D153" s="1" t="s">
        <v>32</v>
      </c>
      <c r="E153" s="1" t="s">
        <v>36</v>
      </c>
      <c r="F153" s="18">
        <v>9500.5730500000009</v>
      </c>
      <c r="G153" s="18" t="str" cm="1">
        <f t="array" ref="G153">_xlfn.IFS(C153&lt;=18.5,"Underweight",AND(C153&gt;18.5,C153&lt;=24.9),"Healthy",AND(C153&gt;24.9,C153&lt;=29.9),"Slightly Overweight",C153&gt;29.9,"Overweight")</f>
        <v>Healthy</v>
      </c>
      <c r="H153" t="str" cm="1">
        <f t="array" ref="H153">_xlfn.IFS(A153&lt;=25,"Young Adult",AND(A153&gt;=26,A153&lt;=35),"Adult",AND(A153&gt;=36,A153&lt;=59),"Mature Age Adult",A153&gt;=60,"Senior")</f>
        <v>Mature Age Adult</v>
      </c>
    </row>
    <row r="154" spans="1:8" ht="14.25" customHeight="1">
      <c r="A154" s="1">
        <v>47</v>
      </c>
      <c r="B154" s="1" t="s">
        <v>37</v>
      </c>
      <c r="C154" s="1">
        <v>19.57</v>
      </c>
      <c r="D154" s="1" t="s">
        <v>32</v>
      </c>
      <c r="E154" s="1" t="s">
        <v>35</v>
      </c>
      <c r="F154" s="18">
        <v>8428.0692999999992</v>
      </c>
      <c r="G154" s="18" t="str" cm="1">
        <f t="array" ref="G154">_xlfn.IFS(C154&lt;=18.5,"Underweight",AND(C154&gt;18.5,C154&lt;=24.9),"Healthy",AND(C154&gt;24.9,C154&lt;=29.9),"Slightly Overweight",C154&gt;29.9,"Overweight")</f>
        <v>Healthy</v>
      </c>
      <c r="H154" t="str" cm="1">
        <f t="array" ref="H154">_xlfn.IFS(A154&lt;=25,"Young Adult",AND(A154&gt;=26,A154&lt;=35),"Adult",AND(A154&gt;=36,A154&lt;=59),"Mature Age Adult",A154&gt;=60,"Senior")</f>
        <v>Mature Age Adult</v>
      </c>
    </row>
    <row r="155" spans="1:8" ht="14.25" customHeight="1">
      <c r="A155" s="1">
        <v>47</v>
      </c>
      <c r="B155" s="1" t="s">
        <v>37</v>
      </c>
      <c r="C155" s="1">
        <v>19.190000000000001</v>
      </c>
      <c r="D155" s="1" t="s">
        <v>32</v>
      </c>
      <c r="E155" s="1" t="s">
        <v>36</v>
      </c>
      <c r="F155" s="18">
        <v>8627.5411000000004</v>
      </c>
      <c r="G155" s="18" t="str" cm="1">
        <f t="array" ref="G155">_xlfn.IFS(C155&lt;=18.5,"Underweight",AND(C155&gt;18.5,C155&lt;=24.9),"Healthy",AND(C155&gt;24.9,C155&lt;=29.9),"Slightly Overweight",C155&gt;29.9,"Overweight")</f>
        <v>Healthy</v>
      </c>
      <c r="H155" t="str" cm="1">
        <f t="array" ref="H155">_xlfn.IFS(A155&lt;=25,"Young Adult",AND(A155&gt;=26,A155&lt;=35),"Adult",AND(A155&gt;=36,A155&lt;=59),"Mature Age Adult",A155&gt;=60,"Senior")</f>
        <v>Mature Age Adult</v>
      </c>
    </row>
    <row r="156" spans="1:8" ht="14.25" customHeight="1">
      <c r="A156" s="1">
        <v>49</v>
      </c>
      <c r="B156" s="1" t="s">
        <v>37</v>
      </c>
      <c r="C156" s="1">
        <v>22.515000000000001</v>
      </c>
      <c r="D156" s="1" t="s">
        <v>32</v>
      </c>
      <c r="E156" s="1" t="s">
        <v>36</v>
      </c>
      <c r="F156" s="18">
        <v>8688.8588500000005</v>
      </c>
      <c r="G156" s="18" t="str" cm="1">
        <f t="array" ref="G156">_xlfn.IFS(C156&lt;=18.5,"Underweight",AND(C156&gt;18.5,C156&lt;=24.9),"Healthy",AND(C156&gt;24.9,C156&lt;=29.9),"Slightly Overweight",C156&gt;29.9,"Overweight")</f>
        <v>Healthy</v>
      </c>
      <c r="H156" t="str" cm="1">
        <f t="array" ref="H156">_xlfn.IFS(A156&lt;=25,"Young Adult",AND(A156&gt;=26,A156&lt;=35),"Adult",AND(A156&gt;=36,A156&lt;=59),"Mature Age Adult",A156&gt;=60,"Senior")</f>
        <v>Mature Age Adult</v>
      </c>
    </row>
    <row r="157" spans="1:8" ht="14.25" customHeight="1">
      <c r="A157" s="1">
        <v>51</v>
      </c>
      <c r="B157" s="1" t="s">
        <v>37</v>
      </c>
      <c r="C157" s="1">
        <v>24.414999999999999</v>
      </c>
      <c r="D157" s="1" t="s">
        <v>32</v>
      </c>
      <c r="E157" s="1" t="s">
        <v>35</v>
      </c>
      <c r="F157" s="18">
        <v>11520.099850000001</v>
      </c>
      <c r="G157" s="18" t="str" cm="1">
        <f t="array" ref="G157">_xlfn.IFS(C157&lt;=18.5,"Underweight",AND(C157&gt;18.5,C157&lt;=24.9),"Healthy",AND(C157&gt;24.9,C157&lt;=29.9),"Slightly Overweight",C157&gt;29.9,"Overweight")</f>
        <v>Healthy</v>
      </c>
      <c r="H157" t="str" cm="1">
        <f t="array" ref="H157">_xlfn.IFS(A157&lt;=25,"Young Adult",AND(A157&gt;=26,A157&lt;=35),"Adult",AND(A157&gt;=36,A157&lt;=59),"Mature Age Adult",A157&gt;=60,"Senior")</f>
        <v>Mature Age Adult</v>
      </c>
    </row>
    <row r="158" spans="1:8" ht="14.25" customHeight="1">
      <c r="A158" s="1">
        <v>51</v>
      </c>
      <c r="B158" s="1" t="s">
        <v>37</v>
      </c>
      <c r="C158" s="1">
        <v>22.42</v>
      </c>
      <c r="D158" s="1" t="s">
        <v>32</v>
      </c>
      <c r="E158" s="1" t="s">
        <v>36</v>
      </c>
      <c r="F158" s="18">
        <v>9361.3268000000007</v>
      </c>
      <c r="G158" s="18" t="str" cm="1">
        <f t="array" ref="G158">_xlfn.IFS(C158&lt;=18.5,"Underweight",AND(C158&gt;18.5,C158&lt;=24.9),"Healthy",AND(C158&gt;24.9,C158&lt;=29.9),"Slightly Overweight",C158&gt;29.9,"Overweight")</f>
        <v>Healthy</v>
      </c>
      <c r="H158" t="str" cm="1">
        <f t="array" ref="H158">_xlfn.IFS(A158&lt;=25,"Young Adult",AND(A158&gt;=26,A158&lt;=35),"Adult",AND(A158&gt;=36,A158&lt;=59),"Mature Age Adult",A158&gt;=60,"Senior")</f>
        <v>Mature Age Adult</v>
      </c>
    </row>
    <row r="159" spans="1:8" ht="14.25" customHeight="1">
      <c r="A159" s="1">
        <v>53</v>
      </c>
      <c r="B159" s="1" t="s">
        <v>37</v>
      </c>
      <c r="C159" s="1">
        <v>24.32</v>
      </c>
      <c r="D159" s="1" t="s">
        <v>32</v>
      </c>
      <c r="E159" s="1" t="s">
        <v>35</v>
      </c>
      <c r="F159" s="18">
        <v>9863.4717999999993</v>
      </c>
      <c r="G159" s="18" t="str" cm="1">
        <f t="array" ref="G159">_xlfn.IFS(C159&lt;=18.5,"Underweight",AND(C159&gt;18.5,C159&lt;=24.9),"Healthy",AND(C159&gt;24.9,C159&lt;=29.9),"Slightly Overweight",C159&gt;29.9,"Overweight")</f>
        <v>Healthy</v>
      </c>
      <c r="H159" t="str" cm="1">
        <f t="array" ref="H159">_xlfn.IFS(A159&lt;=25,"Young Adult",AND(A159&gt;=26,A159&lt;=35),"Adult",AND(A159&gt;=36,A159&lt;=59),"Mature Age Adult",A159&gt;=60,"Senior")</f>
        <v>Mature Age Adult</v>
      </c>
    </row>
    <row r="160" spans="1:8" ht="14.25" customHeight="1">
      <c r="A160" s="1">
        <v>53</v>
      </c>
      <c r="B160" s="1" t="s">
        <v>37</v>
      </c>
      <c r="C160" s="1">
        <v>21.4</v>
      </c>
      <c r="D160" s="1" t="s">
        <v>32</v>
      </c>
      <c r="E160" s="1" t="s">
        <v>34</v>
      </c>
      <c r="F160" s="18">
        <v>10065.413</v>
      </c>
      <c r="G160" s="18" t="str" cm="1">
        <f t="array" ref="G160">_xlfn.IFS(C160&lt;=18.5,"Underweight",AND(C160&gt;18.5,C160&lt;=24.9),"Healthy",AND(C160&gt;24.9,C160&lt;=29.9),"Slightly Overweight",C160&gt;29.9,"Overweight")</f>
        <v>Healthy</v>
      </c>
      <c r="H160" t="str" cm="1">
        <f t="array" ref="H160">_xlfn.IFS(A160&lt;=25,"Young Adult",AND(A160&gt;=26,A160&lt;=35),"Adult",AND(A160&gt;=36,A160&lt;=59),"Mature Age Adult",A160&gt;=60,"Senior")</f>
        <v>Mature Age Adult</v>
      </c>
    </row>
    <row r="161" spans="1:8" ht="14.25" customHeight="1">
      <c r="A161" s="1">
        <v>54</v>
      </c>
      <c r="B161" s="1" t="s">
        <v>37</v>
      </c>
      <c r="C161" s="1">
        <v>21.01</v>
      </c>
      <c r="D161" s="1" t="s">
        <v>32</v>
      </c>
      <c r="E161" s="1" t="s">
        <v>33</v>
      </c>
      <c r="F161" s="18">
        <v>11013.7119</v>
      </c>
      <c r="G161" s="18" t="str" cm="1">
        <f t="array" ref="G161">_xlfn.IFS(C161&lt;=18.5,"Underweight",AND(C161&gt;18.5,C161&lt;=24.9),"Healthy",AND(C161&gt;24.9,C161&lt;=29.9),"Slightly Overweight",C161&gt;29.9,"Overweight")</f>
        <v>Healthy</v>
      </c>
      <c r="H161" t="str" cm="1">
        <f t="array" ref="H161">_xlfn.IFS(A161&lt;=25,"Young Adult",AND(A161&gt;=26,A161&lt;=35),"Adult",AND(A161&gt;=36,A161&lt;=59),"Mature Age Adult",A161&gt;=60,"Senior")</f>
        <v>Mature Age Adult</v>
      </c>
    </row>
    <row r="162" spans="1:8" ht="14.25" customHeight="1">
      <c r="A162" s="1">
        <v>54</v>
      </c>
      <c r="B162" s="1" t="s">
        <v>37</v>
      </c>
      <c r="C162" s="1">
        <v>24.035</v>
      </c>
      <c r="D162" s="1" t="s">
        <v>32</v>
      </c>
      <c r="E162" s="1" t="s">
        <v>36</v>
      </c>
      <c r="F162" s="18">
        <v>10422.916649999999</v>
      </c>
      <c r="G162" s="18" t="str" cm="1">
        <f t="array" ref="G162">_xlfn.IFS(C162&lt;=18.5,"Underweight",AND(C162&gt;18.5,C162&lt;=24.9),"Healthy",AND(C162&gt;24.9,C162&lt;=29.9),"Slightly Overweight",C162&gt;29.9,"Overweight")</f>
        <v>Healthy</v>
      </c>
      <c r="H162" t="str" cm="1">
        <f t="array" ref="H162">_xlfn.IFS(A162&lt;=25,"Young Adult",AND(A162&gt;=26,A162&lt;=35),"Adult",AND(A162&gt;=36,A162&lt;=59),"Mature Age Adult",A162&gt;=60,"Senior")</f>
        <v>Mature Age Adult</v>
      </c>
    </row>
    <row r="163" spans="1:8" ht="14.25" customHeight="1">
      <c r="A163" s="1">
        <v>55</v>
      </c>
      <c r="B163" s="1" t="s">
        <v>37</v>
      </c>
      <c r="C163" s="1">
        <v>21.5</v>
      </c>
      <c r="D163" s="1" t="s">
        <v>32</v>
      </c>
      <c r="E163" s="1" t="s">
        <v>34</v>
      </c>
      <c r="F163" s="18">
        <v>10791.96</v>
      </c>
      <c r="G163" s="18" t="str" cm="1">
        <f t="array" ref="G163">_xlfn.IFS(C163&lt;=18.5,"Underweight",AND(C163&gt;18.5,C163&lt;=24.9),"Healthy",AND(C163&gt;24.9,C163&lt;=29.9),"Slightly Overweight",C163&gt;29.9,"Overweight")</f>
        <v>Healthy</v>
      </c>
      <c r="H163" t="str" cm="1">
        <f t="array" ref="H163">_xlfn.IFS(A163&lt;=25,"Young Adult",AND(A163&gt;=26,A163&lt;=35),"Adult",AND(A163&gt;=36,A163&lt;=59),"Mature Age Adult",A163&gt;=60,"Senior")</f>
        <v>Mature Age Adult</v>
      </c>
    </row>
    <row r="164" spans="1:8" ht="14.25" customHeight="1">
      <c r="A164" s="1">
        <v>56</v>
      </c>
      <c r="B164" s="1" t="s">
        <v>37</v>
      </c>
      <c r="C164" s="1">
        <v>22.1</v>
      </c>
      <c r="D164" s="1" t="s">
        <v>32</v>
      </c>
      <c r="E164" s="1" t="s">
        <v>34</v>
      </c>
      <c r="F164" s="18">
        <v>10577.087</v>
      </c>
      <c r="G164" s="18" t="str" cm="1">
        <f t="array" ref="G164">_xlfn.IFS(C164&lt;=18.5,"Underweight",AND(C164&gt;18.5,C164&lt;=24.9),"Healthy",AND(C164&gt;24.9,C164&lt;=29.9),"Slightly Overweight",C164&gt;29.9,"Overweight")</f>
        <v>Healthy</v>
      </c>
      <c r="H164" t="str" cm="1">
        <f t="array" ref="H164">_xlfn.IFS(A164&lt;=25,"Young Adult",AND(A164&gt;=26,A164&lt;=35),"Adult",AND(A164&gt;=36,A164&lt;=59),"Mature Age Adult",A164&gt;=60,"Senior")</f>
        <v>Mature Age Adult</v>
      </c>
    </row>
    <row r="165" spans="1:8" ht="14.25" customHeight="1">
      <c r="A165" s="1">
        <v>57</v>
      </c>
      <c r="B165" s="1" t="s">
        <v>37</v>
      </c>
      <c r="C165" s="1">
        <v>23.7</v>
      </c>
      <c r="D165" s="1" t="s">
        <v>32</v>
      </c>
      <c r="E165" s="1" t="s">
        <v>34</v>
      </c>
      <c r="F165" s="18">
        <v>10959.33</v>
      </c>
      <c r="G165" s="18" t="str" cm="1">
        <f t="array" ref="G165">_xlfn.IFS(C165&lt;=18.5,"Underweight",AND(C165&gt;18.5,C165&lt;=24.9),"Healthy",AND(C165&gt;24.9,C165&lt;=29.9),"Slightly Overweight",C165&gt;29.9,"Overweight")</f>
        <v>Healthy</v>
      </c>
      <c r="H165" t="str" cm="1">
        <f t="array" ref="H165">_xlfn.IFS(A165&lt;=25,"Young Adult",AND(A165&gt;=26,A165&lt;=35),"Adult",AND(A165&gt;=36,A165&lt;=59),"Mature Age Adult",A165&gt;=60,"Senior")</f>
        <v>Mature Age Adult</v>
      </c>
    </row>
    <row r="166" spans="1:8" ht="14.25" customHeight="1">
      <c r="A166" s="1">
        <v>58</v>
      </c>
      <c r="B166" s="1" t="s">
        <v>37</v>
      </c>
      <c r="C166" s="1">
        <v>23.3</v>
      </c>
      <c r="D166" s="1" t="s">
        <v>32</v>
      </c>
      <c r="E166" s="1" t="s">
        <v>34</v>
      </c>
      <c r="F166" s="18">
        <v>11345.519</v>
      </c>
      <c r="G166" s="18" t="str" cm="1">
        <f t="array" ref="G166">_xlfn.IFS(C166&lt;=18.5,"Underweight",AND(C166&gt;18.5,C166&lt;=24.9),"Healthy",AND(C166&gt;24.9,C166&lt;=29.9),"Slightly Overweight",C166&gt;29.9,"Overweight")</f>
        <v>Healthy</v>
      </c>
      <c r="H166" t="str" cm="1">
        <f t="array" ref="H166">_xlfn.IFS(A166&lt;=25,"Young Adult",AND(A166&gt;=26,A166&lt;=35),"Adult",AND(A166&gt;=36,A166&lt;=59),"Mature Age Adult",A166&gt;=60,"Senior")</f>
        <v>Mature Age Adult</v>
      </c>
    </row>
    <row r="167" spans="1:8" ht="14.25" customHeight="1">
      <c r="A167" s="1">
        <v>59</v>
      </c>
      <c r="B167" s="1" t="s">
        <v>37</v>
      </c>
      <c r="C167" s="1">
        <v>24.7</v>
      </c>
      <c r="D167" s="1" t="s">
        <v>32</v>
      </c>
      <c r="E167" s="1" t="s">
        <v>36</v>
      </c>
      <c r="F167" s="18">
        <v>12323.936</v>
      </c>
      <c r="G167" s="18" t="str" cm="1">
        <f t="array" ref="G167">_xlfn.IFS(C167&lt;=18.5,"Underweight",AND(C167&gt;18.5,C167&lt;=24.9),"Healthy",AND(C167&gt;24.9,C167&lt;=29.9),"Slightly Overweight",C167&gt;29.9,"Overweight")</f>
        <v>Healthy</v>
      </c>
      <c r="H167" t="str" cm="1">
        <f t="array" ref="H167">_xlfn.IFS(A167&lt;=25,"Young Adult",AND(A167&gt;=26,A167&lt;=35),"Adult",AND(A167&gt;=36,A167&lt;=59),"Mature Age Adult",A167&gt;=60,"Senior")</f>
        <v>Mature Age Adult</v>
      </c>
    </row>
    <row r="168" spans="1:8" ht="14.25" customHeight="1">
      <c r="A168" s="1">
        <v>60</v>
      </c>
      <c r="B168" s="1" t="s">
        <v>37</v>
      </c>
      <c r="C168" s="1">
        <v>24.32</v>
      </c>
      <c r="D168" s="1" t="s">
        <v>32</v>
      </c>
      <c r="E168" s="1" t="s">
        <v>35</v>
      </c>
      <c r="F168" s="18">
        <v>13112.604799999999</v>
      </c>
      <c r="G168" s="18" t="str" cm="1">
        <f t="array" ref="G168">_xlfn.IFS(C168&lt;=18.5,"Underweight",AND(C168&gt;18.5,C168&lt;=24.9),"Healthy",AND(C168&gt;24.9,C168&lt;=29.9),"Slightly Overweight",C168&gt;29.9,"Overweight")</f>
        <v>Healthy</v>
      </c>
      <c r="H168" t="str" cm="1">
        <f t="array" ref="H168">_xlfn.IFS(A168&lt;=25,"Young Adult",AND(A168&gt;=26,A168&lt;=35),"Adult",AND(A168&gt;=36,A168&lt;=59),"Mature Age Adult",A168&gt;=60,"Senior")</f>
        <v>Senior</v>
      </c>
    </row>
    <row r="169" spans="1:8" ht="14.25" customHeight="1">
      <c r="A169" s="1">
        <v>60</v>
      </c>
      <c r="B169" s="1" t="s">
        <v>37</v>
      </c>
      <c r="C169" s="1">
        <v>24.32</v>
      </c>
      <c r="D169" s="1" t="s">
        <v>32</v>
      </c>
      <c r="E169" s="1" t="s">
        <v>35</v>
      </c>
      <c r="F169" s="18">
        <v>12523.604799999999</v>
      </c>
      <c r="G169" s="18" t="str" cm="1">
        <f t="array" ref="G169">_xlfn.IFS(C169&lt;=18.5,"Underweight",AND(C169&gt;18.5,C169&lt;=24.9),"Healthy",AND(C169&gt;24.9,C169&lt;=29.9),"Slightly Overweight",C169&gt;29.9,"Overweight")</f>
        <v>Healthy</v>
      </c>
      <c r="H169" t="str" cm="1">
        <f t="array" ref="H169">_xlfn.IFS(A169&lt;=25,"Young Adult",AND(A169&gt;=26,A169&lt;=35),"Adult",AND(A169&gt;=36,A169&lt;=59),"Mature Age Adult",A169&gt;=60,"Senior")</f>
        <v>Senior</v>
      </c>
    </row>
    <row r="170" spans="1:8" ht="14.25" customHeight="1">
      <c r="A170" s="1">
        <v>61</v>
      </c>
      <c r="B170" s="1" t="s">
        <v>37</v>
      </c>
      <c r="C170" s="1">
        <v>23.655000000000001</v>
      </c>
      <c r="D170" s="1" t="s">
        <v>32</v>
      </c>
      <c r="E170" s="1" t="s">
        <v>36</v>
      </c>
      <c r="F170" s="18">
        <v>13129.603450000001</v>
      </c>
      <c r="G170" s="18" t="str" cm="1">
        <f t="array" ref="G170">_xlfn.IFS(C170&lt;=18.5,"Underweight",AND(C170&gt;18.5,C170&lt;=24.9),"Healthy",AND(C170&gt;24.9,C170&lt;=29.9),"Slightly Overweight",C170&gt;29.9,"Overweight")</f>
        <v>Healthy</v>
      </c>
      <c r="H170" t="str" cm="1">
        <f t="array" ref="H170">_xlfn.IFS(A170&lt;=25,"Young Adult",AND(A170&gt;=26,A170&lt;=35),"Adult",AND(A170&gt;=36,A170&lt;=59),"Mature Age Adult",A170&gt;=60,"Senior")</f>
        <v>Senior</v>
      </c>
    </row>
    <row r="171" spans="1:8" ht="14.25" customHeight="1">
      <c r="A171" s="1">
        <v>62</v>
      </c>
      <c r="B171" s="1" t="s">
        <v>37</v>
      </c>
      <c r="C171" s="1">
        <v>21.4</v>
      </c>
      <c r="D171" s="1" t="s">
        <v>32</v>
      </c>
      <c r="E171" s="1" t="s">
        <v>34</v>
      </c>
      <c r="F171" s="18">
        <v>12957.118</v>
      </c>
      <c r="G171" s="18" t="str" cm="1">
        <f t="array" ref="G171">_xlfn.IFS(C171&lt;=18.5,"Underweight",AND(C171&gt;18.5,C171&lt;=24.9),"Healthy",AND(C171&gt;24.9,C171&lt;=29.9),"Slightly Overweight",C171&gt;29.9,"Overweight")</f>
        <v>Healthy</v>
      </c>
      <c r="H171" t="str" cm="1">
        <f t="array" ref="H171">_xlfn.IFS(A171&lt;=25,"Young Adult",AND(A171&gt;=26,A171&lt;=35),"Adult",AND(A171&gt;=36,A171&lt;=59),"Mature Age Adult",A171&gt;=60,"Senior")</f>
        <v>Senior</v>
      </c>
    </row>
    <row r="172" spans="1:8" ht="14.25" customHeight="1">
      <c r="A172" s="1">
        <v>63</v>
      </c>
      <c r="B172" s="1" t="s">
        <v>37</v>
      </c>
      <c r="C172" s="1">
        <v>21.66</v>
      </c>
      <c r="D172" s="1" t="s">
        <v>32</v>
      </c>
      <c r="E172" s="1" t="s">
        <v>35</v>
      </c>
      <c r="F172" s="18">
        <v>14349.8544</v>
      </c>
      <c r="G172" s="18" t="str" cm="1">
        <f t="array" ref="G172">_xlfn.IFS(C172&lt;=18.5,"Underweight",AND(C172&gt;18.5,C172&lt;=24.9),"Healthy",AND(C172&gt;24.9,C172&lt;=29.9),"Slightly Overweight",C172&gt;29.9,"Overweight")</f>
        <v>Healthy</v>
      </c>
      <c r="H172" t="str" cm="1">
        <f t="array" ref="H172">_xlfn.IFS(A172&lt;=25,"Young Adult",AND(A172&gt;=26,A172&lt;=35),"Adult",AND(A172&gt;=36,A172&lt;=59),"Mature Age Adult",A172&gt;=60,"Senior")</f>
        <v>Senior</v>
      </c>
    </row>
    <row r="173" spans="1:8" ht="14.25" customHeight="1">
      <c r="A173" s="1">
        <v>64</v>
      </c>
      <c r="B173" s="1" t="s">
        <v>37</v>
      </c>
      <c r="C173" s="1">
        <v>24.7</v>
      </c>
      <c r="D173" s="1" t="s">
        <v>32</v>
      </c>
      <c r="E173" s="1" t="s">
        <v>35</v>
      </c>
      <c r="F173" s="18">
        <v>30166.618170000002</v>
      </c>
      <c r="G173" s="18" t="str" cm="1">
        <f t="array" ref="G173">_xlfn.IFS(C173&lt;=18.5,"Underweight",AND(C173&gt;18.5,C173&lt;=24.9),"Healthy",AND(C173&gt;24.9,C173&lt;=29.9),"Slightly Overweight",C173&gt;29.9,"Overweight")</f>
        <v>Healthy</v>
      </c>
      <c r="H173" t="str" cm="1">
        <f t="array" ref="H173">_xlfn.IFS(A173&lt;=25,"Young Adult",AND(A173&gt;=26,A173&lt;=35),"Adult",AND(A173&gt;=36,A173&lt;=59),"Mature Age Adult",A173&gt;=60,"Senior")</f>
        <v>Senior</v>
      </c>
    </row>
    <row r="174" spans="1:8" ht="14.25" customHeight="1">
      <c r="A174" s="1">
        <v>18</v>
      </c>
      <c r="B174" s="1" t="s">
        <v>31</v>
      </c>
      <c r="C174" s="1">
        <v>38.664999999999999</v>
      </c>
      <c r="D174" s="1" t="s">
        <v>32</v>
      </c>
      <c r="E174" s="1" t="s">
        <v>36</v>
      </c>
      <c r="F174" s="18">
        <v>3393.35635</v>
      </c>
      <c r="G174" s="18" t="str" cm="1">
        <f t="array" ref="G174">_xlfn.IFS(C174&lt;=18.5,"Underweight",AND(C174&gt;18.5,C174&lt;=24.9),"Healthy",AND(C174&gt;24.9,C174&lt;=29.9),"Slightly Overweight",C174&gt;29.9,"Overweight")</f>
        <v>Overweight</v>
      </c>
      <c r="H174" t="str" cm="1">
        <f t="array" ref="H174">_xlfn.IFS(A174&lt;=25,"Young Adult",AND(A174&gt;=26,A174&lt;=35),"Adult",AND(A174&gt;=36,A174&lt;=59),"Mature Age Adult",A174&gt;=60,"Senior")</f>
        <v>Young Adult</v>
      </c>
    </row>
    <row r="175" spans="1:8" ht="14.25" customHeight="1">
      <c r="A175" s="1">
        <v>18</v>
      </c>
      <c r="B175" s="1" t="s">
        <v>31</v>
      </c>
      <c r="C175" s="1">
        <v>35.625</v>
      </c>
      <c r="D175" s="1" t="s">
        <v>32</v>
      </c>
      <c r="E175" s="1" t="s">
        <v>36</v>
      </c>
      <c r="F175" s="18">
        <v>2211.1307499999998</v>
      </c>
      <c r="G175" s="18" t="str" cm="1">
        <f t="array" ref="G175">_xlfn.IFS(C175&lt;=18.5,"Underweight",AND(C175&gt;18.5,C175&lt;=24.9),"Healthy",AND(C175&gt;24.9,C175&lt;=29.9),"Slightly Overweight",C175&gt;29.9,"Overweight")</f>
        <v>Overweight</v>
      </c>
      <c r="H175" t="str" cm="1">
        <f t="array" ref="H175">_xlfn.IFS(A175&lt;=25,"Young Adult",AND(A175&gt;=26,A175&lt;=35),"Adult",AND(A175&gt;=36,A175&lt;=59),"Mature Age Adult",A175&gt;=60,"Senior")</f>
        <v>Young Adult</v>
      </c>
    </row>
    <row r="176" spans="1:8" ht="14.25" customHeight="1">
      <c r="A176" s="1">
        <v>18</v>
      </c>
      <c r="B176" s="1" t="s">
        <v>31</v>
      </c>
      <c r="C176" s="1">
        <v>30.114999999999998</v>
      </c>
      <c r="D176" s="1" t="s">
        <v>32</v>
      </c>
      <c r="E176" s="1" t="s">
        <v>36</v>
      </c>
      <c r="F176" s="18">
        <v>21344.846699999998</v>
      </c>
      <c r="G176" s="18" t="str" cm="1">
        <f t="array" ref="G176">_xlfn.IFS(C176&lt;=18.5,"Underweight",AND(C176&gt;18.5,C176&lt;=24.9),"Healthy",AND(C176&gt;24.9,C176&lt;=29.9),"Slightly Overweight",C176&gt;29.9,"Overweight")</f>
        <v>Overweight</v>
      </c>
      <c r="H176" t="str" cm="1">
        <f t="array" ref="H176">_xlfn.IFS(A176&lt;=25,"Young Adult",AND(A176&gt;=26,A176&lt;=35),"Adult",AND(A176&gt;=36,A176&lt;=59),"Mature Age Adult",A176&gt;=60,"Senior")</f>
        <v>Young Adult</v>
      </c>
    </row>
    <row r="177" spans="1:8" ht="14.25" customHeight="1">
      <c r="A177" s="1">
        <v>18</v>
      </c>
      <c r="B177" s="1" t="s">
        <v>31</v>
      </c>
      <c r="C177" s="1">
        <v>38.28</v>
      </c>
      <c r="D177" s="1" t="s">
        <v>32</v>
      </c>
      <c r="E177" s="1" t="s">
        <v>33</v>
      </c>
      <c r="F177" s="18">
        <v>1631.8212000000001</v>
      </c>
      <c r="G177" s="18" t="str" cm="1">
        <f t="array" ref="G177">_xlfn.IFS(C177&lt;=18.5,"Underweight",AND(C177&gt;18.5,C177&lt;=24.9),"Healthy",AND(C177&gt;24.9,C177&lt;=29.9),"Slightly Overweight",C177&gt;29.9,"Overweight")</f>
        <v>Overweight</v>
      </c>
      <c r="H177" t="str" cm="1">
        <f t="array" ref="H177">_xlfn.IFS(A177&lt;=25,"Young Adult",AND(A177&gt;=26,A177&lt;=35),"Adult",AND(A177&gt;=36,A177&lt;=59),"Mature Age Adult",A177&gt;=60,"Senior")</f>
        <v>Young Adult</v>
      </c>
    </row>
    <row r="178" spans="1:8" ht="14.25" customHeight="1">
      <c r="A178" s="1">
        <v>18</v>
      </c>
      <c r="B178" s="1" t="s">
        <v>31</v>
      </c>
      <c r="C178" s="1">
        <v>38.28</v>
      </c>
      <c r="D178" s="1" t="s">
        <v>32</v>
      </c>
      <c r="E178" s="1" t="s">
        <v>33</v>
      </c>
      <c r="F178" s="18">
        <v>14133.03775</v>
      </c>
      <c r="G178" s="18" t="str" cm="1">
        <f t="array" ref="G178">_xlfn.IFS(C178&lt;=18.5,"Underweight",AND(C178&gt;18.5,C178&lt;=24.9),"Healthy",AND(C178&gt;24.9,C178&lt;=29.9),"Slightly Overweight",C178&gt;29.9,"Overweight")</f>
        <v>Overweight</v>
      </c>
      <c r="H178" t="str" cm="1">
        <f t="array" ref="H178">_xlfn.IFS(A178&lt;=25,"Young Adult",AND(A178&gt;=26,A178&lt;=35),"Adult",AND(A178&gt;=36,A178&lt;=59),"Mature Age Adult",A178&gt;=60,"Senior")</f>
        <v>Young Adult</v>
      </c>
    </row>
    <row r="179" spans="1:8" ht="14.25" customHeight="1">
      <c r="A179" s="1">
        <v>18</v>
      </c>
      <c r="B179" s="1" t="s">
        <v>31</v>
      </c>
      <c r="C179" s="1">
        <v>38.17</v>
      </c>
      <c r="D179" s="1" t="s">
        <v>32</v>
      </c>
      <c r="E179" s="1" t="s">
        <v>33</v>
      </c>
      <c r="F179" s="18">
        <v>1631.6683</v>
      </c>
      <c r="G179" s="18" t="str" cm="1">
        <f t="array" ref="G179">_xlfn.IFS(C179&lt;=18.5,"Underweight",AND(C179&gt;18.5,C179&lt;=24.9),"Healthy",AND(C179&gt;24.9,C179&lt;=29.9),"Slightly Overweight",C179&gt;29.9,"Overweight")</f>
        <v>Overweight</v>
      </c>
      <c r="H179" t="str" cm="1">
        <f t="array" ref="H179">_xlfn.IFS(A179&lt;=25,"Young Adult",AND(A179&gt;=26,A179&lt;=35),"Adult",AND(A179&gt;=36,A179&lt;=59),"Mature Age Adult",A179&gt;=60,"Senior")</f>
        <v>Young Adult</v>
      </c>
    </row>
    <row r="180" spans="1:8" ht="14.25" customHeight="1">
      <c r="A180" s="1">
        <v>18</v>
      </c>
      <c r="B180" s="1" t="s">
        <v>31</v>
      </c>
      <c r="C180" s="1">
        <v>30.114999999999998</v>
      </c>
      <c r="D180" s="1" t="s">
        <v>32</v>
      </c>
      <c r="E180" s="1" t="s">
        <v>36</v>
      </c>
      <c r="F180" s="18">
        <v>2203.4718499999999</v>
      </c>
      <c r="G180" s="18" t="str" cm="1">
        <f t="array" ref="G180">_xlfn.IFS(C180&lt;=18.5,"Underweight",AND(C180&gt;18.5,C180&lt;=24.9),"Healthy",AND(C180&gt;24.9,C180&lt;=29.9),"Slightly Overweight",C180&gt;29.9,"Overweight")</f>
        <v>Overweight</v>
      </c>
      <c r="H180" t="str" cm="1">
        <f t="array" ref="H180">_xlfn.IFS(A180&lt;=25,"Young Adult",AND(A180&gt;=26,A180&lt;=35),"Adult",AND(A180&gt;=36,A180&lt;=59),"Mature Age Adult",A180&gt;=60,"Senior")</f>
        <v>Young Adult</v>
      </c>
    </row>
    <row r="181" spans="1:8" ht="14.25" customHeight="1">
      <c r="A181" s="1">
        <v>18</v>
      </c>
      <c r="B181" s="1" t="s">
        <v>31</v>
      </c>
      <c r="C181" s="1">
        <v>31.35</v>
      </c>
      <c r="D181" s="1" t="s">
        <v>32</v>
      </c>
      <c r="E181" s="1" t="s">
        <v>33</v>
      </c>
      <c r="F181" s="18">
        <v>1622.1885</v>
      </c>
      <c r="G181" s="18" t="str" cm="1">
        <f t="array" ref="G181">_xlfn.IFS(C181&lt;=18.5,"Underweight",AND(C181&gt;18.5,C181&lt;=24.9),"Healthy",AND(C181&gt;24.9,C181&lt;=29.9),"Slightly Overweight",C181&gt;29.9,"Overweight")</f>
        <v>Overweight</v>
      </c>
      <c r="H181" t="str" cm="1">
        <f t="array" ref="H181">_xlfn.IFS(A181&lt;=25,"Young Adult",AND(A181&gt;=26,A181&lt;=35),"Adult",AND(A181&gt;=36,A181&lt;=59),"Mature Age Adult",A181&gt;=60,"Senior")</f>
        <v>Young Adult</v>
      </c>
    </row>
    <row r="182" spans="1:8" ht="14.25" customHeight="1">
      <c r="A182" s="1">
        <v>18</v>
      </c>
      <c r="B182" s="1" t="s">
        <v>31</v>
      </c>
      <c r="C182" s="1">
        <v>33.880000000000003</v>
      </c>
      <c r="D182" s="1" t="s">
        <v>32</v>
      </c>
      <c r="E182" s="1" t="s">
        <v>33</v>
      </c>
      <c r="F182" s="18">
        <v>11482.63485</v>
      </c>
      <c r="G182" s="18" t="str" cm="1">
        <f t="array" ref="G182">_xlfn.IFS(C182&lt;=18.5,"Underweight",AND(C182&gt;18.5,C182&lt;=24.9),"Healthy",AND(C182&gt;24.9,C182&lt;=29.9),"Slightly Overweight",C182&gt;29.9,"Overweight")</f>
        <v>Overweight</v>
      </c>
      <c r="H182" t="str" cm="1">
        <f t="array" ref="H182">_xlfn.IFS(A182&lt;=25,"Young Adult",AND(A182&gt;=26,A182&lt;=35),"Adult",AND(A182&gt;=36,A182&lt;=59),"Mature Age Adult",A182&gt;=60,"Senior")</f>
        <v>Young Adult</v>
      </c>
    </row>
    <row r="183" spans="1:8" ht="14.25" customHeight="1">
      <c r="A183" s="1">
        <v>18</v>
      </c>
      <c r="B183" s="1" t="s">
        <v>31</v>
      </c>
      <c r="C183" s="1">
        <v>32.119999999999997</v>
      </c>
      <c r="D183" s="1" t="s">
        <v>32</v>
      </c>
      <c r="E183" s="1" t="s">
        <v>33</v>
      </c>
      <c r="F183" s="18">
        <v>2801.2588000000001</v>
      </c>
      <c r="G183" s="18" t="str" cm="1">
        <f t="array" ref="G183">_xlfn.IFS(C183&lt;=18.5,"Underweight",AND(C183&gt;18.5,C183&lt;=24.9),"Healthy",AND(C183&gt;24.9,C183&lt;=29.9),"Slightly Overweight",C183&gt;29.9,"Overweight")</f>
        <v>Overweight</v>
      </c>
      <c r="H183" t="str" cm="1">
        <f t="array" ref="H183">_xlfn.IFS(A183&lt;=25,"Young Adult",AND(A183&gt;=26,A183&lt;=35),"Adult",AND(A183&gt;=36,A183&lt;=59),"Mature Age Adult",A183&gt;=60,"Senior")</f>
        <v>Young Adult</v>
      </c>
    </row>
    <row r="184" spans="1:8" ht="14.25" customHeight="1">
      <c r="A184" s="1">
        <v>18</v>
      </c>
      <c r="B184" s="1" t="s">
        <v>31</v>
      </c>
      <c r="C184" s="1">
        <v>37.29</v>
      </c>
      <c r="D184" s="1" t="s">
        <v>32</v>
      </c>
      <c r="E184" s="1" t="s">
        <v>33</v>
      </c>
      <c r="F184" s="18">
        <v>2219.4450999999999</v>
      </c>
      <c r="G184" s="18" t="str" cm="1">
        <f t="array" ref="G184">_xlfn.IFS(C184&lt;=18.5,"Underweight",AND(C184&gt;18.5,C184&lt;=24.9),"Healthy",AND(C184&gt;24.9,C184&lt;=29.9),"Slightly Overweight",C184&gt;29.9,"Overweight")</f>
        <v>Overweight</v>
      </c>
      <c r="H184" t="str" cm="1">
        <f t="array" ref="H184">_xlfn.IFS(A184&lt;=25,"Young Adult",AND(A184&gt;=26,A184&lt;=35),"Adult",AND(A184&gt;=36,A184&lt;=59),"Mature Age Adult",A184&gt;=60,"Senior")</f>
        <v>Young Adult</v>
      </c>
    </row>
    <row r="185" spans="1:8" ht="14.25" customHeight="1">
      <c r="A185" s="1">
        <v>18</v>
      </c>
      <c r="B185" s="1" t="s">
        <v>31</v>
      </c>
      <c r="C185" s="1">
        <v>39.159999999999997</v>
      </c>
      <c r="D185" s="1" t="s">
        <v>32</v>
      </c>
      <c r="E185" s="1" t="s">
        <v>33</v>
      </c>
      <c r="F185" s="18">
        <v>1633.0444</v>
      </c>
      <c r="G185" s="18" t="str" cm="1">
        <f t="array" ref="G185">_xlfn.IFS(C185&lt;=18.5,"Underweight",AND(C185&gt;18.5,C185&lt;=24.9),"Healthy",AND(C185&gt;24.9,C185&lt;=29.9),"Slightly Overweight",C185&gt;29.9,"Overweight")</f>
        <v>Overweight</v>
      </c>
      <c r="H185" t="str" cm="1">
        <f t="array" ref="H185">_xlfn.IFS(A185&lt;=25,"Young Adult",AND(A185&gt;=26,A185&lt;=35),"Adult",AND(A185&gt;=36,A185&lt;=59),"Mature Age Adult",A185&gt;=60,"Senior")</f>
        <v>Young Adult</v>
      </c>
    </row>
    <row r="186" spans="1:8" ht="14.25" customHeight="1">
      <c r="A186" s="1">
        <v>18</v>
      </c>
      <c r="B186" s="1" t="s">
        <v>31</v>
      </c>
      <c r="C186" s="1">
        <v>33.155000000000001</v>
      </c>
      <c r="D186" s="1" t="s">
        <v>32</v>
      </c>
      <c r="E186" s="1" t="s">
        <v>36</v>
      </c>
      <c r="F186" s="18">
        <v>2207.6974500000001</v>
      </c>
      <c r="G186" s="18" t="str" cm="1">
        <f t="array" ref="G186">_xlfn.IFS(C186&lt;=18.5,"Underweight",AND(C186&gt;18.5,C186&lt;=24.9),"Healthy",AND(C186&gt;24.9,C186&lt;=29.9),"Slightly Overweight",C186&gt;29.9,"Overweight")</f>
        <v>Overweight</v>
      </c>
      <c r="H186" t="str" cm="1">
        <f t="array" ref="H186">_xlfn.IFS(A186&lt;=25,"Young Adult",AND(A186&gt;=26,A186&lt;=35),"Adult",AND(A186&gt;=36,A186&lt;=59),"Mature Age Adult",A186&gt;=60,"Senior")</f>
        <v>Young Adult</v>
      </c>
    </row>
    <row r="187" spans="1:8" ht="14.25" customHeight="1">
      <c r="A187" s="1">
        <v>18</v>
      </c>
      <c r="B187" s="1" t="s">
        <v>31</v>
      </c>
      <c r="C187" s="1">
        <v>40.28</v>
      </c>
      <c r="D187" s="1" t="s">
        <v>32</v>
      </c>
      <c r="E187" s="1" t="s">
        <v>36</v>
      </c>
      <c r="F187" s="18">
        <v>2217.6012000000001</v>
      </c>
      <c r="G187" s="18" t="str" cm="1">
        <f t="array" ref="G187">_xlfn.IFS(C187&lt;=18.5,"Underweight",AND(C187&gt;18.5,C187&lt;=24.9),"Healthy",AND(C187&gt;24.9,C187&lt;=29.9),"Slightly Overweight",C187&gt;29.9,"Overweight")</f>
        <v>Overweight</v>
      </c>
      <c r="H187" t="str" cm="1">
        <f t="array" ref="H187">_xlfn.IFS(A187&lt;=25,"Young Adult",AND(A187&gt;=26,A187&lt;=35),"Adult",AND(A187&gt;=36,A187&lt;=59),"Mature Age Adult",A187&gt;=60,"Senior")</f>
        <v>Young Adult</v>
      </c>
    </row>
    <row r="188" spans="1:8" ht="14.25" customHeight="1">
      <c r="A188" s="1">
        <v>18</v>
      </c>
      <c r="B188" s="1" t="s">
        <v>31</v>
      </c>
      <c r="C188" s="1">
        <v>31.13</v>
      </c>
      <c r="D188" s="1" t="s">
        <v>32</v>
      </c>
      <c r="E188" s="1" t="s">
        <v>33</v>
      </c>
      <c r="F188" s="18">
        <v>1621.8827000000001</v>
      </c>
      <c r="G188" s="18" t="str" cm="1">
        <f t="array" ref="G188">_xlfn.IFS(C188&lt;=18.5,"Underweight",AND(C188&gt;18.5,C188&lt;=24.9),"Healthy",AND(C188&gt;24.9,C188&lt;=29.9),"Slightly Overweight",C188&gt;29.9,"Overweight")</f>
        <v>Overweight</v>
      </c>
      <c r="H188" t="str" cm="1">
        <f t="array" ref="H188">_xlfn.IFS(A188&lt;=25,"Young Adult",AND(A188&gt;=26,A188&lt;=35),"Adult",AND(A188&gt;=36,A188&lt;=59),"Mature Age Adult",A188&gt;=60,"Senior")</f>
        <v>Young Adult</v>
      </c>
    </row>
    <row r="189" spans="1:8" ht="14.25" customHeight="1">
      <c r="A189" s="1">
        <v>18</v>
      </c>
      <c r="B189" s="1" t="s">
        <v>31</v>
      </c>
      <c r="C189" s="1">
        <v>40.26</v>
      </c>
      <c r="D189" s="1" t="s">
        <v>32</v>
      </c>
      <c r="E189" s="1" t="s">
        <v>33</v>
      </c>
      <c r="F189" s="18">
        <v>1634.5734</v>
      </c>
      <c r="G189" s="18" t="str" cm="1">
        <f t="array" ref="G189">_xlfn.IFS(C189&lt;=18.5,"Underweight",AND(C189&gt;18.5,C189&lt;=24.9),"Healthy",AND(C189&gt;24.9,C189&lt;=29.9),"Slightly Overweight",C189&gt;29.9,"Overweight")</f>
        <v>Overweight</v>
      </c>
      <c r="H189" t="str" cm="1">
        <f t="array" ref="H189">_xlfn.IFS(A189&lt;=25,"Young Adult",AND(A189&gt;=26,A189&lt;=35),"Adult",AND(A189&gt;=36,A189&lt;=59),"Mature Age Adult",A189&gt;=60,"Senior")</f>
        <v>Young Adult</v>
      </c>
    </row>
    <row r="190" spans="1:8" ht="14.25" customHeight="1">
      <c r="A190" s="1">
        <v>18</v>
      </c>
      <c r="B190" s="1" t="s">
        <v>31</v>
      </c>
      <c r="C190" s="1">
        <v>40.185000000000002</v>
      </c>
      <c r="D190" s="1" t="s">
        <v>32</v>
      </c>
      <c r="E190" s="1" t="s">
        <v>36</v>
      </c>
      <c r="F190" s="18">
        <v>2217.4691499999999</v>
      </c>
      <c r="G190" s="18" t="str" cm="1">
        <f t="array" ref="G190">_xlfn.IFS(C190&lt;=18.5,"Underweight",AND(C190&gt;18.5,C190&lt;=24.9),"Healthy",AND(C190&gt;24.9,C190&lt;=29.9),"Slightly Overweight",C190&gt;29.9,"Overweight")</f>
        <v>Overweight</v>
      </c>
      <c r="H190" t="str" cm="1">
        <f t="array" ref="H190">_xlfn.IFS(A190&lt;=25,"Young Adult",AND(A190&gt;=26,A190&lt;=35),"Adult",AND(A190&gt;=36,A190&lt;=59),"Mature Age Adult",A190&gt;=60,"Senior")</f>
        <v>Young Adult</v>
      </c>
    </row>
    <row r="191" spans="1:8" ht="14.25" customHeight="1">
      <c r="A191" s="1">
        <v>18</v>
      </c>
      <c r="B191" s="1" t="s">
        <v>31</v>
      </c>
      <c r="C191" s="1">
        <v>31.35</v>
      </c>
      <c r="D191" s="1" t="s">
        <v>32</v>
      </c>
      <c r="E191" s="1" t="s">
        <v>36</v>
      </c>
      <c r="F191" s="18">
        <v>4561.1885000000002</v>
      </c>
      <c r="G191" s="18" t="str" cm="1">
        <f t="array" ref="G191">_xlfn.IFS(C191&lt;=18.5,"Underweight",AND(C191&gt;18.5,C191&lt;=24.9),"Healthy",AND(C191&gt;24.9,C191&lt;=29.9),"Slightly Overweight",C191&gt;29.9,"Overweight")</f>
        <v>Overweight</v>
      </c>
      <c r="H191" t="str" cm="1">
        <f t="array" ref="H191">_xlfn.IFS(A191&lt;=25,"Young Adult",AND(A191&gt;=26,A191&lt;=35),"Adult",AND(A191&gt;=36,A191&lt;=59),"Mature Age Adult",A191&gt;=60,"Senior")</f>
        <v>Young Adult</v>
      </c>
    </row>
    <row r="192" spans="1:8" ht="14.25" customHeight="1">
      <c r="A192" s="1">
        <v>18</v>
      </c>
      <c r="B192" s="1" t="s">
        <v>31</v>
      </c>
      <c r="C192" s="1">
        <v>30.305</v>
      </c>
      <c r="D192" s="1" t="s">
        <v>32</v>
      </c>
      <c r="E192" s="1" t="s">
        <v>36</v>
      </c>
      <c r="F192" s="18">
        <v>2203.7359499999998</v>
      </c>
      <c r="G192" s="18" t="str" cm="1">
        <f t="array" ref="G192">_xlfn.IFS(C192&lt;=18.5,"Underweight",AND(C192&gt;18.5,C192&lt;=24.9),"Healthy",AND(C192&gt;24.9,C192&lt;=29.9),"Slightly Overweight",C192&gt;29.9,"Overweight")</f>
        <v>Overweight</v>
      </c>
      <c r="H192" t="str" cm="1">
        <f t="array" ref="H192">_xlfn.IFS(A192&lt;=25,"Young Adult",AND(A192&gt;=26,A192&lt;=35),"Adult",AND(A192&gt;=36,A192&lt;=59),"Mature Age Adult",A192&gt;=60,"Senior")</f>
        <v>Young Adult</v>
      </c>
    </row>
    <row r="193" spans="1:8" ht="14.25" customHeight="1">
      <c r="A193" s="1">
        <v>18</v>
      </c>
      <c r="B193" s="1" t="s">
        <v>31</v>
      </c>
      <c r="C193" s="1">
        <v>39.82</v>
      </c>
      <c r="D193" s="1" t="s">
        <v>32</v>
      </c>
      <c r="E193" s="1" t="s">
        <v>33</v>
      </c>
      <c r="F193" s="18">
        <v>1633.9618</v>
      </c>
      <c r="G193" s="18" t="str" cm="1">
        <f t="array" ref="G193">_xlfn.IFS(C193&lt;=18.5,"Underweight",AND(C193&gt;18.5,C193&lt;=24.9),"Healthy",AND(C193&gt;24.9,C193&lt;=29.9),"Slightly Overweight",C193&gt;29.9,"Overweight")</f>
        <v>Overweight</v>
      </c>
      <c r="H193" t="str" cm="1">
        <f t="array" ref="H193">_xlfn.IFS(A193&lt;=25,"Young Adult",AND(A193&gt;=26,A193&lt;=35),"Adult",AND(A193&gt;=36,A193&lt;=59),"Mature Age Adult",A193&gt;=60,"Senior")</f>
        <v>Young Adult</v>
      </c>
    </row>
    <row r="194" spans="1:8" ht="14.25" customHeight="1">
      <c r="A194" s="1">
        <v>18</v>
      </c>
      <c r="B194" s="1" t="s">
        <v>31</v>
      </c>
      <c r="C194" s="1">
        <v>31.92</v>
      </c>
      <c r="D194" s="1" t="s">
        <v>32</v>
      </c>
      <c r="E194" s="1" t="s">
        <v>36</v>
      </c>
      <c r="F194" s="18">
        <v>2205.9807999999998</v>
      </c>
      <c r="G194" s="18" t="str" cm="1">
        <f t="array" ref="G194">_xlfn.IFS(C194&lt;=18.5,"Underweight",AND(C194&gt;18.5,C194&lt;=24.9),"Healthy",AND(C194&gt;24.9,C194&lt;=29.9),"Slightly Overweight",C194&gt;29.9,"Overweight")</f>
        <v>Overweight</v>
      </c>
      <c r="H194" t="str" cm="1">
        <f t="array" ref="H194">_xlfn.IFS(A194&lt;=25,"Young Adult",AND(A194&gt;=26,A194&lt;=35),"Adult",AND(A194&gt;=36,A194&lt;=59),"Mature Age Adult",A194&gt;=60,"Senior")</f>
        <v>Young Adult</v>
      </c>
    </row>
    <row r="195" spans="1:8" ht="14.25" customHeight="1">
      <c r="A195" s="1">
        <v>18</v>
      </c>
      <c r="B195" s="1" t="s">
        <v>31</v>
      </c>
      <c r="C195" s="1">
        <v>36.85</v>
      </c>
      <c r="D195" s="1" t="s">
        <v>32</v>
      </c>
      <c r="E195" s="1" t="s">
        <v>33</v>
      </c>
      <c r="F195" s="18">
        <v>1629.8335</v>
      </c>
      <c r="G195" s="18" t="str" cm="1">
        <f t="array" ref="G195">_xlfn.IFS(C195&lt;=18.5,"Underweight",AND(C195&gt;18.5,C195&lt;=24.9),"Healthy",AND(C195&gt;24.9,C195&lt;=29.9),"Slightly Overweight",C195&gt;29.9,"Overweight")</f>
        <v>Overweight</v>
      </c>
      <c r="H195" t="str" cm="1">
        <f t="array" ref="H195">_xlfn.IFS(A195&lt;=25,"Young Adult",AND(A195&gt;=26,A195&lt;=35),"Adult",AND(A195&gt;=36,A195&lt;=59),"Mature Age Adult",A195&gt;=60,"Senior")</f>
        <v>Young Adult</v>
      </c>
    </row>
    <row r="196" spans="1:8" ht="14.25" customHeight="1">
      <c r="A196" s="1">
        <v>19</v>
      </c>
      <c r="B196" s="1" t="s">
        <v>31</v>
      </c>
      <c r="C196" s="1">
        <v>31.824999999999999</v>
      </c>
      <c r="D196" s="1" t="s">
        <v>32</v>
      </c>
      <c r="E196" s="1" t="s">
        <v>35</v>
      </c>
      <c r="F196" s="18">
        <v>2719.2797500000001</v>
      </c>
      <c r="G196" s="18" t="str" cm="1">
        <f t="array" ref="G196">_xlfn.IFS(C196&lt;=18.5,"Underweight",AND(C196&gt;18.5,C196&lt;=24.9),"Healthy",AND(C196&gt;24.9,C196&lt;=29.9),"Slightly Overweight",C196&gt;29.9,"Overweight")</f>
        <v>Overweight</v>
      </c>
      <c r="H196" t="str" cm="1">
        <f t="array" ref="H196">_xlfn.IFS(A196&lt;=25,"Young Adult",AND(A196&gt;=26,A196&lt;=35),"Adult",AND(A196&gt;=36,A196&lt;=59),"Mature Age Adult",A196&gt;=60,"Senior")</f>
        <v>Young Adult</v>
      </c>
    </row>
    <row r="197" spans="1:8" ht="14.25" customHeight="1">
      <c r="A197" s="1">
        <v>19</v>
      </c>
      <c r="B197" s="1" t="s">
        <v>31</v>
      </c>
      <c r="C197" s="1">
        <v>32.11</v>
      </c>
      <c r="D197" s="1" t="s">
        <v>32</v>
      </c>
      <c r="E197" s="1" t="s">
        <v>35</v>
      </c>
      <c r="F197" s="18">
        <v>2130.6759000000002</v>
      </c>
      <c r="G197" s="18" t="str" cm="1">
        <f t="array" ref="G197">_xlfn.IFS(C197&lt;=18.5,"Underweight",AND(C197&gt;18.5,C197&lt;=24.9),"Healthy",AND(C197&gt;24.9,C197&lt;=29.9),"Slightly Overweight",C197&gt;29.9,"Overweight")</f>
        <v>Overweight</v>
      </c>
      <c r="H197" t="str" cm="1">
        <f t="array" ref="H197">_xlfn.IFS(A197&lt;=25,"Young Adult",AND(A197&gt;=26,A197&lt;=35),"Adult",AND(A197&gt;=36,A197&lt;=59),"Mature Age Adult",A197&gt;=60,"Senior")</f>
        <v>Young Adult</v>
      </c>
    </row>
    <row r="198" spans="1:8" ht="14.25" customHeight="1">
      <c r="A198" s="1">
        <v>19</v>
      </c>
      <c r="B198" s="1" t="s">
        <v>31</v>
      </c>
      <c r="C198" s="1">
        <v>37.43</v>
      </c>
      <c r="D198" s="1" t="s">
        <v>32</v>
      </c>
      <c r="E198" s="1" t="s">
        <v>35</v>
      </c>
      <c r="F198" s="18">
        <v>2138.0707000000002</v>
      </c>
      <c r="G198" s="18" t="str" cm="1">
        <f t="array" ref="G198">_xlfn.IFS(C198&lt;=18.5,"Underweight",AND(C198&gt;18.5,C198&lt;=24.9),"Healthy",AND(C198&gt;24.9,C198&lt;=29.9),"Slightly Overweight",C198&gt;29.9,"Overweight")</f>
        <v>Overweight</v>
      </c>
      <c r="H198" t="str" cm="1">
        <f t="array" ref="H198">_xlfn.IFS(A198&lt;=25,"Young Adult",AND(A198&gt;=26,A198&lt;=35),"Adult",AND(A198&gt;=36,A198&lt;=59),"Mature Age Adult",A198&gt;=60,"Senior")</f>
        <v>Young Adult</v>
      </c>
    </row>
    <row r="199" spans="1:8" ht="14.25" customHeight="1">
      <c r="A199" s="1">
        <v>19</v>
      </c>
      <c r="B199" s="1" t="s">
        <v>31</v>
      </c>
      <c r="C199" s="1">
        <v>35.15</v>
      </c>
      <c r="D199" s="1" t="s">
        <v>32</v>
      </c>
      <c r="E199" s="1" t="s">
        <v>35</v>
      </c>
      <c r="F199" s="18">
        <v>2134.9014999999999</v>
      </c>
      <c r="G199" s="18" t="str" cm="1">
        <f t="array" ref="G199">_xlfn.IFS(C199&lt;=18.5,"Underweight",AND(C199&gt;18.5,C199&lt;=24.9),"Healthy",AND(C199&gt;24.9,C199&lt;=29.9),"Slightly Overweight",C199&gt;29.9,"Overweight")</f>
        <v>Overweight</v>
      </c>
      <c r="H199" t="str" cm="1">
        <f t="array" ref="H199">_xlfn.IFS(A199&lt;=25,"Young Adult",AND(A199&gt;=26,A199&lt;=35),"Adult",AND(A199&gt;=36,A199&lt;=59),"Mature Age Adult",A199&gt;=60,"Senior")</f>
        <v>Young Adult</v>
      </c>
    </row>
    <row r="200" spans="1:8" ht="14.25" customHeight="1">
      <c r="A200" s="1">
        <v>19</v>
      </c>
      <c r="B200" s="1" t="s">
        <v>31</v>
      </c>
      <c r="C200" s="1">
        <v>32.9</v>
      </c>
      <c r="D200" s="1" t="s">
        <v>32</v>
      </c>
      <c r="E200" s="1" t="s">
        <v>34</v>
      </c>
      <c r="F200" s="18">
        <v>1748.7739999999999</v>
      </c>
      <c r="G200" s="18" t="str" cm="1">
        <f t="array" ref="G200">_xlfn.IFS(C200&lt;=18.5,"Underweight",AND(C200&gt;18.5,C200&lt;=24.9),"Healthy",AND(C200&gt;24.9,C200&lt;=29.9),"Slightly Overweight",C200&gt;29.9,"Overweight")</f>
        <v>Overweight</v>
      </c>
      <c r="H200" t="str" cm="1">
        <f t="array" ref="H200">_xlfn.IFS(A200&lt;=25,"Young Adult",AND(A200&gt;=26,A200&lt;=35),"Adult",AND(A200&gt;=36,A200&lt;=59),"Mature Age Adult",A200&gt;=60,"Senior")</f>
        <v>Young Adult</v>
      </c>
    </row>
    <row r="201" spans="1:8" ht="14.25" customHeight="1">
      <c r="A201" s="1">
        <v>19</v>
      </c>
      <c r="B201" s="1" t="s">
        <v>31</v>
      </c>
      <c r="C201" s="1">
        <v>30.59</v>
      </c>
      <c r="D201" s="1" t="s">
        <v>32</v>
      </c>
      <c r="E201" s="1" t="s">
        <v>35</v>
      </c>
      <c r="F201" s="18">
        <v>24059.680189999999</v>
      </c>
      <c r="G201" s="18" t="str" cm="1">
        <f t="array" ref="G201">_xlfn.IFS(C201&lt;=18.5,"Underweight",AND(C201&gt;18.5,C201&lt;=24.9),"Healthy",AND(C201&gt;24.9,C201&lt;=29.9),"Slightly Overweight",C201&gt;29.9,"Overweight")</f>
        <v>Overweight</v>
      </c>
      <c r="H201" t="str" cm="1">
        <f t="array" ref="H201">_xlfn.IFS(A201&lt;=25,"Young Adult",AND(A201&gt;=26,A201&lt;=35),"Adult",AND(A201&gt;=36,A201&lt;=59),"Mature Age Adult",A201&gt;=60,"Senior")</f>
        <v>Young Adult</v>
      </c>
    </row>
    <row r="202" spans="1:8" ht="14.25" customHeight="1">
      <c r="A202" s="1">
        <v>19</v>
      </c>
      <c r="B202" s="1" t="s">
        <v>31</v>
      </c>
      <c r="C202" s="1">
        <v>30.495000000000001</v>
      </c>
      <c r="D202" s="1" t="s">
        <v>32</v>
      </c>
      <c r="E202" s="1" t="s">
        <v>35</v>
      </c>
      <c r="F202" s="18">
        <v>2128.4310500000001</v>
      </c>
      <c r="G202" s="18" t="str" cm="1">
        <f t="array" ref="G202">_xlfn.IFS(C202&lt;=18.5,"Underweight",AND(C202&gt;18.5,C202&lt;=24.9),"Healthy",AND(C202&gt;24.9,C202&lt;=29.9),"Slightly Overweight",C202&gt;29.9,"Overweight")</f>
        <v>Overweight</v>
      </c>
      <c r="H202" t="str" cm="1">
        <f t="array" ref="H202">_xlfn.IFS(A202&lt;=25,"Young Adult",AND(A202&gt;=26,A202&lt;=35),"Adult",AND(A202&gt;=36,A202&lt;=59),"Mature Age Adult",A202&gt;=60,"Senior")</f>
        <v>Young Adult</v>
      </c>
    </row>
    <row r="203" spans="1:8" ht="14.25" customHeight="1">
      <c r="A203" s="1">
        <v>19</v>
      </c>
      <c r="B203" s="1" t="s">
        <v>31</v>
      </c>
      <c r="C203" s="1">
        <v>36.575000000000003</v>
      </c>
      <c r="D203" s="1" t="s">
        <v>32</v>
      </c>
      <c r="E203" s="1" t="s">
        <v>35</v>
      </c>
      <c r="F203" s="18">
        <v>2136.8822500000001</v>
      </c>
      <c r="G203" s="18" t="str" cm="1">
        <f t="array" ref="G203">_xlfn.IFS(C203&lt;=18.5,"Underweight",AND(C203&gt;18.5,C203&lt;=24.9),"Healthy",AND(C203&gt;24.9,C203&lt;=29.9),"Slightly Overweight",C203&gt;29.9,"Overweight")</f>
        <v>Overweight</v>
      </c>
      <c r="H203" t="str" cm="1">
        <f t="array" ref="H203">_xlfn.IFS(A203&lt;=25,"Young Adult",AND(A203&gt;=26,A203&lt;=35),"Adult",AND(A203&gt;=36,A203&lt;=59),"Mature Age Adult",A203&gt;=60,"Senior")</f>
        <v>Young Adult</v>
      </c>
    </row>
    <row r="204" spans="1:8" ht="14.25" customHeight="1">
      <c r="A204" s="1">
        <v>19</v>
      </c>
      <c r="B204" s="1" t="s">
        <v>31</v>
      </c>
      <c r="C204" s="1">
        <v>39.615000000000002</v>
      </c>
      <c r="D204" s="1" t="s">
        <v>32</v>
      </c>
      <c r="E204" s="1" t="s">
        <v>35</v>
      </c>
      <c r="F204" s="18">
        <v>2730.1078499999999</v>
      </c>
      <c r="G204" s="18" t="str" cm="1">
        <f t="array" ref="G204">_xlfn.IFS(C204&lt;=18.5,"Underweight",AND(C204&gt;18.5,C204&lt;=24.9),"Healthy",AND(C204&gt;24.9,C204&lt;=29.9),"Slightly Overweight",C204&gt;29.9,"Overweight")</f>
        <v>Overweight</v>
      </c>
      <c r="H204" t="str" cm="1">
        <f t="array" ref="H204">_xlfn.IFS(A204&lt;=25,"Young Adult",AND(A204&gt;=26,A204&lt;=35),"Adult",AND(A204&gt;=36,A204&lt;=59),"Mature Age Adult",A204&gt;=60,"Senior")</f>
        <v>Young Adult</v>
      </c>
    </row>
    <row r="205" spans="1:8" ht="14.25" customHeight="1">
      <c r="A205" s="1">
        <v>19</v>
      </c>
      <c r="B205" s="1" t="s">
        <v>31</v>
      </c>
      <c r="C205" s="1">
        <v>40.5</v>
      </c>
      <c r="D205" s="1" t="s">
        <v>32</v>
      </c>
      <c r="E205" s="1" t="s">
        <v>34</v>
      </c>
      <c r="F205" s="18">
        <v>1759.338</v>
      </c>
      <c r="G205" s="18" t="str" cm="1">
        <f t="array" ref="G205">_xlfn.IFS(C205&lt;=18.5,"Underweight",AND(C205&gt;18.5,C205&lt;=24.9),"Healthy",AND(C205&gt;24.9,C205&lt;=29.9),"Slightly Overweight",C205&gt;29.9,"Overweight")</f>
        <v>Overweight</v>
      </c>
      <c r="H205" t="str" cm="1">
        <f t="array" ref="H205">_xlfn.IFS(A205&lt;=25,"Young Adult",AND(A205&gt;=26,A205&lt;=35),"Adult",AND(A205&gt;=36,A205&lt;=59),"Mature Age Adult",A205&gt;=60,"Senior")</f>
        <v>Young Adult</v>
      </c>
    </row>
    <row r="206" spans="1:8" ht="14.25" customHeight="1">
      <c r="A206" s="1">
        <v>20</v>
      </c>
      <c r="B206" s="1" t="s">
        <v>31</v>
      </c>
      <c r="C206" s="1">
        <v>37</v>
      </c>
      <c r="D206" s="1" t="s">
        <v>32</v>
      </c>
      <c r="E206" s="1" t="s">
        <v>34</v>
      </c>
      <c r="F206" s="18">
        <v>4830.63</v>
      </c>
      <c r="G206" s="18" t="str" cm="1">
        <f t="array" ref="G206">_xlfn.IFS(C206&lt;=18.5,"Underweight",AND(C206&gt;18.5,C206&lt;=24.9),"Healthy",AND(C206&gt;24.9,C206&lt;=29.9),"Slightly Overweight",C206&gt;29.9,"Overweight")</f>
        <v>Overweight</v>
      </c>
      <c r="H206" t="str" cm="1">
        <f t="array" ref="H206">_xlfn.IFS(A206&lt;=25,"Young Adult",AND(A206&gt;=26,A206&lt;=35),"Adult",AND(A206&gt;=36,A206&lt;=59),"Mature Age Adult",A206&gt;=60,"Senior")</f>
        <v>Young Adult</v>
      </c>
    </row>
    <row r="207" spans="1:8" ht="14.25" customHeight="1">
      <c r="A207" s="1">
        <v>20</v>
      </c>
      <c r="B207" s="1" t="s">
        <v>31</v>
      </c>
      <c r="C207" s="1">
        <v>31.79</v>
      </c>
      <c r="D207" s="1" t="s">
        <v>32</v>
      </c>
      <c r="E207" s="1" t="s">
        <v>33</v>
      </c>
      <c r="F207" s="18">
        <v>3056.3881000000001</v>
      </c>
      <c r="G207" s="18" t="str" cm="1">
        <f t="array" ref="G207">_xlfn.IFS(C207&lt;=18.5,"Underweight",AND(C207&gt;18.5,C207&lt;=24.9),"Healthy",AND(C207&gt;24.9,C207&lt;=29.9),"Slightly Overweight",C207&gt;29.9,"Overweight")</f>
        <v>Overweight</v>
      </c>
      <c r="H207" t="str" cm="1">
        <f t="array" ref="H207">_xlfn.IFS(A207&lt;=25,"Young Adult",AND(A207&gt;=26,A207&lt;=35),"Adult",AND(A207&gt;=36,A207&lt;=59),"Mature Age Adult",A207&gt;=60,"Senior")</f>
        <v>Young Adult</v>
      </c>
    </row>
    <row r="208" spans="1:8" ht="14.25" customHeight="1">
      <c r="A208" s="1">
        <v>20</v>
      </c>
      <c r="B208" s="1" t="s">
        <v>31</v>
      </c>
      <c r="C208" s="1">
        <v>33</v>
      </c>
      <c r="D208" s="1" t="s">
        <v>32</v>
      </c>
      <c r="E208" s="1" t="s">
        <v>33</v>
      </c>
      <c r="F208" s="18">
        <v>1880.07</v>
      </c>
      <c r="G208" s="18" t="str" cm="1">
        <f t="array" ref="G208">_xlfn.IFS(C208&lt;=18.5,"Underweight",AND(C208&gt;18.5,C208&lt;=24.9),"Healthy",AND(C208&gt;24.9,C208&lt;=29.9),"Slightly Overweight",C208&gt;29.9,"Overweight")</f>
        <v>Overweight</v>
      </c>
      <c r="H208" t="str" cm="1">
        <f t="array" ref="H208">_xlfn.IFS(A208&lt;=25,"Young Adult",AND(A208&gt;=26,A208&lt;=35),"Adult",AND(A208&gt;=36,A208&lt;=59),"Mature Age Adult",A208&gt;=60,"Senior")</f>
        <v>Young Adult</v>
      </c>
    </row>
    <row r="209" spans="1:8" ht="14.25" customHeight="1">
      <c r="A209" s="1">
        <v>20</v>
      </c>
      <c r="B209" s="1" t="s">
        <v>31</v>
      </c>
      <c r="C209" s="1">
        <v>31.46</v>
      </c>
      <c r="D209" s="1" t="s">
        <v>32</v>
      </c>
      <c r="E209" s="1" t="s">
        <v>33</v>
      </c>
      <c r="F209" s="18">
        <v>1877.9294</v>
      </c>
      <c r="G209" s="18" t="str" cm="1">
        <f t="array" ref="G209">_xlfn.IFS(C209&lt;=18.5,"Underweight",AND(C209&gt;18.5,C209&lt;=24.9),"Healthy",AND(C209&gt;24.9,C209&lt;=29.9),"Slightly Overweight",C209&gt;29.9,"Overweight")</f>
        <v>Overweight</v>
      </c>
      <c r="H209" t="str" cm="1">
        <f t="array" ref="H209">_xlfn.IFS(A209&lt;=25,"Young Adult",AND(A209&gt;=26,A209&lt;=35),"Adult",AND(A209&gt;=36,A209&lt;=59),"Mature Age Adult",A209&gt;=60,"Senior")</f>
        <v>Young Adult</v>
      </c>
    </row>
    <row r="210" spans="1:8" ht="14.25" customHeight="1">
      <c r="A210" s="1">
        <v>20</v>
      </c>
      <c r="B210" s="1" t="s">
        <v>31</v>
      </c>
      <c r="C210" s="1">
        <v>31.92</v>
      </c>
      <c r="D210" s="1" t="s">
        <v>32</v>
      </c>
      <c r="E210" s="1" t="s">
        <v>35</v>
      </c>
      <c r="F210" s="18">
        <v>2261.5688</v>
      </c>
      <c r="G210" s="18" t="str" cm="1">
        <f t="array" ref="G210">_xlfn.IFS(C210&lt;=18.5,"Underweight",AND(C210&gt;18.5,C210&lt;=24.9),"Healthy",AND(C210&gt;24.9,C210&lt;=29.9),"Slightly Overweight",C210&gt;29.9,"Overweight")</f>
        <v>Overweight</v>
      </c>
      <c r="H210" t="str" cm="1">
        <f t="array" ref="H210">_xlfn.IFS(A210&lt;=25,"Young Adult",AND(A210&gt;=26,A210&lt;=35),"Adult",AND(A210&gt;=36,A210&lt;=59),"Mature Age Adult",A210&gt;=60,"Senior")</f>
        <v>Young Adult</v>
      </c>
    </row>
    <row r="211" spans="1:8" ht="14.25" customHeight="1">
      <c r="A211" s="1">
        <v>20</v>
      </c>
      <c r="B211" s="1" t="s">
        <v>31</v>
      </c>
      <c r="C211" s="1">
        <v>30.59</v>
      </c>
      <c r="D211" s="1" t="s">
        <v>32</v>
      </c>
      <c r="E211" s="1" t="s">
        <v>36</v>
      </c>
      <c r="F211" s="18">
        <v>2459.7201</v>
      </c>
      <c r="G211" s="18" t="str" cm="1">
        <f t="array" ref="G211">_xlfn.IFS(C211&lt;=18.5,"Underweight",AND(C211&gt;18.5,C211&lt;=24.9),"Healthy",AND(C211&gt;24.9,C211&lt;=29.9),"Slightly Overweight",C211&gt;29.9,"Overweight")</f>
        <v>Overweight</v>
      </c>
      <c r="H211" t="str" cm="1">
        <f t="array" ref="H211">_xlfn.IFS(A211&lt;=25,"Young Adult",AND(A211&gt;=26,A211&lt;=35),"Adult",AND(A211&gt;=36,A211&lt;=59),"Mature Age Adult",A211&gt;=60,"Senior")</f>
        <v>Young Adult</v>
      </c>
    </row>
    <row r="212" spans="1:8" ht="14.25" customHeight="1">
      <c r="A212" s="1">
        <v>20</v>
      </c>
      <c r="B212" s="1" t="s">
        <v>31</v>
      </c>
      <c r="C212" s="1">
        <v>33.299999999999997</v>
      </c>
      <c r="D212" s="1" t="s">
        <v>32</v>
      </c>
      <c r="E212" s="1" t="s">
        <v>34</v>
      </c>
      <c r="F212" s="18">
        <v>1880.4870000000001</v>
      </c>
      <c r="G212" s="18" t="str" cm="1">
        <f t="array" ref="G212">_xlfn.IFS(C212&lt;=18.5,"Underweight",AND(C212&gt;18.5,C212&lt;=24.9),"Healthy",AND(C212&gt;24.9,C212&lt;=29.9),"Slightly Overweight",C212&gt;29.9,"Overweight")</f>
        <v>Overweight</v>
      </c>
      <c r="H212" t="str" cm="1">
        <f t="array" ref="H212">_xlfn.IFS(A212&lt;=25,"Young Adult",AND(A212&gt;=26,A212&lt;=35),"Adult",AND(A212&gt;=36,A212&lt;=59),"Mature Age Adult",A212&gt;=60,"Senior")</f>
        <v>Young Adult</v>
      </c>
    </row>
    <row r="213" spans="1:8" ht="14.25" customHeight="1">
      <c r="A213" s="1">
        <v>21</v>
      </c>
      <c r="B213" s="1" t="s">
        <v>31</v>
      </c>
      <c r="C213" s="1">
        <v>33.630000000000003</v>
      </c>
      <c r="D213" s="1" t="s">
        <v>32</v>
      </c>
      <c r="E213" s="1" t="s">
        <v>35</v>
      </c>
      <c r="F213" s="18">
        <v>3579.8287</v>
      </c>
      <c r="G213" s="18" t="str" cm="1">
        <f t="array" ref="G213">_xlfn.IFS(C213&lt;=18.5,"Underweight",AND(C213&gt;18.5,C213&lt;=24.9),"Healthy",AND(C213&gt;24.9,C213&lt;=29.9),"Slightly Overweight",C213&gt;29.9,"Overweight")</f>
        <v>Overweight</v>
      </c>
      <c r="H213" t="str" cm="1">
        <f t="array" ref="H213">_xlfn.IFS(A213&lt;=25,"Young Adult",AND(A213&gt;=26,A213&lt;=35),"Adult",AND(A213&gt;=36,A213&lt;=59),"Mature Age Adult",A213&gt;=60,"Senior")</f>
        <v>Young Adult</v>
      </c>
    </row>
    <row r="214" spans="1:8" ht="14.25" customHeight="1">
      <c r="A214" s="1">
        <v>21</v>
      </c>
      <c r="B214" s="1" t="s">
        <v>31</v>
      </c>
      <c r="C214" s="1">
        <v>39.49</v>
      </c>
      <c r="D214" s="1" t="s">
        <v>32</v>
      </c>
      <c r="E214" s="1" t="s">
        <v>33</v>
      </c>
      <c r="F214" s="18">
        <v>2026.9740999999999</v>
      </c>
      <c r="G214" s="18" t="str" cm="1">
        <f t="array" ref="G214">_xlfn.IFS(C214&lt;=18.5,"Underweight",AND(C214&gt;18.5,C214&lt;=24.9),"Healthy",AND(C214&gt;24.9,C214&lt;=29.9),"Slightly Overweight",C214&gt;29.9,"Overweight")</f>
        <v>Overweight</v>
      </c>
      <c r="H214" t="str" cm="1">
        <f t="array" ref="H214">_xlfn.IFS(A214&lt;=25,"Young Adult",AND(A214&gt;=26,A214&lt;=35),"Adult",AND(A214&gt;=36,A214&lt;=59),"Mature Age Adult",A214&gt;=60,"Senior")</f>
        <v>Young Adult</v>
      </c>
    </row>
    <row r="215" spans="1:8" ht="14.25" customHeight="1">
      <c r="A215" s="1">
        <v>21</v>
      </c>
      <c r="B215" s="1" t="s">
        <v>31</v>
      </c>
      <c r="C215" s="1">
        <v>35.72</v>
      </c>
      <c r="D215" s="1" t="s">
        <v>32</v>
      </c>
      <c r="E215" s="1" t="s">
        <v>35</v>
      </c>
      <c r="F215" s="18">
        <v>2404.7338</v>
      </c>
      <c r="G215" s="18" t="str" cm="1">
        <f t="array" ref="G215">_xlfn.IFS(C215&lt;=18.5,"Underweight",AND(C215&gt;18.5,C215&lt;=24.9),"Healthy",AND(C215&gt;24.9,C215&lt;=29.9),"Slightly Overweight",C215&gt;29.9,"Overweight")</f>
        <v>Overweight</v>
      </c>
      <c r="H215" t="str" cm="1">
        <f t="array" ref="H215">_xlfn.IFS(A215&lt;=25,"Young Adult",AND(A215&gt;=26,A215&lt;=35),"Adult",AND(A215&gt;=36,A215&lt;=59),"Mature Age Adult",A215&gt;=60,"Senior")</f>
        <v>Young Adult</v>
      </c>
    </row>
    <row r="216" spans="1:8" ht="14.25" customHeight="1">
      <c r="A216" s="1">
        <v>21</v>
      </c>
      <c r="B216" s="1" t="s">
        <v>31</v>
      </c>
      <c r="C216" s="1">
        <v>34.869999999999997</v>
      </c>
      <c r="D216" s="1" t="s">
        <v>32</v>
      </c>
      <c r="E216" s="1" t="s">
        <v>33</v>
      </c>
      <c r="F216" s="18">
        <v>2020.5523000000001</v>
      </c>
      <c r="G216" s="18" t="str" cm="1">
        <f t="array" ref="G216">_xlfn.IFS(C216&lt;=18.5,"Underweight",AND(C216&gt;18.5,C216&lt;=24.9),"Healthy",AND(C216&gt;24.9,C216&lt;=29.9),"Slightly Overweight",C216&gt;29.9,"Overweight")</f>
        <v>Overweight</v>
      </c>
      <c r="H216" t="str" cm="1">
        <f t="array" ref="H216">_xlfn.IFS(A216&lt;=25,"Young Adult",AND(A216&gt;=26,A216&lt;=35),"Adult",AND(A216&gt;=36,A216&lt;=59),"Mature Age Adult",A216&gt;=60,"Senior")</f>
        <v>Young Adult</v>
      </c>
    </row>
    <row r="217" spans="1:8" ht="14.25" customHeight="1">
      <c r="A217" s="1">
        <v>21</v>
      </c>
      <c r="B217" s="1" t="s">
        <v>31</v>
      </c>
      <c r="C217" s="1">
        <v>32.68</v>
      </c>
      <c r="D217" s="1" t="s">
        <v>32</v>
      </c>
      <c r="E217" s="1" t="s">
        <v>35</v>
      </c>
      <c r="F217" s="18">
        <v>26018.950519999999</v>
      </c>
      <c r="G217" s="18" t="str" cm="1">
        <f t="array" ref="G217">_xlfn.IFS(C217&lt;=18.5,"Underweight",AND(C217&gt;18.5,C217&lt;=24.9),"Healthy",AND(C217&gt;24.9,C217&lt;=29.9),"Slightly Overweight",C217&gt;29.9,"Overweight")</f>
        <v>Overweight</v>
      </c>
      <c r="H217" t="str" cm="1">
        <f t="array" ref="H217">_xlfn.IFS(A217&lt;=25,"Young Adult",AND(A217&gt;=26,A217&lt;=35),"Adult",AND(A217&gt;=36,A217&lt;=59),"Mature Age Adult",A217&gt;=60,"Senior")</f>
        <v>Young Adult</v>
      </c>
    </row>
    <row r="218" spans="1:8" ht="14.25" customHeight="1">
      <c r="A218" s="1">
        <v>21</v>
      </c>
      <c r="B218" s="1" t="s">
        <v>31</v>
      </c>
      <c r="C218" s="1">
        <v>34.6</v>
      </c>
      <c r="D218" s="1" t="s">
        <v>32</v>
      </c>
      <c r="E218" s="1" t="s">
        <v>34</v>
      </c>
      <c r="F218" s="18">
        <v>2020.1769999999999</v>
      </c>
      <c r="G218" s="18" t="str" cm="1">
        <f t="array" ref="G218">_xlfn.IFS(C218&lt;=18.5,"Underweight",AND(C218&gt;18.5,C218&lt;=24.9),"Healthy",AND(C218&gt;24.9,C218&lt;=29.9),"Slightly Overweight",C218&gt;29.9,"Overweight")</f>
        <v>Overweight</v>
      </c>
      <c r="H218" t="str" cm="1">
        <f t="array" ref="H218">_xlfn.IFS(A218&lt;=25,"Young Adult",AND(A218&gt;=26,A218&lt;=35),"Adult",AND(A218&gt;=36,A218&lt;=59),"Mature Age Adult",A218&gt;=60,"Senior")</f>
        <v>Young Adult</v>
      </c>
    </row>
    <row r="219" spans="1:8" ht="14.25" customHeight="1">
      <c r="A219" s="1">
        <v>22</v>
      </c>
      <c r="B219" s="1" t="s">
        <v>31</v>
      </c>
      <c r="C219" s="1">
        <v>39.805</v>
      </c>
      <c r="D219" s="1" t="s">
        <v>32</v>
      </c>
      <c r="E219" s="1" t="s">
        <v>36</v>
      </c>
      <c r="F219" s="18">
        <v>2755.0209500000001</v>
      </c>
      <c r="G219" s="18" t="str" cm="1">
        <f t="array" ref="G219">_xlfn.IFS(C219&lt;=18.5,"Underweight",AND(C219&gt;18.5,C219&lt;=24.9),"Healthy",AND(C219&gt;24.9,C219&lt;=29.9),"Slightly Overweight",C219&gt;29.9,"Overweight")</f>
        <v>Overweight</v>
      </c>
      <c r="H219" t="str" cm="1">
        <f t="array" ref="H219">_xlfn.IFS(A219&lt;=25,"Young Adult",AND(A219&gt;=26,A219&lt;=35),"Adult",AND(A219&gt;=36,A219&lt;=59),"Mature Age Adult",A219&gt;=60,"Senior")</f>
        <v>Young Adult</v>
      </c>
    </row>
    <row r="220" spans="1:8" ht="14.25" customHeight="1">
      <c r="A220" s="1">
        <v>22</v>
      </c>
      <c r="B220" s="1" t="s">
        <v>31</v>
      </c>
      <c r="C220" s="1">
        <v>36</v>
      </c>
      <c r="D220" s="1" t="s">
        <v>32</v>
      </c>
      <c r="E220" s="1" t="s">
        <v>34</v>
      </c>
      <c r="F220" s="18">
        <v>2166.732</v>
      </c>
      <c r="G220" s="18" t="str" cm="1">
        <f t="array" ref="G220">_xlfn.IFS(C220&lt;=18.5,"Underweight",AND(C220&gt;18.5,C220&lt;=24.9),"Healthy",AND(C220&gt;24.9,C220&lt;=29.9),"Slightly Overweight",C220&gt;29.9,"Overweight")</f>
        <v>Overweight</v>
      </c>
      <c r="H220" t="str" cm="1">
        <f t="array" ref="H220">_xlfn.IFS(A220&lt;=25,"Young Adult",AND(A220&gt;=26,A220&lt;=35),"Adult",AND(A220&gt;=36,A220&lt;=59),"Mature Age Adult",A220&gt;=60,"Senior")</f>
        <v>Young Adult</v>
      </c>
    </row>
    <row r="221" spans="1:8" ht="14.25" customHeight="1">
      <c r="A221" s="1">
        <v>22</v>
      </c>
      <c r="B221" s="1" t="s">
        <v>31</v>
      </c>
      <c r="C221" s="1">
        <v>34.58</v>
      </c>
      <c r="D221" s="1" t="s">
        <v>32</v>
      </c>
      <c r="E221" s="1" t="s">
        <v>36</v>
      </c>
      <c r="F221" s="18">
        <v>3925.7582000000002</v>
      </c>
      <c r="G221" s="18" t="str" cm="1">
        <f t="array" ref="G221">_xlfn.IFS(C221&lt;=18.5,"Underweight",AND(C221&gt;18.5,C221&lt;=24.9),"Healthy",AND(C221&gt;24.9,C221&lt;=29.9),"Slightly Overweight",C221&gt;29.9,"Overweight")</f>
        <v>Overweight</v>
      </c>
      <c r="H221" t="str" cm="1">
        <f t="array" ref="H221">_xlfn.IFS(A221&lt;=25,"Young Adult",AND(A221&gt;=26,A221&lt;=35),"Adult",AND(A221&gt;=36,A221&lt;=59),"Mature Age Adult",A221&gt;=60,"Senior")</f>
        <v>Young Adult</v>
      </c>
    </row>
    <row r="222" spans="1:8" ht="14.25" customHeight="1">
      <c r="A222" s="1">
        <v>22</v>
      </c>
      <c r="B222" s="1" t="s">
        <v>31</v>
      </c>
      <c r="C222" s="1">
        <v>30.4</v>
      </c>
      <c r="D222" s="1" t="s">
        <v>32</v>
      </c>
      <c r="E222" s="1" t="s">
        <v>36</v>
      </c>
      <c r="F222" s="18">
        <v>2741.9479999999999</v>
      </c>
      <c r="G222" s="18" t="str" cm="1">
        <f t="array" ref="G222">_xlfn.IFS(C222&lt;=18.5,"Underweight",AND(C222&gt;18.5,C222&lt;=24.9),"Healthy",AND(C222&gt;24.9,C222&lt;=29.9),"Slightly Overweight",C222&gt;29.9,"Overweight")</f>
        <v>Overweight</v>
      </c>
      <c r="H222" t="str" cm="1">
        <f t="array" ref="H222">_xlfn.IFS(A222&lt;=25,"Young Adult",AND(A222&gt;=26,A222&lt;=35),"Adult",AND(A222&gt;=36,A222&lt;=59),"Mature Age Adult",A222&gt;=60,"Senior")</f>
        <v>Young Adult</v>
      </c>
    </row>
    <row r="223" spans="1:8" ht="14.25" customHeight="1">
      <c r="A223" s="1">
        <v>23</v>
      </c>
      <c r="B223" s="1" t="s">
        <v>31</v>
      </c>
      <c r="C223" s="1">
        <v>34.96</v>
      </c>
      <c r="D223" s="1" t="s">
        <v>32</v>
      </c>
      <c r="E223" s="1" t="s">
        <v>35</v>
      </c>
      <c r="F223" s="18">
        <v>4466.6214</v>
      </c>
      <c r="G223" s="18" t="str" cm="1">
        <f t="array" ref="G223">_xlfn.IFS(C223&lt;=18.5,"Underweight",AND(C223&gt;18.5,C223&lt;=24.9),"Healthy",AND(C223&gt;24.9,C223&lt;=29.9),"Slightly Overweight",C223&gt;29.9,"Overweight")</f>
        <v>Overweight</v>
      </c>
      <c r="H223" t="str" cm="1">
        <f t="array" ref="H223">_xlfn.IFS(A223&lt;=25,"Young Adult",AND(A223&gt;=26,A223&lt;=35),"Adult",AND(A223&gt;=36,A223&lt;=59),"Mature Age Adult",A223&gt;=60,"Senior")</f>
        <v>Young Adult</v>
      </c>
    </row>
    <row r="224" spans="1:8" ht="14.25" customHeight="1">
      <c r="A224" s="1">
        <v>23</v>
      </c>
      <c r="B224" s="1" t="s">
        <v>31</v>
      </c>
      <c r="C224" s="1">
        <v>39.270000000000003</v>
      </c>
      <c r="D224" s="1" t="s">
        <v>32</v>
      </c>
      <c r="E224" s="1" t="s">
        <v>33</v>
      </c>
      <c r="F224" s="18">
        <v>3500.6122999999998</v>
      </c>
      <c r="G224" s="18" t="str" cm="1">
        <f t="array" ref="G224">_xlfn.IFS(C224&lt;=18.5,"Underweight",AND(C224&gt;18.5,C224&lt;=24.9),"Healthy",AND(C224&gt;24.9,C224&lt;=29.9),"Slightly Overweight",C224&gt;29.9,"Overweight")</f>
        <v>Overweight</v>
      </c>
      <c r="H224" t="str" cm="1">
        <f t="array" ref="H224">_xlfn.IFS(A224&lt;=25,"Young Adult",AND(A224&gt;=26,A224&lt;=35),"Adult",AND(A224&gt;=36,A224&lt;=59),"Mature Age Adult",A224&gt;=60,"Senior")</f>
        <v>Young Adult</v>
      </c>
    </row>
    <row r="225" spans="1:8" ht="14.25" customHeight="1">
      <c r="A225" s="1">
        <v>23</v>
      </c>
      <c r="B225" s="1" t="s">
        <v>31</v>
      </c>
      <c r="C225" s="1">
        <v>34.865000000000002</v>
      </c>
      <c r="D225" s="1" t="s">
        <v>32</v>
      </c>
      <c r="E225" s="1" t="s">
        <v>36</v>
      </c>
      <c r="F225" s="18">
        <v>2899.4893499999998</v>
      </c>
      <c r="G225" s="18" t="str" cm="1">
        <f t="array" ref="G225">_xlfn.IFS(C225&lt;=18.5,"Underweight",AND(C225&gt;18.5,C225&lt;=24.9),"Healthy",AND(C225&gt;24.9,C225&lt;=29.9),"Slightly Overweight",C225&gt;29.9,"Overweight")</f>
        <v>Overweight</v>
      </c>
      <c r="H225" t="str" cm="1">
        <f t="array" ref="H225">_xlfn.IFS(A225&lt;=25,"Young Adult",AND(A225&gt;=26,A225&lt;=35),"Adult",AND(A225&gt;=36,A225&lt;=59),"Mature Age Adult",A225&gt;=60,"Senior")</f>
        <v>Young Adult</v>
      </c>
    </row>
    <row r="226" spans="1:8" ht="14.25" customHeight="1">
      <c r="A226" s="1">
        <v>23</v>
      </c>
      <c r="B226" s="1" t="s">
        <v>31</v>
      </c>
      <c r="C226" s="1">
        <v>33.4</v>
      </c>
      <c r="D226" s="1" t="s">
        <v>32</v>
      </c>
      <c r="E226" s="1" t="s">
        <v>34</v>
      </c>
      <c r="F226" s="18">
        <v>10795.937330000001</v>
      </c>
      <c r="G226" s="18" t="str" cm="1">
        <f t="array" ref="G226">_xlfn.IFS(C226&lt;=18.5,"Underweight",AND(C226&gt;18.5,C226&lt;=24.9),"Healthy",AND(C226&gt;24.9,C226&lt;=29.9),"Slightly Overweight",C226&gt;29.9,"Overweight")</f>
        <v>Overweight</v>
      </c>
      <c r="H226" t="str" cm="1">
        <f t="array" ref="H226">_xlfn.IFS(A226&lt;=25,"Young Adult",AND(A226&gt;=26,A226&lt;=35),"Adult",AND(A226&gt;=36,A226&lt;=59),"Mature Age Adult",A226&gt;=60,"Senior")</f>
        <v>Young Adult</v>
      </c>
    </row>
    <row r="227" spans="1:8" ht="14.25" customHeight="1">
      <c r="A227" s="1">
        <v>24</v>
      </c>
      <c r="B227" s="1" t="s">
        <v>31</v>
      </c>
      <c r="C227" s="1">
        <v>33.344999999999999</v>
      </c>
      <c r="D227" s="1" t="s">
        <v>32</v>
      </c>
      <c r="E227" s="1" t="s">
        <v>35</v>
      </c>
      <c r="F227" s="18">
        <v>2855.4375500000001</v>
      </c>
      <c r="G227" s="18" t="str" cm="1">
        <f t="array" ref="G227">_xlfn.IFS(C227&lt;=18.5,"Underweight",AND(C227&gt;18.5,C227&lt;=24.9),"Healthy",AND(C227&gt;24.9,C227&lt;=29.9),"Slightly Overweight",C227&gt;29.9,"Overweight")</f>
        <v>Overweight</v>
      </c>
      <c r="H227" t="str" cm="1">
        <f t="array" ref="H227">_xlfn.IFS(A227&lt;=25,"Young Adult",AND(A227&gt;=26,A227&lt;=35),"Adult",AND(A227&gt;=36,A227&lt;=59),"Mature Age Adult",A227&gt;=60,"Senior")</f>
        <v>Young Adult</v>
      </c>
    </row>
    <row r="228" spans="1:8" ht="14.25" customHeight="1">
      <c r="A228" s="1">
        <v>24</v>
      </c>
      <c r="B228" s="1" t="s">
        <v>31</v>
      </c>
      <c r="C228" s="1">
        <v>30.21</v>
      </c>
      <c r="D228" s="1" t="s">
        <v>32</v>
      </c>
      <c r="E228" s="1" t="s">
        <v>35</v>
      </c>
      <c r="F228" s="18">
        <v>4618.0798999999997</v>
      </c>
      <c r="G228" s="18" t="str" cm="1">
        <f t="array" ref="G228">_xlfn.IFS(C228&lt;=18.5,"Underweight",AND(C228&gt;18.5,C228&lt;=24.9),"Healthy",AND(C228&gt;24.9,C228&lt;=29.9),"Slightly Overweight",C228&gt;29.9,"Overweight")</f>
        <v>Overweight</v>
      </c>
      <c r="H228" t="str" cm="1">
        <f t="array" ref="H228">_xlfn.IFS(A228&lt;=25,"Young Adult",AND(A228&gt;=26,A228&lt;=35),"Adult",AND(A228&gt;=36,A228&lt;=59),"Mature Age Adult",A228&gt;=60,"Senior")</f>
        <v>Young Adult</v>
      </c>
    </row>
    <row r="229" spans="1:8" ht="14.25" customHeight="1">
      <c r="A229" s="1">
        <v>24</v>
      </c>
      <c r="B229" s="1" t="s">
        <v>31</v>
      </c>
      <c r="C229" s="1">
        <v>30.1</v>
      </c>
      <c r="D229" s="1" t="s">
        <v>32</v>
      </c>
      <c r="E229" s="1" t="s">
        <v>34</v>
      </c>
      <c r="F229" s="18">
        <v>4234.9269999999997</v>
      </c>
      <c r="G229" s="18" t="str" cm="1">
        <f t="array" ref="G229">_xlfn.IFS(C229&lt;=18.5,"Underweight",AND(C229&gt;18.5,C229&lt;=24.9),"Healthy",AND(C229&gt;24.9,C229&lt;=29.9),"Slightly Overweight",C229&gt;29.9,"Overweight")</f>
        <v>Overweight</v>
      </c>
      <c r="H229" t="str" cm="1">
        <f t="array" ref="H229">_xlfn.IFS(A229&lt;=25,"Young Adult",AND(A229&gt;=26,A229&lt;=35),"Adult",AND(A229&gt;=36,A229&lt;=59),"Mature Age Adult",A229&gt;=60,"Senior")</f>
        <v>Young Adult</v>
      </c>
    </row>
    <row r="230" spans="1:8" ht="14.25" customHeight="1">
      <c r="A230" s="1">
        <v>24</v>
      </c>
      <c r="B230" s="1" t="s">
        <v>31</v>
      </c>
      <c r="C230" s="1">
        <v>33.99</v>
      </c>
      <c r="D230" s="1" t="s">
        <v>32</v>
      </c>
      <c r="E230" s="1" t="s">
        <v>33</v>
      </c>
      <c r="F230" s="18">
        <v>2473.3341</v>
      </c>
      <c r="G230" s="18" t="str" cm="1">
        <f t="array" ref="G230">_xlfn.IFS(C230&lt;=18.5,"Underweight",AND(C230&gt;18.5,C230&lt;=24.9),"Healthy",AND(C230&gt;24.9,C230&lt;=29.9),"Slightly Overweight",C230&gt;29.9,"Overweight")</f>
        <v>Overweight</v>
      </c>
      <c r="H230" t="str" cm="1">
        <f t="array" ref="H230">_xlfn.IFS(A230&lt;=25,"Young Adult",AND(A230&gt;=26,A230&lt;=35),"Adult",AND(A230&gt;=36,A230&lt;=59),"Mature Age Adult",A230&gt;=60,"Senior")</f>
        <v>Young Adult</v>
      </c>
    </row>
    <row r="231" spans="1:8" ht="14.25" customHeight="1">
      <c r="A231" s="1">
        <v>24</v>
      </c>
      <c r="B231" s="1" t="s">
        <v>31</v>
      </c>
      <c r="C231" s="1">
        <v>39.49</v>
      </c>
      <c r="D231" s="1" t="s">
        <v>32</v>
      </c>
      <c r="E231" s="1" t="s">
        <v>33</v>
      </c>
      <c r="F231" s="18">
        <v>2480.9791</v>
      </c>
      <c r="G231" s="18" t="str" cm="1">
        <f t="array" ref="G231">_xlfn.IFS(C231&lt;=18.5,"Underweight",AND(C231&gt;18.5,C231&lt;=24.9),"Healthy",AND(C231&gt;24.9,C231&lt;=29.9),"Slightly Overweight",C231&gt;29.9,"Overweight")</f>
        <v>Overweight</v>
      </c>
      <c r="H231" t="str" cm="1">
        <f t="array" ref="H231">_xlfn.IFS(A231&lt;=25,"Young Adult",AND(A231&gt;=26,A231&lt;=35),"Adult",AND(A231&gt;=36,A231&lt;=59),"Mature Age Adult",A231&gt;=60,"Senior")</f>
        <v>Young Adult</v>
      </c>
    </row>
    <row r="232" spans="1:8" ht="14.25" customHeight="1">
      <c r="A232" s="1">
        <v>24</v>
      </c>
      <c r="B232" s="1" t="s">
        <v>31</v>
      </c>
      <c r="C232" s="1">
        <v>29.925000000000001</v>
      </c>
      <c r="D232" s="1" t="s">
        <v>32</v>
      </c>
      <c r="E232" s="1" t="s">
        <v>35</v>
      </c>
      <c r="F232" s="18">
        <v>2850.6837500000001</v>
      </c>
      <c r="G232" s="18" t="str" cm="1">
        <f t="array" ref="G232">_xlfn.IFS(C232&lt;=18.5,"Underweight",AND(C232&gt;18.5,C232&lt;=24.9),"Healthy",AND(C232&gt;24.9,C232&lt;=29.9),"Slightly Overweight",C232&gt;29.9,"Overweight")</f>
        <v>Overweight</v>
      </c>
      <c r="H232" t="str" cm="1">
        <f t="array" ref="H232">_xlfn.IFS(A232&lt;=25,"Young Adult",AND(A232&gt;=26,A232&lt;=35),"Adult",AND(A232&gt;=36,A232&lt;=59),"Mature Age Adult",A232&gt;=60,"Senior")</f>
        <v>Young Adult</v>
      </c>
    </row>
    <row r="233" spans="1:8" ht="14.25" customHeight="1">
      <c r="A233" s="1">
        <v>25</v>
      </c>
      <c r="B233" s="1" t="s">
        <v>31</v>
      </c>
      <c r="C233" s="1">
        <v>41.325000000000003</v>
      </c>
      <c r="D233" s="1" t="s">
        <v>32</v>
      </c>
      <c r="E233" s="1" t="s">
        <v>36</v>
      </c>
      <c r="F233" s="18">
        <v>17878.900679999999</v>
      </c>
      <c r="G233" s="18" t="str" cm="1">
        <f t="array" ref="G233">_xlfn.IFS(C233&lt;=18.5,"Underweight",AND(C233&gt;18.5,C233&lt;=24.9),"Healthy",AND(C233&gt;24.9,C233&lt;=29.9),"Slightly Overweight",C233&gt;29.9,"Overweight")</f>
        <v>Overweight</v>
      </c>
      <c r="H233" t="str" cm="1">
        <f t="array" ref="H233">_xlfn.IFS(A233&lt;=25,"Young Adult",AND(A233&gt;=26,A233&lt;=35),"Adult",AND(A233&gt;=36,A233&lt;=59),"Mature Age Adult",A233&gt;=60,"Senior")</f>
        <v>Young Adult</v>
      </c>
    </row>
    <row r="234" spans="1:8" ht="14.25" customHeight="1">
      <c r="A234" s="1">
        <v>25</v>
      </c>
      <c r="B234" s="1" t="s">
        <v>31</v>
      </c>
      <c r="C234" s="1">
        <v>32.229999999999997</v>
      </c>
      <c r="D234" s="1" t="s">
        <v>32</v>
      </c>
      <c r="E234" s="1" t="s">
        <v>33</v>
      </c>
      <c r="F234" s="18">
        <v>18218.161390000001</v>
      </c>
      <c r="G234" s="18" t="str" cm="1">
        <f t="array" ref="G234">_xlfn.IFS(C234&lt;=18.5,"Underweight",AND(C234&gt;18.5,C234&lt;=24.9),"Healthy",AND(C234&gt;24.9,C234&lt;=29.9),"Slightly Overweight",C234&gt;29.9,"Overweight")</f>
        <v>Overweight</v>
      </c>
      <c r="H234" t="str" cm="1">
        <f t="array" ref="H234">_xlfn.IFS(A234&lt;=25,"Young Adult",AND(A234&gt;=26,A234&lt;=35),"Adult",AND(A234&gt;=36,A234&lt;=59),"Mature Age Adult",A234&gt;=60,"Senior")</f>
        <v>Young Adult</v>
      </c>
    </row>
    <row r="235" spans="1:8" ht="14.25" customHeight="1">
      <c r="A235" s="1">
        <v>25</v>
      </c>
      <c r="B235" s="1" t="s">
        <v>31</v>
      </c>
      <c r="C235" s="1">
        <v>33.99</v>
      </c>
      <c r="D235" s="1" t="s">
        <v>32</v>
      </c>
      <c r="E235" s="1" t="s">
        <v>33</v>
      </c>
      <c r="F235" s="18">
        <v>3227.1210999999998</v>
      </c>
      <c r="G235" s="18" t="str" cm="1">
        <f t="array" ref="G235">_xlfn.IFS(C235&lt;=18.5,"Underweight",AND(C235&gt;18.5,C235&lt;=24.9),"Healthy",AND(C235&gt;24.9,C235&lt;=29.9),"Slightly Overweight",C235&gt;29.9,"Overweight")</f>
        <v>Overweight</v>
      </c>
      <c r="H235" t="str" cm="1">
        <f t="array" ref="H235">_xlfn.IFS(A235&lt;=25,"Young Adult",AND(A235&gt;=26,A235&lt;=35),"Adult",AND(A235&gt;=36,A235&lt;=59),"Mature Age Adult",A235&gt;=60,"Senior")</f>
        <v>Young Adult</v>
      </c>
    </row>
    <row r="236" spans="1:8" ht="14.25" customHeight="1">
      <c r="A236" s="1">
        <v>25</v>
      </c>
      <c r="B236" s="1" t="s">
        <v>31</v>
      </c>
      <c r="C236" s="1">
        <v>30.3</v>
      </c>
      <c r="D236" s="1" t="s">
        <v>32</v>
      </c>
      <c r="E236" s="1" t="s">
        <v>34</v>
      </c>
      <c r="F236" s="18">
        <v>2632.9920000000002</v>
      </c>
      <c r="G236" s="18" t="str" cm="1">
        <f t="array" ref="G236">_xlfn.IFS(C236&lt;=18.5,"Underweight",AND(C236&gt;18.5,C236&lt;=24.9),"Healthy",AND(C236&gt;24.9,C236&lt;=29.9),"Slightly Overweight",C236&gt;29.9,"Overweight")</f>
        <v>Overweight</v>
      </c>
      <c r="H236" t="str" cm="1">
        <f t="array" ref="H236">_xlfn.IFS(A236&lt;=25,"Young Adult",AND(A236&gt;=26,A236&lt;=35),"Adult",AND(A236&gt;=36,A236&lt;=59),"Mature Age Adult",A236&gt;=60,"Senior")</f>
        <v>Young Adult</v>
      </c>
    </row>
    <row r="237" spans="1:8" ht="14.25" customHeight="1">
      <c r="A237" s="1">
        <v>25</v>
      </c>
      <c r="B237" s="1" t="s">
        <v>31</v>
      </c>
      <c r="C237" s="1">
        <v>42.13</v>
      </c>
      <c r="D237" s="1" t="s">
        <v>32</v>
      </c>
      <c r="E237" s="1" t="s">
        <v>33</v>
      </c>
      <c r="F237" s="18">
        <v>3238.4357</v>
      </c>
      <c r="G237" s="18" t="str" cm="1">
        <f t="array" ref="G237">_xlfn.IFS(C237&lt;=18.5,"Underweight",AND(C237&gt;18.5,C237&lt;=24.9),"Healthy",AND(C237&gt;24.9,C237&lt;=29.9),"Slightly Overweight",C237&gt;29.9,"Overweight")</f>
        <v>Overweight</v>
      </c>
      <c r="H237" t="str" cm="1">
        <f t="array" ref="H237">_xlfn.IFS(A237&lt;=25,"Young Adult",AND(A237&gt;=26,A237&lt;=35),"Adult",AND(A237&gt;=36,A237&lt;=59),"Mature Age Adult",A237&gt;=60,"Senior")</f>
        <v>Young Adult</v>
      </c>
    </row>
    <row r="238" spans="1:8" ht="14.25" customHeight="1">
      <c r="A238" s="1">
        <v>25</v>
      </c>
      <c r="B238" s="1" t="s">
        <v>31</v>
      </c>
      <c r="C238" s="1">
        <v>34.484999999999999</v>
      </c>
      <c r="D238" s="1" t="s">
        <v>32</v>
      </c>
      <c r="E238" s="1" t="s">
        <v>35</v>
      </c>
      <c r="F238" s="18">
        <v>3021.80915</v>
      </c>
      <c r="G238" s="18" t="str" cm="1">
        <f t="array" ref="G238">_xlfn.IFS(C238&lt;=18.5,"Underweight",AND(C238&gt;18.5,C238&lt;=24.9),"Healthy",AND(C238&gt;24.9,C238&lt;=29.9),"Slightly Overweight",C238&gt;29.9,"Overweight")</f>
        <v>Overweight</v>
      </c>
      <c r="H238" t="str" cm="1">
        <f t="array" ref="H238">_xlfn.IFS(A238&lt;=25,"Young Adult",AND(A238&gt;=26,A238&lt;=35),"Adult",AND(A238&gt;=36,A238&lt;=59),"Mature Age Adult",A238&gt;=60,"Senior")</f>
        <v>Young Adult</v>
      </c>
    </row>
    <row r="239" spans="1:8" ht="14.25" customHeight="1">
      <c r="A239" s="1">
        <v>26</v>
      </c>
      <c r="B239" s="1" t="s">
        <v>31</v>
      </c>
      <c r="C239" s="1">
        <v>29.92</v>
      </c>
      <c r="D239" s="1" t="s">
        <v>32</v>
      </c>
      <c r="E239" s="1" t="s">
        <v>33</v>
      </c>
      <c r="F239" s="18">
        <v>3981.9767999999999</v>
      </c>
      <c r="G239" s="18" t="str" cm="1">
        <f t="array" ref="G239">_xlfn.IFS(C239&lt;=18.5,"Underweight",AND(C239&gt;18.5,C239&lt;=24.9),"Healthy",AND(C239&gt;24.9,C239&lt;=29.9),"Slightly Overweight",C239&gt;29.9,"Overweight")</f>
        <v>Overweight</v>
      </c>
      <c r="H239" t="str" cm="1">
        <f t="array" ref="H239">_xlfn.IFS(A239&lt;=25,"Young Adult",AND(A239&gt;=26,A239&lt;=35),"Adult",AND(A239&gt;=36,A239&lt;=59),"Mature Age Adult",A239&gt;=60,"Senior")</f>
        <v>Adult</v>
      </c>
    </row>
    <row r="240" spans="1:8" ht="14.25" customHeight="1">
      <c r="A240" s="1">
        <v>26</v>
      </c>
      <c r="B240" s="1" t="s">
        <v>31</v>
      </c>
      <c r="C240" s="1">
        <v>29.92</v>
      </c>
      <c r="D240" s="1" t="s">
        <v>32</v>
      </c>
      <c r="E240" s="1" t="s">
        <v>33</v>
      </c>
      <c r="F240" s="18">
        <v>3392.9767999999999</v>
      </c>
      <c r="G240" s="18" t="str" cm="1">
        <f t="array" ref="G240">_xlfn.IFS(C240&lt;=18.5,"Underweight",AND(C240&gt;18.5,C240&lt;=24.9),"Healthy",AND(C240&gt;24.9,C240&lt;=29.9),"Slightly Overweight",C240&gt;29.9,"Overweight")</f>
        <v>Overweight</v>
      </c>
      <c r="H240" t="str" cm="1">
        <f t="array" ref="H240">_xlfn.IFS(A240&lt;=25,"Young Adult",AND(A240&gt;=26,A240&lt;=35),"Adult",AND(A240&gt;=36,A240&lt;=59),"Mature Age Adult",A240&gt;=60,"Senior")</f>
        <v>Adult</v>
      </c>
    </row>
    <row r="241" spans="1:8" ht="14.25" customHeight="1">
      <c r="A241" s="1">
        <v>26</v>
      </c>
      <c r="B241" s="1" t="s">
        <v>31</v>
      </c>
      <c r="C241" s="1">
        <v>42.4</v>
      </c>
      <c r="D241" s="1" t="s">
        <v>32</v>
      </c>
      <c r="E241" s="1" t="s">
        <v>34</v>
      </c>
      <c r="F241" s="18">
        <v>3410.3240000000001</v>
      </c>
      <c r="G241" s="18" t="str" cm="1">
        <f t="array" ref="G241">_xlfn.IFS(C241&lt;=18.5,"Underweight",AND(C241&gt;18.5,C241&lt;=24.9),"Healthy",AND(C241&gt;24.9,C241&lt;=29.9),"Slightly Overweight",C241&gt;29.9,"Overweight")</f>
        <v>Overweight</v>
      </c>
      <c r="H241" t="str" cm="1">
        <f t="array" ref="H241">_xlfn.IFS(A241&lt;=25,"Young Adult",AND(A241&gt;=26,A241&lt;=35),"Adult",AND(A241&gt;=36,A241&lt;=59),"Mature Age Adult",A241&gt;=60,"Senior")</f>
        <v>Adult</v>
      </c>
    </row>
    <row r="242" spans="1:8" ht="14.25" customHeight="1">
      <c r="A242" s="1">
        <v>26</v>
      </c>
      <c r="B242" s="1" t="s">
        <v>31</v>
      </c>
      <c r="C242" s="1">
        <v>40.185000000000002</v>
      </c>
      <c r="D242" s="1" t="s">
        <v>32</v>
      </c>
      <c r="E242" s="1" t="s">
        <v>35</v>
      </c>
      <c r="F242" s="18">
        <v>3201.2451500000002</v>
      </c>
      <c r="G242" s="18" t="str" cm="1">
        <f t="array" ref="G242">_xlfn.IFS(C242&lt;=18.5,"Underweight",AND(C242&gt;18.5,C242&lt;=24.9),"Healthy",AND(C242&gt;24.9,C242&lt;=29.9),"Slightly Overweight",C242&gt;29.9,"Overweight")</f>
        <v>Overweight</v>
      </c>
      <c r="H242" t="str" cm="1">
        <f t="array" ref="H242">_xlfn.IFS(A242&lt;=25,"Young Adult",AND(A242&gt;=26,A242&lt;=35),"Adult",AND(A242&gt;=36,A242&lt;=59),"Mature Age Adult",A242&gt;=60,"Senior")</f>
        <v>Adult</v>
      </c>
    </row>
    <row r="243" spans="1:8" ht="14.25" customHeight="1">
      <c r="A243" s="1">
        <v>26</v>
      </c>
      <c r="B243" s="1" t="s">
        <v>31</v>
      </c>
      <c r="C243" s="1">
        <v>34.200000000000003</v>
      </c>
      <c r="D243" s="1" t="s">
        <v>32</v>
      </c>
      <c r="E243" s="1" t="s">
        <v>34</v>
      </c>
      <c r="F243" s="18">
        <v>3987.9259999999999</v>
      </c>
      <c r="G243" s="18" t="str" cm="1">
        <f t="array" ref="G243">_xlfn.IFS(C243&lt;=18.5,"Underweight",AND(C243&gt;18.5,C243&lt;=24.9),"Healthy",AND(C243&gt;24.9,C243&lt;=29.9),"Slightly Overweight",C243&gt;29.9,"Overweight")</f>
        <v>Overweight</v>
      </c>
      <c r="H243" t="str" cm="1">
        <f t="array" ref="H243">_xlfn.IFS(A243&lt;=25,"Young Adult",AND(A243&gt;=26,A243&lt;=35),"Adult",AND(A243&gt;=36,A243&lt;=59),"Mature Age Adult",A243&gt;=60,"Senior")</f>
        <v>Adult</v>
      </c>
    </row>
    <row r="244" spans="1:8" ht="14.25" customHeight="1">
      <c r="A244" s="1">
        <v>27</v>
      </c>
      <c r="B244" s="1" t="s">
        <v>31</v>
      </c>
      <c r="C244" s="1">
        <v>30.4</v>
      </c>
      <c r="D244" s="1" t="s">
        <v>32</v>
      </c>
      <c r="E244" s="1" t="s">
        <v>35</v>
      </c>
      <c r="F244" s="18">
        <v>18804.752400000001</v>
      </c>
      <c r="G244" s="18" t="str" cm="1">
        <f t="array" ref="G244">_xlfn.IFS(C244&lt;=18.5,"Underweight",AND(C244&gt;18.5,C244&lt;=24.9),"Healthy",AND(C244&gt;24.9,C244&lt;=29.9),"Slightly Overweight",C244&gt;29.9,"Overweight")</f>
        <v>Overweight</v>
      </c>
      <c r="H244" t="str" cm="1">
        <f t="array" ref="H244">_xlfn.IFS(A244&lt;=25,"Young Adult",AND(A244&gt;=26,A244&lt;=35),"Adult",AND(A244&gt;=36,A244&lt;=59),"Mature Age Adult",A244&gt;=60,"Senior")</f>
        <v>Adult</v>
      </c>
    </row>
    <row r="245" spans="1:8" ht="14.25" customHeight="1">
      <c r="A245" s="1">
        <v>27</v>
      </c>
      <c r="B245" s="1" t="s">
        <v>31</v>
      </c>
      <c r="C245" s="1">
        <v>34.799999999999997</v>
      </c>
      <c r="D245" s="1" t="s">
        <v>32</v>
      </c>
      <c r="E245" s="1" t="s">
        <v>34</v>
      </c>
      <c r="F245" s="18">
        <v>3577.9989999999998</v>
      </c>
      <c r="G245" s="18" t="str" cm="1">
        <f t="array" ref="G245">_xlfn.IFS(C245&lt;=18.5,"Underweight",AND(C245&gt;18.5,C245&lt;=24.9),"Healthy",AND(C245&gt;24.9,C245&lt;=29.9),"Slightly Overweight",C245&gt;29.9,"Overweight")</f>
        <v>Overweight</v>
      </c>
      <c r="H245" t="str" cm="1">
        <f t="array" ref="H245">_xlfn.IFS(A245&lt;=25,"Young Adult",AND(A245&gt;=26,A245&lt;=35),"Adult",AND(A245&gt;=36,A245&lt;=59),"Mature Age Adult",A245&gt;=60,"Senior")</f>
        <v>Adult</v>
      </c>
    </row>
    <row r="246" spans="1:8" ht="14.25" customHeight="1">
      <c r="A246" s="1">
        <v>27</v>
      </c>
      <c r="B246" s="1" t="s">
        <v>31</v>
      </c>
      <c r="C246" s="1">
        <v>30.59</v>
      </c>
      <c r="D246" s="1" t="s">
        <v>32</v>
      </c>
      <c r="E246" s="1" t="s">
        <v>36</v>
      </c>
      <c r="F246" s="18">
        <v>16796.411940000002</v>
      </c>
      <c r="G246" s="18" t="str" cm="1">
        <f t="array" ref="G246">_xlfn.IFS(C246&lt;=18.5,"Underweight",AND(C246&gt;18.5,C246&lt;=24.9),"Healthy",AND(C246&gt;24.9,C246&lt;=29.9),"Slightly Overweight",C246&gt;29.9,"Overweight")</f>
        <v>Overweight</v>
      </c>
      <c r="H246" t="str" cm="1">
        <f t="array" ref="H246">_xlfn.IFS(A246&lt;=25,"Young Adult",AND(A246&gt;=26,A246&lt;=35),"Adult",AND(A246&gt;=36,A246&lt;=59),"Mature Age Adult",A246&gt;=60,"Senior")</f>
        <v>Adult</v>
      </c>
    </row>
    <row r="247" spans="1:8" ht="14.25" customHeight="1">
      <c r="A247" s="1">
        <v>27</v>
      </c>
      <c r="B247" s="1" t="s">
        <v>31</v>
      </c>
      <c r="C247" s="1">
        <v>32.395000000000003</v>
      </c>
      <c r="D247" s="1" t="s">
        <v>32</v>
      </c>
      <c r="E247" s="1" t="s">
        <v>36</v>
      </c>
      <c r="F247" s="18">
        <v>18903.491409999999</v>
      </c>
      <c r="G247" s="18" t="str" cm="1">
        <f t="array" ref="G247">_xlfn.IFS(C247&lt;=18.5,"Underweight",AND(C247&gt;18.5,C247&lt;=24.9),"Healthy",AND(C247&gt;24.9,C247&lt;=29.9),"Slightly Overweight",C247&gt;29.9,"Overweight")</f>
        <v>Overweight</v>
      </c>
      <c r="H247" t="str" cm="1">
        <f t="array" ref="H247">_xlfn.IFS(A247&lt;=25,"Young Adult",AND(A247&gt;=26,A247&lt;=35),"Adult",AND(A247&gt;=36,A247&lt;=59),"Mature Age Adult",A247&gt;=60,"Senior")</f>
        <v>Adult</v>
      </c>
    </row>
    <row r="248" spans="1:8" ht="14.25" customHeight="1">
      <c r="A248" s="1">
        <v>27</v>
      </c>
      <c r="B248" s="1" t="s">
        <v>31</v>
      </c>
      <c r="C248" s="1">
        <v>31.254999999999999</v>
      </c>
      <c r="D248" s="1" t="s">
        <v>32</v>
      </c>
      <c r="E248" s="1" t="s">
        <v>35</v>
      </c>
      <c r="F248" s="18">
        <v>3956.0714499999999</v>
      </c>
      <c r="G248" s="18" t="str" cm="1">
        <f t="array" ref="G248">_xlfn.IFS(C248&lt;=18.5,"Underweight",AND(C248&gt;18.5,C248&lt;=24.9),"Healthy",AND(C248&gt;24.9,C248&lt;=29.9),"Slightly Overweight",C248&gt;29.9,"Overweight")</f>
        <v>Overweight</v>
      </c>
      <c r="H248" t="str" cm="1">
        <f t="array" ref="H248">_xlfn.IFS(A248&lt;=25,"Young Adult",AND(A248&gt;=26,A248&lt;=35),"Adult",AND(A248&gt;=36,A248&lt;=59),"Mature Age Adult",A248&gt;=60,"Senior")</f>
        <v>Adult</v>
      </c>
    </row>
    <row r="249" spans="1:8" ht="14.25" customHeight="1">
      <c r="A249" s="1">
        <v>28</v>
      </c>
      <c r="B249" s="1" t="s">
        <v>31</v>
      </c>
      <c r="C249" s="1">
        <v>34.770000000000003</v>
      </c>
      <c r="D249" s="1" t="s">
        <v>32</v>
      </c>
      <c r="E249" s="1" t="s">
        <v>35</v>
      </c>
      <c r="F249" s="18">
        <v>3556.9223000000002</v>
      </c>
      <c r="G249" s="18" t="str" cm="1">
        <f t="array" ref="G249">_xlfn.IFS(C249&lt;=18.5,"Underweight",AND(C249&gt;18.5,C249&lt;=24.9),"Healthy",AND(C249&gt;24.9,C249&lt;=29.9),"Slightly Overweight",C249&gt;29.9,"Overweight")</f>
        <v>Overweight</v>
      </c>
      <c r="H249" t="str" cm="1">
        <f t="array" ref="H249">_xlfn.IFS(A249&lt;=25,"Young Adult",AND(A249&gt;=26,A249&lt;=35),"Adult",AND(A249&gt;=36,A249&lt;=59),"Mature Age Adult",A249&gt;=60,"Senior")</f>
        <v>Adult</v>
      </c>
    </row>
    <row r="250" spans="1:8" ht="14.25" customHeight="1">
      <c r="A250" s="1">
        <v>28</v>
      </c>
      <c r="B250" s="1" t="s">
        <v>31</v>
      </c>
      <c r="C250" s="1">
        <v>37.619999999999997</v>
      </c>
      <c r="D250" s="1" t="s">
        <v>32</v>
      </c>
      <c r="E250" s="1" t="s">
        <v>33</v>
      </c>
      <c r="F250" s="18">
        <v>3766.8838000000001</v>
      </c>
      <c r="G250" s="18" t="str" cm="1">
        <f t="array" ref="G250">_xlfn.IFS(C250&lt;=18.5,"Underweight",AND(C250&gt;18.5,C250&lt;=24.9),"Healthy",AND(C250&gt;24.9,C250&lt;=29.9),"Slightly Overweight",C250&gt;29.9,"Overweight")</f>
        <v>Overweight</v>
      </c>
      <c r="H250" t="str" cm="1">
        <f t="array" ref="H250">_xlfn.IFS(A250&lt;=25,"Young Adult",AND(A250&gt;=26,A250&lt;=35),"Adult",AND(A250&gt;=36,A250&lt;=59),"Mature Age Adult",A250&gt;=60,"Senior")</f>
        <v>Adult</v>
      </c>
    </row>
    <row r="251" spans="1:8" ht="14.25" customHeight="1">
      <c r="A251" s="1">
        <v>28</v>
      </c>
      <c r="B251" s="1" t="s">
        <v>31</v>
      </c>
      <c r="C251" s="1">
        <v>33.4</v>
      </c>
      <c r="D251" s="1" t="s">
        <v>32</v>
      </c>
      <c r="E251" s="1" t="s">
        <v>34</v>
      </c>
      <c r="F251" s="18">
        <v>3172.018</v>
      </c>
      <c r="G251" s="18" t="str" cm="1">
        <f t="array" ref="G251">_xlfn.IFS(C251&lt;=18.5,"Underweight",AND(C251&gt;18.5,C251&lt;=24.9),"Healthy",AND(C251&gt;24.9,C251&lt;=29.9),"Slightly Overweight",C251&gt;29.9,"Overweight")</f>
        <v>Overweight</v>
      </c>
      <c r="H251" t="str" cm="1">
        <f t="array" ref="H251">_xlfn.IFS(A251&lt;=25,"Young Adult",AND(A251&gt;=26,A251&lt;=35),"Adult",AND(A251&gt;=36,A251&lt;=59),"Mature Age Adult",A251&gt;=60,"Senior")</f>
        <v>Adult</v>
      </c>
    </row>
    <row r="252" spans="1:8" ht="14.25" customHeight="1">
      <c r="A252" s="1">
        <v>28</v>
      </c>
      <c r="B252" s="1" t="s">
        <v>31</v>
      </c>
      <c r="C252" s="1">
        <v>33</v>
      </c>
      <c r="D252" s="1" t="s">
        <v>32</v>
      </c>
      <c r="E252" s="1" t="s">
        <v>33</v>
      </c>
      <c r="F252" s="18">
        <v>4349.4620000000004</v>
      </c>
      <c r="G252" s="18" t="str" cm="1">
        <f t="array" ref="G252">_xlfn.IFS(C252&lt;=18.5,"Underweight",AND(C252&gt;18.5,C252&lt;=24.9),"Healthy",AND(C252&gt;24.9,C252&lt;=29.9),"Slightly Overweight",C252&gt;29.9,"Overweight")</f>
        <v>Overweight</v>
      </c>
      <c r="H252" t="str" cm="1">
        <f t="array" ref="H252">_xlfn.IFS(A252&lt;=25,"Young Adult",AND(A252&gt;=26,A252&lt;=35),"Adult",AND(A252&gt;=36,A252&lt;=59),"Mature Age Adult",A252&gt;=60,"Senior")</f>
        <v>Adult</v>
      </c>
    </row>
    <row r="253" spans="1:8" ht="14.25" customHeight="1">
      <c r="A253" s="1">
        <v>28</v>
      </c>
      <c r="B253" s="1" t="s">
        <v>31</v>
      </c>
      <c r="C253" s="1">
        <v>33.11</v>
      </c>
      <c r="D253" s="1" t="s">
        <v>32</v>
      </c>
      <c r="E253" s="1" t="s">
        <v>33</v>
      </c>
      <c r="F253" s="18">
        <v>3171.6149</v>
      </c>
      <c r="G253" s="18" t="str" cm="1">
        <f t="array" ref="G253">_xlfn.IFS(C253&lt;=18.5,"Underweight",AND(C253&gt;18.5,C253&lt;=24.9),"Healthy",AND(C253&gt;24.9,C253&lt;=29.9),"Slightly Overweight",C253&gt;29.9,"Overweight")</f>
        <v>Overweight</v>
      </c>
      <c r="H253" t="str" cm="1">
        <f t="array" ref="H253">_xlfn.IFS(A253&lt;=25,"Young Adult",AND(A253&gt;=26,A253&lt;=35),"Adult",AND(A253&gt;=36,A253&lt;=59),"Mature Age Adult",A253&gt;=60,"Senior")</f>
        <v>Adult</v>
      </c>
    </row>
    <row r="254" spans="1:8" ht="14.25" customHeight="1">
      <c r="A254" s="1">
        <v>29</v>
      </c>
      <c r="B254" s="1" t="s">
        <v>31</v>
      </c>
      <c r="C254" s="1">
        <v>38.83</v>
      </c>
      <c r="D254" s="1" t="s">
        <v>32</v>
      </c>
      <c r="E254" s="1" t="s">
        <v>33</v>
      </c>
      <c r="F254" s="18">
        <v>5138.2566999999999</v>
      </c>
      <c r="G254" s="18" t="str" cm="1">
        <f t="array" ref="G254">_xlfn.IFS(C254&lt;=18.5,"Underweight",AND(C254&gt;18.5,C254&lt;=24.9),"Healthy",AND(C254&gt;24.9,C254&lt;=29.9),"Slightly Overweight",C254&gt;29.9,"Overweight")</f>
        <v>Overweight</v>
      </c>
      <c r="H254" t="str" cm="1">
        <f t="array" ref="H254">_xlfn.IFS(A254&lt;=25,"Young Adult",AND(A254&gt;=26,A254&lt;=35),"Adult",AND(A254&gt;=36,A254&lt;=59),"Mature Age Adult",A254&gt;=60,"Senior")</f>
        <v>Adult</v>
      </c>
    </row>
    <row r="255" spans="1:8" ht="14.25" customHeight="1">
      <c r="A255" s="1">
        <v>29</v>
      </c>
      <c r="B255" s="1" t="s">
        <v>31</v>
      </c>
      <c r="C255" s="1">
        <v>32.11</v>
      </c>
      <c r="D255" s="1" t="s">
        <v>32</v>
      </c>
      <c r="E255" s="1" t="s">
        <v>35</v>
      </c>
      <c r="F255" s="18">
        <v>4922.9159</v>
      </c>
      <c r="G255" s="18" t="str" cm="1">
        <f t="array" ref="G255">_xlfn.IFS(C255&lt;=18.5,"Underweight",AND(C255&gt;18.5,C255&lt;=24.9),"Healthy",AND(C255&gt;24.9,C255&lt;=29.9),"Slightly Overweight",C255&gt;29.9,"Overweight")</f>
        <v>Overweight</v>
      </c>
      <c r="H255" t="str" cm="1">
        <f t="array" ref="H255">_xlfn.IFS(A255&lt;=25,"Young Adult",AND(A255&gt;=26,A255&lt;=35),"Adult",AND(A255&gt;=36,A255&lt;=59),"Mature Age Adult",A255&gt;=60,"Senior")</f>
        <v>Adult</v>
      </c>
    </row>
    <row r="256" spans="1:8" ht="14.25" customHeight="1">
      <c r="A256" s="1">
        <v>29</v>
      </c>
      <c r="B256" s="1" t="s">
        <v>31</v>
      </c>
      <c r="C256" s="1">
        <v>35.53</v>
      </c>
      <c r="D256" s="1" t="s">
        <v>32</v>
      </c>
      <c r="E256" s="1" t="s">
        <v>33</v>
      </c>
      <c r="F256" s="18">
        <v>3366.6696999999999</v>
      </c>
      <c r="G256" s="18" t="str" cm="1">
        <f t="array" ref="G256">_xlfn.IFS(C256&lt;=18.5,"Underweight",AND(C256&gt;18.5,C256&lt;=24.9),"Healthy",AND(C256&gt;24.9,C256&lt;=29.9),"Slightly Overweight",C256&gt;29.9,"Overweight")</f>
        <v>Overweight</v>
      </c>
      <c r="H256" t="str" cm="1">
        <f t="array" ref="H256">_xlfn.IFS(A256&lt;=25,"Young Adult",AND(A256&gt;=26,A256&lt;=35),"Adult",AND(A256&gt;=36,A256&lt;=59),"Mature Age Adult",A256&gt;=60,"Senior")</f>
        <v>Adult</v>
      </c>
    </row>
    <row r="257" spans="1:8" ht="14.25" customHeight="1">
      <c r="A257" s="1">
        <v>29</v>
      </c>
      <c r="B257" s="1" t="s">
        <v>31</v>
      </c>
      <c r="C257" s="1">
        <v>31.16</v>
      </c>
      <c r="D257" s="1" t="s">
        <v>32</v>
      </c>
      <c r="E257" s="1" t="s">
        <v>36</v>
      </c>
      <c r="F257" s="18">
        <v>3943.5954000000002</v>
      </c>
      <c r="G257" s="18" t="str" cm="1">
        <f t="array" ref="G257">_xlfn.IFS(C257&lt;=18.5,"Underweight",AND(C257&gt;18.5,C257&lt;=24.9),"Healthy",AND(C257&gt;24.9,C257&lt;=29.9),"Slightly Overweight",C257&gt;29.9,"Overweight")</f>
        <v>Overweight</v>
      </c>
      <c r="H257" t="str" cm="1">
        <f t="array" ref="H257">_xlfn.IFS(A257&lt;=25,"Young Adult",AND(A257&gt;=26,A257&lt;=35),"Adult",AND(A257&gt;=36,A257&lt;=59),"Mature Age Adult",A257&gt;=60,"Senior")</f>
        <v>Adult</v>
      </c>
    </row>
    <row r="258" spans="1:8" ht="14.25" customHeight="1">
      <c r="A258" s="1">
        <v>30</v>
      </c>
      <c r="B258" s="1" t="s">
        <v>31</v>
      </c>
      <c r="C258" s="1">
        <v>32.4</v>
      </c>
      <c r="D258" s="1" t="s">
        <v>32</v>
      </c>
      <c r="E258" s="1" t="s">
        <v>34</v>
      </c>
      <c r="F258" s="18">
        <v>4149.7359999999999</v>
      </c>
      <c r="G258" s="18" t="str" cm="1">
        <f t="array" ref="G258">_xlfn.IFS(C258&lt;=18.5,"Underweight",AND(C258&gt;18.5,C258&lt;=24.9),"Healthy",AND(C258&gt;24.9,C258&lt;=29.9),"Slightly Overweight",C258&gt;29.9,"Overweight")</f>
        <v>Overweight</v>
      </c>
      <c r="H258" t="str" cm="1">
        <f t="array" ref="H258">_xlfn.IFS(A258&lt;=25,"Young Adult",AND(A258&gt;=26,A258&lt;=35),"Adult",AND(A258&gt;=36,A258&lt;=59),"Mature Age Adult",A258&gt;=60,"Senior")</f>
        <v>Adult</v>
      </c>
    </row>
    <row r="259" spans="1:8" ht="14.25" customHeight="1">
      <c r="A259" s="1">
        <v>30</v>
      </c>
      <c r="B259" s="1" t="s">
        <v>31</v>
      </c>
      <c r="C259" s="1">
        <v>30.9</v>
      </c>
      <c r="D259" s="1" t="s">
        <v>32</v>
      </c>
      <c r="E259" s="1" t="s">
        <v>34</v>
      </c>
      <c r="F259" s="18">
        <v>5325.6509999999998</v>
      </c>
      <c r="G259" s="18" t="str" cm="1">
        <f t="array" ref="G259">_xlfn.IFS(C259&lt;=18.5,"Underweight",AND(C259&gt;18.5,C259&lt;=24.9),"Healthy",AND(C259&gt;24.9,C259&lt;=29.9),"Slightly Overweight",C259&gt;29.9,"Overweight")</f>
        <v>Overweight</v>
      </c>
      <c r="H259" t="str" cm="1">
        <f t="array" ref="H259">_xlfn.IFS(A259&lt;=25,"Young Adult",AND(A259&gt;=26,A259&lt;=35),"Adult",AND(A259&gt;=36,A259&lt;=59),"Mature Age Adult",A259&gt;=60,"Senior")</f>
        <v>Adult</v>
      </c>
    </row>
    <row r="260" spans="1:8" ht="14.25" customHeight="1">
      <c r="A260" s="1">
        <v>30</v>
      </c>
      <c r="B260" s="1" t="s">
        <v>31</v>
      </c>
      <c r="C260" s="1">
        <v>33.33</v>
      </c>
      <c r="D260" s="1" t="s">
        <v>32</v>
      </c>
      <c r="E260" s="1" t="s">
        <v>33</v>
      </c>
      <c r="F260" s="18">
        <v>4151.0286999999998</v>
      </c>
      <c r="G260" s="18" t="str" cm="1">
        <f t="array" ref="G260">_xlfn.IFS(C260&lt;=18.5,"Underweight",AND(C260&gt;18.5,C260&lt;=24.9),"Healthy",AND(C260&gt;24.9,C260&lt;=29.9),"Slightly Overweight",C260&gt;29.9,"Overweight")</f>
        <v>Overweight</v>
      </c>
      <c r="H260" t="str" cm="1">
        <f t="array" ref="H260">_xlfn.IFS(A260&lt;=25,"Young Adult",AND(A260&gt;=26,A260&lt;=35),"Adult",AND(A260&gt;=36,A260&lt;=59),"Mature Age Adult",A260&gt;=60,"Senior")</f>
        <v>Adult</v>
      </c>
    </row>
    <row r="261" spans="1:8" ht="14.25" customHeight="1">
      <c r="A261" s="1">
        <v>30</v>
      </c>
      <c r="B261" s="1" t="s">
        <v>31</v>
      </c>
      <c r="C261" s="1">
        <v>43.12</v>
      </c>
      <c r="D261" s="1" t="s">
        <v>32</v>
      </c>
      <c r="E261" s="1" t="s">
        <v>33</v>
      </c>
      <c r="F261" s="18">
        <v>4753.6368000000002</v>
      </c>
      <c r="G261" s="18" t="str" cm="1">
        <f t="array" ref="G261">_xlfn.IFS(C261&lt;=18.5,"Underweight",AND(C261&gt;18.5,C261&lt;=24.9),"Healthy",AND(C261&gt;24.9,C261&lt;=29.9),"Slightly Overweight",C261&gt;29.9,"Overweight")</f>
        <v>Overweight</v>
      </c>
      <c r="H261" t="str" cm="1">
        <f t="array" ref="H261">_xlfn.IFS(A261&lt;=25,"Young Adult",AND(A261&gt;=26,A261&lt;=35),"Adult",AND(A261&gt;=36,A261&lt;=59),"Mature Age Adult",A261&gt;=60,"Senior")</f>
        <v>Adult</v>
      </c>
    </row>
    <row r="262" spans="1:8" ht="14.25" customHeight="1">
      <c r="A262" s="1">
        <v>31</v>
      </c>
      <c r="B262" s="1" t="s">
        <v>31</v>
      </c>
      <c r="C262" s="1">
        <v>36.630000000000003</v>
      </c>
      <c r="D262" s="1" t="s">
        <v>32</v>
      </c>
      <c r="E262" s="1" t="s">
        <v>33</v>
      </c>
      <c r="F262" s="18">
        <v>4949.7587000000003</v>
      </c>
      <c r="G262" s="18" t="str" cm="1">
        <f t="array" ref="G262">_xlfn.IFS(C262&lt;=18.5,"Underweight",AND(C262&gt;18.5,C262&lt;=24.9),"Healthy",AND(C262&gt;24.9,C262&lt;=29.9),"Slightly Overweight",C262&gt;29.9,"Overweight")</f>
        <v>Overweight</v>
      </c>
      <c r="H262" t="str" cm="1">
        <f t="array" ref="H262">_xlfn.IFS(A262&lt;=25,"Young Adult",AND(A262&gt;=26,A262&lt;=35),"Adult",AND(A262&gt;=36,A262&lt;=59),"Mature Age Adult",A262&gt;=60,"Senior")</f>
        <v>Adult</v>
      </c>
    </row>
    <row r="263" spans="1:8" ht="14.25" customHeight="1">
      <c r="A263" s="1">
        <v>31</v>
      </c>
      <c r="B263" s="1" t="s">
        <v>31</v>
      </c>
      <c r="C263" s="1">
        <v>32.68</v>
      </c>
      <c r="D263" s="1" t="s">
        <v>32</v>
      </c>
      <c r="E263" s="1" t="s">
        <v>35</v>
      </c>
      <c r="F263" s="18">
        <v>4738.2682000000004</v>
      </c>
      <c r="G263" s="18" t="str" cm="1">
        <f t="array" ref="G263">_xlfn.IFS(C263&lt;=18.5,"Underweight",AND(C263&gt;18.5,C263&lt;=24.9),"Healthy",AND(C263&gt;24.9,C263&lt;=29.9),"Slightly Overweight",C263&gt;29.9,"Overweight")</f>
        <v>Overweight</v>
      </c>
      <c r="H263" t="str" cm="1">
        <f t="array" ref="H263">_xlfn.IFS(A263&lt;=25,"Young Adult",AND(A263&gt;=26,A263&lt;=35),"Adult",AND(A263&gt;=36,A263&lt;=59),"Mature Age Adult",A263&gt;=60,"Senior")</f>
        <v>Adult</v>
      </c>
    </row>
    <row r="264" spans="1:8" ht="14.25" customHeight="1">
      <c r="A264" s="1">
        <v>31</v>
      </c>
      <c r="B264" s="1" t="s">
        <v>31</v>
      </c>
      <c r="C264" s="1">
        <v>31.065000000000001</v>
      </c>
      <c r="D264" s="1" t="s">
        <v>32</v>
      </c>
      <c r="E264" s="1" t="s">
        <v>36</v>
      </c>
      <c r="F264" s="18">
        <v>4347.0233500000004</v>
      </c>
      <c r="G264" s="18" t="str" cm="1">
        <f t="array" ref="G264">_xlfn.IFS(C264&lt;=18.5,"Underweight",AND(C264&gt;18.5,C264&lt;=24.9),"Healthy",AND(C264&gt;24.9,C264&lt;=29.9),"Slightly Overweight",C264&gt;29.9,"Overweight")</f>
        <v>Overweight</v>
      </c>
      <c r="H264" t="str" cm="1">
        <f t="array" ref="H264">_xlfn.IFS(A264&lt;=25,"Young Adult",AND(A264&gt;=26,A264&lt;=35),"Adult",AND(A264&gt;=36,A264&lt;=59),"Mature Age Adult",A264&gt;=60,"Senior")</f>
        <v>Adult</v>
      </c>
    </row>
    <row r="265" spans="1:8" ht="14.25" customHeight="1">
      <c r="A265" s="1">
        <v>31</v>
      </c>
      <c r="B265" s="1" t="s">
        <v>31</v>
      </c>
      <c r="C265" s="1">
        <v>30.495000000000001</v>
      </c>
      <c r="D265" s="1" t="s">
        <v>32</v>
      </c>
      <c r="E265" s="1" t="s">
        <v>36</v>
      </c>
      <c r="F265" s="18">
        <v>6113.2310500000003</v>
      </c>
      <c r="G265" s="18" t="str" cm="1">
        <f t="array" ref="G265">_xlfn.IFS(C265&lt;=18.5,"Underweight",AND(C265&gt;18.5,C265&lt;=24.9),"Healthy",AND(C265&gt;24.9,C265&lt;=29.9),"Slightly Overweight",C265&gt;29.9,"Overweight")</f>
        <v>Overweight</v>
      </c>
      <c r="H265" t="str" cm="1">
        <f t="array" ref="H265">_xlfn.IFS(A265&lt;=25,"Young Adult",AND(A265&gt;=26,A265&lt;=35),"Adult",AND(A265&gt;=36,A265&lt;=59),"Mature Age Adult",A265&gt;=60,"Senior")</f>
        <v>Adult</v>
      </c>
    </row>
    <row r="266" spans="1:8" ht="14.25" customHeight="1">
      <c r="A266" s="1">
        <v>31</v>
      </c>
      <c r="B266" s="1" t="s">
        <v>31</v>
      </c>
      <c r="C266" s="1">
        <v>32.774999999999999</v>
      </c>
      <c r="D266" s="1" t="s">
        <v>32</v>
      </c>
      <c r="E266" s="1" t="s">
        <v>35</v>
      </c>
      <c r="F266" s="18">
        <v>5327.4002499999997</v>
      </c>
      <c r="G266" s="18" t="str" cm="1">
        <f t="array" ref="G266">_xlfn.IFS(C266&lt;=18.5,"Underweight",AND(C266&gt;18.5,C266&lt;=24.9),"Healthy",AND(C266&gt;24.9,C266&lt;=29.9),"Slightly Overweight",C266&gt;29.9,"Overweight")</f>
        <v>Overweight</v>
      </c>
      <c r="H266" t="str" cm="1">
        <f t="array" ref="H266">_xlfn.IFS(A266&lt;=25,"Young Adult",AND(A266&gt;=26,A266&lt;=35),"Adult",AND(A266&gt;=36,A266&lt;=59),"Mature Age Adult",A266&gt;=60,"Senior")</f>
        <v>Adult</v>
      </c>
    </row>
    <row r="267" spans="1:8" ht="14.25" customHeight="1">
      <c r="A267" s="1">
        <v>32</v>
      </c>
      <c r="B267" s="1" t="s">
        <v>31</v>
      </c>
      <c r="C267" s="1">
        <v>37.145000000000003</v>
      </c>
      <c r="D267" s="1" t="s">
        <v>32</v>
      </c>
      <c r="E267" s="1" t="s">
        <v>36</v>
      </c>
      <c r="F267" s="18">
        <v>6334.3435499999996</v>
      </c>
      <c r="G267" s="18" t="str" cm="1">
        <f t="array" ref="G267">_xlfn.IFS(C267&lt;=18.5,"Underweight",AND(C267&gt;18.5,C267&lt;=24.9),"Healthy",AND(C267&gt;24.9,C267&lt;=29.9),"Slightly Overweight",C267&gt;29.9,"Overweight")</f>
        <v>Overweight</v>
      </c>
      <c r="H267" t="str" cm="1">
        <f t="array" ref="H267">_xlfn.IFS(A267&lt;=25,"Young Adult",AND(A267&gt;=26,A267&lt;=35),"Adult",AND(A267&gt;=36,A267&lt;=59),"Mature Age Adult",A267&gt;=60,"Senior")</f>
        <v>Adult</v>
      </c>
    </row>
    <row r="268" spans="1:8" ht="14.25" customHeight="1">
      <c r="A268" s="1">
        <v>32</v>
      </c>
      <c r="B268" s="1" t="s">
        <v>31</v>
      </c>
      <c r="C268" s="1">
        <v>33.155000000000001</v>
      </c>
      <c r="D268" s="1" t="s">
        <v>32</v>
      </c>
      <c r="E268" s="1" t="s">
        <v>35</v>
      </c>
      <c r="F268" s="18">
        <v>6128.79745</v>
      </c>
      <c r="G268" s="18" t="str" cm="1">
        <f t="array" ref="G268">_xlfn.IFS(C268&lt;=18.5,"Underweight",AND(C268&gt;18.5,C268&lt;=24.9),"Healthy",AND(C268&gt;24.9,C268&lt;=29.9),"Slightly Overweight",C268&gt;29.9,"Overweight")</f>
        <v>Overweight</v>
      </c>
      <c r="H268" t="str" cm="1">
        <f t="array" ref="H268">_xlfn.IFS(A268&lt;=25,"Young Adult",AND(A268&gt;=26,A268&lt;=35),"Adult",AND(A268&gt;=36,A268&lt;=59),"Mature Age Adult",A268&gt;=60,"Senior")</f>
        <v>Adult</v>
      </c>
    </row>
    <row r="269" spans="1:8" ht="14.25" customHeight="1">
      <c r="A269" s="1">
        <v>32</v>
      </c>
      <c r="B269" s="1" t="s">
        <v>31</v>
      </c>
      <c r="C269" s="1">
        <v>44.22</v>
      </c>
      <c r="D269" s="1" t="s">
        <v>32</v>
      </c>
      <c r="E269" s="1" t="s">
        <v>33</v>
      </c>
      <c r="F269" s="18">
        <v>3994.1777999999999</v>
      </c>
      <c r="G269" s="18" t="str" cm="1">
        <f t="array" ref="G269">_xlfn.IFS(C269&lt;=18.5,"Underweight",AND(C269&gt;18.5,C269&lt;=24.9),"Healthy",AND(C269&gt;24.9,C269&lt;=29.9),"Slightly Overweight",C269&gt;29.9,"Overweight")</f>
        <v>Overweight</v>
      </c>
      <c r="H269" t="str" cm="1">
        <f t="array" ref="H269">_xlfn.IFS(A269&lt;=25,"Young Adult",AND(A269&gt;=26,A269&lt;=35),"Adult",AND(A269&gt;=36,A269&lt;=59),"Mature Age Adult",A269&gt;=60,"Senior")</f>
        <v>Adult</v>
      </c>
    </row>
    <row r="270" spans="1:8" ht="14.25" customHeight="1">
      <c r="A270" s="1">
        <v>32</v>
      </c>
      <c r="B270" s="1" t="s">
        <v>31</v>
      </c>
      <c r="C270" s="1">
        <v>31.54</v>
      </c>
      <c r="D270" s="1" t="s">
        <v>32</v>
      </c>
      <c r="E270" s="1" t="s">
        <v>36</v>
      </c>
      <c r="F270" s="18">
        <v>5148.5526</v>
      </c>
      <c r="G270" s="18" t="str" cm="1">
        <f t="array" ref="G270">_xlfn.IFS(C270&lt;=18.5,"Underweight",AND(C270&gt;18.5,C270&lt;=24.9),"Healthy",AND(C270&gt;24.9,C270&lt;=29.9),"Slightly Overweight",C270&gt;29.9,"Overweight")</f>
        <v>Overweight</v>
      </c>
      <c r="H270" t="str" cm="1">
        <f t="array" ref="H270">_xlfn.IFS(A270&lt;=25,"Young Adult",AND(A270&gt;=26,A270&lt;=35),"Adult",AND(A270&gt;=36,A270&lt;=59),"Mature Age Adult",A270&gt;=60,"Senior")</f>
        <v>Adult</v>
      </c>
    </row>
    <row r="271" spans="1:8" ht="14.25" customHeight="1">
      <c r="A271" s="1">
        <v>32</v>
      </c>
      <c r="B271" s="1" t="s">
        <v>31</v>
      </c>
      <c r="C271" s="1">
        <v>41.1</v>
      </c>
      <c r="D271" s="1" t="s">
        <v>32</v>
      </c>
      <c r="E271" s="1" t="s">
        <v>34</v>
      </c>
      <c r="F271" s="18">
        <v>3989.8409999999999</v>
      </c>
      <c r="G271" s="18" t="str" cm="1">
        <f t="array" ref="G271">_xlfn.IFS(C271&lt;=18.5,"Underweight",AND(C271&gt;18.5,C271&lt;=24.9),"Healthy",AND(C271&gt;24.9,C271&lt;=29.9),"Slightly Overweight",C271&gt;29.9,"Overweight")</f>
        <v>Overweight</v>
      </c>
      <c r="H271" t="str" cm="1">
        <f t="array" ref="H271">_xlfn.IFS(A271&lt;=25,"Young Adult",AND(A271&gt;=26,A271&lt;=35),"Adult",AND(A271&gt;=36,A271&lt;=59),"Mature Age Adult",A271&gt;=60,"Senior")</f>
        <v>Adult</v>
      </c>
    </row>
    <row r="272" spans="1:8" ht="14.25" customHeight="1">
      <c r="A272" s="1">
        <v>33</v>
      </c>
      <c r="B272" s="1" t="s">
        <v>31</v>
      </c>
      <c r="C272" s="1">
        <v>38.9</v>
      </c>
      <c r="D272" s="1" t="s">
        <v>32</v>
      </c>
      <c r="E272" s="1" t="s">
        <v>34</v>
      </c>
      <c r="F272" s="18">
        <v>5972.3779999999997</v>
      </c>
      <c r="G272" s="18" t="str" cm="1">
        <f t="array" ref="G272">_xlfn.IFS(C272&lt;=18.5,"Underweight",AND(C272&gt;18.5,C272&lt;=24.9),"Healthy",AND(C272&gt;24.9,C272&lt;=29.9),"Slightly Overweight",C272&gt;29.9,"Overweight")</f>
        <v>Overweight</v>
      </c>
      <c r="H272" t="str" cm="1">
        <f t="array" ref="H272">_xlfn.IFS(A272&lt;=25,"Young Adult",AND(A272&gt;=26,A272&lt;=35),"Adult",AND(A272&gt;=36,A272&lt;=59),"Mature Age Adult",A272&gt;=60,"Senior")</f>
        <v>Adult</v>
      </c>
    </row>
    <row r="273" spans="1:8" ht="14.25" customHeight="1">
      <c r="A273" s="1">
        <v>33</v>
      </c>
      <c r="B273" s="1" t="s">
        <v>31</v>
      </c>
      <c r="C273" s="1">
        <v>32.9</v>
      </c>
      <c r="D273" s="1" t="s">
        <v>32</v>
      </c>
      <c r="E273" s="1" t="s">
        <v>34</v>
      </c>
      <c r="F273" s="18">
        <v>5375.0379999999996</v>
      </c>
      <c r="G273" s="18" t="str" cm="1">
        <f t="array" ref="G273">_xlfn.IFS(C273&lt;=18.5,"Underweight",AND(C273&gt;18.5,C273&lt;=24.9),"Healthy",AND(C273&gt;24.9,C273&lt;=29.9),"Slightly Overweight",C273&gt;29.9,"Overweight")</f>
        <v>Overweight</v>
      </c>
      <c r="H273" t="str" cm="1">
        <f t="array" ref="H273">_xlfn.IFS(A273&lt;=25,"Young Adult",AND(A273&gt;=26,A273&lt;=35),"Adult",AND(A273&gt;=36,A273&lt;=59),"Mature Age Adult",A273&gt;=60,"Senior")</f>
        <v>Adult</v>
      </c>
    </row>
    <row r="274" spans="1:8" ht="14.25" customHeight="1">
      <c r="A274" s="1">
        <v>33</v>
      </c>
      <c r="B274" s="1" t="s">
        <v>31</v>
      </c>
      <c r="C274" s="1">
        <v>42.94</v>
      </c>
      <c r="D274" s="1" t="s">
        <v>32</v>
      </c>
      <c r="E274" s="1" t="s">
        <v>35</v>
      </c>
      <c r="F274" s="18">
        <v>6360.9935999999998</v>
      </c>
      <c r="G274" s="18" t="str" cm="1">
        <f t="array" ref="G274">_xlfn.IFS(C274&lt;=18.5,"Underweight",AND(C274&gt;18.5,C274&lt;=24.9),"Healthy",AND(C274&gt;24.9,C274&lt;=29.9),"Slightly Overweight",C274&gt;29.9,"Overweight")</f>
        <v>Overweight</v>
      </c>
      <c r="H274" t="str" cm="1">
        <f t="array" ref="H274">_xlfn.IFS(A274&lt;=25,"Young Adult",AND(A274&gt;=26,A274&lt;=35),"Adult",AND(A274&gt;=36,A274&lt;=59),"Mature Age Adult",A274&gt;=60,"Senior")</f>
        <v>Adult</v>
      </c>
    </row>
    <row r="275" spans="1:8" ht="14.25" customHeight="1">
      <c r="A275" s="1">
        <v>33</v>
      </c>
      <c r="B275" s="1" t="s">
        <v>31</v>
      </c>
      <c r="C275" s="1">
        <v>36.29</v>
      </c>
      <c r="D275" s="1" t="s">
        <v>32</v>
      </c>
      <c r="E275" s="1" t="s">
        <v>36</v>
      </c>
      <c r="F275" s="18">
        <v>6551.7501000000002</v>
      </c>
      <c r="G275" s="18" t="str" cm="1">
        <f t="array" ref="G275">_xlfn.IFS(C275&lt;=18.5,"Underweight",AND(C275&gt;18.5,C275&lt;=24.9),"Healthy",AND(C275&gt;24.9,C275&lt;=29.9),"Slightly Overweight",C275&gt;29.9,"Overweight")</f>
        <v>Overweight</v>
      </c>
      <c r="H275" t="str" cm="1">
        <f t="array" ref="H275">_xlfn.IFS(A275&lt;=25,"Young Adult",AND(A275&gt;=26,A275&lt;=35),"Adult",AND(A275&gt;=36,A275&lt;=59),"Mature Age Adult",A275&gt;=60,"Senior")</f>
        <v>Adult</v>
      </c>
    </row>
    <row r="276" spans="1:8" ht="14.25" customHeight="1">
      <c r="A276" s="1">
        <v>33</v>
      </c>
      <c r="B276" s="1" t="s">
        <v>31</v>
      </c>
      <c r="C276" s="1">
        <v>39.82</v>
      </c>
      <c r="D276" s="1" t="s">
        <v>32</v>
      </c>
      <c r="E276" s="1" t="s">
        <v>33</v>
      </c>
      <c r="F276" s="18">
        <v>4795.6567999999997</v>
      </c>
      <c r="G276" s="18" t="str" cm="1">
        <f t="array" ref="G276">_xlfn.IFS(C276&lt;=18.5,"Underweight",AND(C276&gt;18.5,C276&lt;=24.9),"Healthy",AND(C276&gt;24.9,C276&lt;=29.9),"Slightly Overweight",C276&gt;29.9,"Overweight")</f>
        <v>Overweight</v>
      </c>
      <c r="H276" t="str" cm="1">
        <f t="array" ref="H276">_xlfn.IFS(A276&lt;=25,"Young Adult",AND(A276&gt;=26,A276&lt;=35),"Adult",AND(A276&gt;=36,A276&lt;=59),"Mature Age Adult",A276&gt;=60,"Senior")</f>
        <v>Adult</v>
      </c>
    </row>
    <row r="277" spans="1:8" ht="14.25" customHeight="1">
      <c r="A277" s="1">
        <v>34</v>
      </c>
      <c r="B277" s="1" t="s">
        <v>31</v>
      </c>
      <c r="C277" s="1">
        <v>37.335000000000001</v>
      </c>
      <c r="D277" s="1" t="s">
        <v>32</v>
      </c>
      <c r="E277" s="1" t="s">
        <v>35</v>
      </c>
      <c r="F277" s="18">
        <v>5989.5236500000001</v>
      </c>
      <c r="G277" s="18" t="str" cm="1">
        <f t="array" ref="G277">_xlfn.IFS(C277&lt;=18.5,"Underweight",AND(C277&gt;18.5,C277&lt;=24.9),"Healthy",AND(C277&gt;24.9,C277&lt;=29.9),"Slightly Overweight",C277&gt;29.9,"Overweight")</f>
        <v>Overweight</v>
      </c>
      <c r="H277" t="str" cm="1">
        <f t="array" ref="H277">_xlfn.IFS(A277&lt;=25,"Young Adult",AND(A277&gt;=26,A277&lt;=35),"Adult",AND(A277&gt;=36,A277&lt;=59),"Mature Age Adult",A277&gt;=60,"Senior")</f>
        <v>Adult</v>
      </c>
    </row>
    <row r="278" spans="1:8" ht="14.25" customHeight="1">
      <c r="A278" s="1">
        <v>34</v>
      </c>
      <c r="B278" s="1" t="s">
        <v>31</v>
      </c>
      <c r="C278" s="1">
        <v>33.700000000000003</v>
      </c>
      <c r="D278" s="1" t="s">
        <v>32</v>
      </c>
      <c r="E278" s="1" t="s">
        <v>34</v>
      </c>
      <c r="F278" s="18">
        <v>5012.4709999999995</v>
      </c>
      <c r="G278" s="18" t="str" cm="1">
        <f t="array" ref="G278">_xlfn.IFS(C278&lt;=18.5,"Underweight",AND(C278&gt;18.5,C278&lt;=24.9),"Healthy",AND(C278&gt;24.9,C278&lt;=29.9),"Slightly Overweight",C278&gt;29.9,"Overweight")</f>
        <v>Overweight</v>
      </c>
      <c r="H278" t="str" cm="1">
        <f t="array" ref="H278">_xlfn.IFS(A278&lt;=25,"Young Adult",AND(A278&gt;=26,A278&lt;=35),"Adult",AND(A278&gt;=36,A278&lt;=59),"Mature Age Adult",A278&gt;=60,"Senior")</f>
        <v>Adult</v>
      </c>
    </row>
    <row r="279" spans="1:8" ht="14.25" customHeight="1">
      <c r="A279" s="1">
        <v>34</v>
      </c>
      <c r="B279" s="1" t="s">
        <v>31</v>
      </c>
      <c r="C279" s="1">
        <v>38</v>
      </c>
      <c r="D279" s="1" t="s">
        <v>32</v>
      </c>
      <c r="E279" s="1" t="s">
        <v>34</v>
      </c>
      <c r="F279" s="18">
        <v>6196.4480000000003</v>
      </c>
      <c r="G279" s="18" t="str" cm="1">
        <f t="array" ref="G279">_xlfn.IFS(C279&lt;=18.5,"Underweight",AND(C279&gt;18.5,C279&lt;=24.9),"Healthy",AND(C279&gt;24.9,C279&lt;=29.9),"Slightly Overweight",C279&gt;29.9,"Overweight")</f>
        <v>Overweight</v>
      </c>
      <c r="H279" t="str" cm="1">
        <f t="array" ref="H279">_xlfn.IFS(A279&lt;=25,"Young Adult",AND(A279&gt;=26,A279&lt;=35),"Adult",AND(A279&gt;=36,A279&lt;=59),"Mature Age Adult",A279&gt;=60,"Senior")</f>
        <v>Adult</v>
      </c>
    </row>
    <row r="280" spans="1:8" ht="14.25" customHeight="1">
      <c r="A280" s="1">
        <v>34</v>
      </c>
      <c r="B280" s="1" t="s">
        <v>31</v>
      </c>
      <c r="C280" s="1">
        <v>33.25</v>
      </c>
      <c r="D280" s="1" t="s">
        <v>32</v>
      </c>
      <c r="E280" s="1" t="s">
        <v>36</v>
      </c>
      <c r="F280" s="18">
        <v>5594.8455000000004</v>
      </c>
      <c r="G280" s="18" t="str" cm="1">
        <f t="array" ref="G280">_xlfn.IFS(C280&lt;=18.5,"Underweight",AND(C280&gt;18.5,C280&lt;=24.9),"Healthy",AND(C280&gt;24.9,C280&lt;=29.9),"Slightly Overweight",C280&gt;29.9,"Overweight")</f>
        <v>Overweight</v>
      </c>
      <c r="H280" t="str" cm="1">
        <f t="array" ref="H280">_xlfn.IFS(A280&lt;=25,"Young Adult",AND(A280&gt;=26,A280&lt;=35),"Adult",AND(A280&gt;=36,A280&lt;=59),"Mature Age Adult",A280&gt;=60,"Senior")</f>
        <v>Adult</v>
      </c>
    </row>
    <row r="281" spans="1:8" ht="14.25" customHeight="1">
      <c r="A281" s="1">
        <v>35</v>
      </c>
      <c r="B281" s="1" t="s">
        <v>31</v>
      </c>
      <c r="C281" s="1">
        <v>34.799999999999997</v>
      </c>
      <c r="D281" s="1" t="s">
        <v>32</v>
      </c>
      <c r="E281" s="1" t="s">
        <v>34</v>
      </c>
      <c r="F281" s="18">
        <v>5246.0469999999996</v>
      </c>
      <c r="G281" s="18" t="str" cm="1">
        <f t="array" ref="G281">_xlfn.IFS(C281&lt;=18.5,"Underweight",AND(C281&gt;18.5,C281&lt;=24.9),"Healthy",AND(C281&gt;24.9,C281&lt;=29.9),"Slightly Overweight",C281&gt;29.9,"Overweight")</f>
        <v>Overweight</v>
      </c>
      <c r="H281" t="str" cm="1">
        <f t="array" ref="H281">_xlfn.IFS(A281&lt;=25,"Young Adult",AND(A281&gt;=26,A281&lt;=35),"Adult",AND(A281&gt;=36,A281&lt;=59),"Mature Age Adult",A281&gt;=60,"Senior")</f>
        <v>Adult</v>
      </c>
    </row>
    <row r="282" spans="1:8" ht="14.25" customHeight="1">
      <c r="A282" s="1">
        <v>35</v>
      </c>
      <c r="B282" s="1" t="s">
        <v>31</v>
      </c>
      <c r="C282" s="1">
        <v>43.34</v>
      </c>
      <c r="D282" s="1" t="s">
        <v>32</v>
      </c>
      <c r="E282" s="1" t="s">
        <v>33</v>
      </c>
      <c r="F282" s="18">
        <v>5846.9175999999998</v>
      </c>
      <c r="G282" s="18" t="str" cm="1">
        <f t="array" ref="G282">_xlfn.IFS(C282&lt;=18.5,"Underweight",AND(C282&gt;18.5,C282&lt;=24.9),"Healthy",AND(C282&gt;24.9,C282&lt;=29.9),"Slightly Overweight",C282&gt;29.9,"Overweight")</f>
        <v>Overweight</v>
      </c>
      <c r="H282" t="str" cm="1">
        <f t="array" ref="H282">_xlfn.IFS(A282&lt;=25,"Young Adult",AND(A282&gt;=26,A282&lt;=35),"Adult",AND(A282&gt;=36,A282&lt;=59),"Mature Age Adult",A282&gt;=60,"Senior")</f>
        <v>Adult</v>
      </c>
    </row>
    <row r="283" spans="1:8" ht="14.25" customHeight="1">
      <c r="A283" s="1">
        <v>35</v>
      </c>
      <c r="B283" s="1" t="s">
        <v>31</v>
      </c>
      <c r="C283" s="1">
        <v>31</v>
      </c>
      <c r="D283" s="1" t="s">
        <v>32</v>
      </c>
      <c r="E283" s="1" t="s">
        <v>34</v>
      </c>
      <c r="F283" s="18">
        <v>5240.7650000000003</v>
      </c>
      <c r="G283" s="18" t="str" cm="1">
        <f t="array" ref="G283">_xlfn.IFS(C283&lt;=18.5,"Underweight",AND(C283&gt;18.5,C283&lt;=24.9),"Healthy",AND(C283&gt;24.9,C283&lt;=29.9),"Slightly Overweight",C283&gt;29.9,"Overweight")</f>
        <v>Overweight</v>
      </c>
      <c r="H283" t="str" cm="1">
        <f t="array" ref="H283">_xlfn.IFS(A283&lt;=25,"Young Adult",AND(A283&gt;=26,A283&lt;=35),"Adult",AND(A283&gt;=36,A283&lt;=59),"Mature Age Adult",A283&gt;=60,"Senior")</f>
        <v>Adult</v>
      </c>
    </row>
    <row r="284" spans="1:8" ht="14.25" customHeight="1">
      <c r="A284" s="1">
        <v>35</v>
      </c>
      <c r="B284" s="1" t="s">
        <v>31</v>
      </c>
      <c r="C284" s="1">
        <v>38.094999999999999</v>
      </c>
      <c r="D284" s="1" t="s">
        <v>32</v>
      </c>
      <c r="E284" s="1" t="s">
        <v>36</v>
      </c>
      <c r="F284" s="18">
        <v>24915.046259999999</v>
      </c>
      <c r="G284" s="18" t="str" cm="1">
        <f t="array" ref="G284">_xlfn.IFS(C284&lt;=18.5,"Underweight",AND(C284&gt;18.5,C284&lt;=24.9),"Healthy",AND(C284&gt;24.9,C284&lt;=29.9),"Slightly Overweight",C284&gt;29.9,"Overweight")</f>
        <v>Overweight</v>
      </c>
      <c r="H284" t="str" cm="1">
        <f t="array" ref="H284">_xlfn.IFS(A284&lt;=25,"Young Adult",AND(A284&gt;=26,A284&lt;=35),"Adult",AND(A284&gt;=36,A284&lt;=59),"Mature Age Adult",A284&gt;=60,"Senior")</f>
        <v>Adult</v>
      </c>
    </row>
    <row r="285" spans="1:8" ht="14.25" customHeight="1">
      <c r="A285" s="1">
        <v>35</v>
      </c>
      <c r="B285" s="1" t="s">
        <v>31</v>
      </c>
      <c r="C285" s="1">
        <v>34.21</v>
      </c>
      <c r="D285" s="1" t="s">
        <v>32</v>
      </c>
      <c r="E285" s="1" t="s">
        <v>33</v>
      </c>
      <c r="F285" s="18">
        <v>5245.2268999999997</v>
      </c>
      <c r="G285" s="18" t="str" cm="1">
        <f t="array" ref="G285">_xlfn.IFS(C285&lt;=18.5,"Underweight",AND(C285&gt;18.5,C285&lt;=24.9),"Healthy",AND(C285&gt;24.9,C285&lt;=29.9),"Slightly Overweight",C285&gt;29.9,"Overweight")</f>
        <v>Overweight</v>
      </c>
      <c r="H285" t="str" cm="1">
        <f t="array" ref="H285">_xlfn.IFS(A285&lt;=25,"Young Adult",AND(A285&gt;=26,A285&lt;=35),"Adult",AND(A285&gt;=36,A285&lt;=59),"Mature Age Adult",A285&gt;=60,"Senior")</f>
        <v>Adult</v>
      </c>
    </row>
    <row r="286" spans="1:8" ht="14.25" customHeight="1">
      <c r="A286" s="1">
        <v>35</v>
      </c>
      <c r="B286" s="1" t="s">
        <v>31</v>
      </c>
      <c r="C286" s="1">
        <v>35.86</v>
      </c>
      <c r="D286" s="1" t="s">
        <v>32</v>
      </c>
      <c r="E286" s="1" t="s">
        <v>33</v>
      </c>
      <c r="F286" s="18">
        <v>5836.5204000000003</v>
      </c>
      <c r="G286" s="18" t="str" cm="1">
        <f t="array" ref="G286">_xlfn.IFS(C286&lt;=18.5,"Underweight",AND(C286&gt;18.5,C286&lt;=24.9),"Healthy",AND(C286&gt;24.9,C286&lt;=29.9),"Slightly Overweight",C286&gt;29.9,"Overweight")</f>
        <v>Overweight</v>
      </c>
      <c r="H286" t="str" cm="1">
        <f t="array" ref="H286">_xlfn.IFS(A286&lt;=25,"Young Adult",AND(A286&gt;=26,A286&lt;=35),"Adult",AND(A286&gt;=36,A286&lt;=59),"Mature Age Adult",A286&gt;=60,"Senior")</f>
        <v>Adult</v>
      </c>
    </row>
    <row r="287" spans="1:8" ht="14.25" customHeight="1">
      <c r="A287" s="1">
        <v>35</v>
      </c>
      <c r="B287" s="1" t="s">
        <v>31</v>
      </c>
      <c r="C287" s="1">
        <v>35.814999999999998</v>
      </c>
      <c r="D287" s="1" t="s">
        <v>32</v>
      </c>
      <c r="E287" s="1" t="s">
        <v>35</v>
      </c>
      <c r="F287" s="18">
        <v>5630.4578499999998</v>
      </c>
      <c r="G287" s="18" t="str" cm="1">
        <f t="array" ref="G287">_xlfn.IFS(C287&lt;=18.5,"Underweight",AND(C287&gt;18.5,C287&lt;=24.9),"Healthy",AND(C287&gt;24.9,C287&lt;=29.9),"Slightly Overweight",C287&gt;29.9,"Overweight")</f>
        <v>Overweight</v>
      </c>
      <c r="H287" t="str" cm="1">
        <f t="array" ref="H287">_xlfn.IFS(A287&lt;=25,"Young Adult",AND(A287&gt;=26,A287&lt;=35),"Adult",AND(A287&gt;=36,A287&lt;=59),"Mature Age Adult",A287&gt;=60,"Senior")</f>
        <v>Adult</v>
      </c>
    </row>
    <row r="288" spans="1:8" ht="14.25" customHeight="1">
      <c r="A288" s="1">
        <v>36</v>
      </c>
      <c r="B288" s="1" t="s">
        <v>31</v>
      </c>
      <c r="C288" s="1">
        <v>29.92</v>
      </c>
      <c r="D288" s="1" t="s">
        <v>32</v>
      </c>
      <c r="E288" s="1" t="s">
        <v>33</v>
      </c>
      <c r="F288" s="18">
        <v>5478.0367999999999</v>
      </c>
      <c r="G288" s="18" t="str" cm="1">
        <f t="array" ref="G288">_xlfn.IFS(C288&lt;=18.5,"Underweight",AND(C288&gt;18.5,C288&lt;=24.9),"Healthy",AND(C288&gt;24.9,C288&lt;=29.9),"Slightly Overweight",C288&gt;29.9,"Overweight")</f>
        <v>Overweight</v>
      </c>
      <c r="H288" t="str" cm="1">
        <f t="array" ref="H288">_xlfn.IFS(A288&lt;=25,"Young Adult",AND(A288&gt;=26,A288&lt;=35),"Adult",AND(A288&gt;=36,A288&lt;=59),"Mature Age Adult",A288&gt;=60,"Senior")</f>
        <v>Mature Age Adult</v>
      </c>
    </row>
    <row r="289" spans="1:8" ht="14.25" customHeight="1">
      <c r="A289" s="1">
        <v>36</v>
      </c>
      <c r="B289" s="1" t="s">
        <v>31</v>
      </c>
      <c r="C289" s="1">
        <v>30.02</v>
      </c>
      <c r="D289" s="1" t="s">
        <v>32</v>
      </c>
      <c r="E289" s="1" t="s">
        <v>35</v>
      </c>
      <c r="F289" s="18">
        <v>5272.1758</v>
      </c>
      <c r="G289" s="18" t="str" cm="1">
        <f t="array" ref="G289">_xlfn.IFS(C289&lt;=18.5,"Underweight",AND(C289&gt;18.5,C289&lt;=24.9),"Healthy",AND(C289&gt;24.9,C289&lt;=29.9),"Slightly Overweight",C289&gt;29.9,"Overweight")</f>
        <v>Overweight</v>
      </c>
      <c r="H289" t="str" cm="1">
        <f t="array" ref="H289">_xlfn.IFS(A289&lt;=25,"Young Adult",AND(A289&gt;=26,A289&lt;=35),"Adult",AND(A289&gt;=36,A289&lt;=59),"Mature Age Adult",A289&gt;=60,"Senior")</f>
        <v>Mature Age Adult</v>
      </c>
    </row>
    <row r="290" spans="1:8" ht="14.25" customHeight="1">
      <c r="A290" s="1">
        <v>36</v>
      </c>
      <c r="B290" s="1" t="s">
        <v>31</v>
      </c>
      <c r="C290" s="1">
        <v>29.92</v>
      </c>
      <c r="D290" s="1" t="s">
        <v>32</v>
      </c>
      <c r="E290" s="1" t="s">
        <v>33</v>
      </c>
      <c r="F290" s="18">
        <v>4889.0367999999999</v>
      </c>
      <c r="G290" s="18" t="str" cm="1">
        <f t="array" ref="G290">_xlfn.IFS(C290&lt;=18.5,"Underweight",AND(C290&gt;18.5,C290&lt;=24.9),"Healthy",AND(C290&gt;24.9,C290&lt;=29.9),"Slightly Overweight",C290&gt;29.9,"Overweight")</f>
        <v>Overweight</v>
      </c>
      <c r="H290" t="str" cm="1">
        <f t="array" ref="H290">_xlfn.IFS(A290&lt;=25,"Young Adult",AND(A290&gt;=26,A290&lt;=35),"Adult",AND(A290&gt;=36,A290&lt;=59),"Mature Age Adult",A290&gt;=60,"Senior")</f>
        <v>Mature Age Adult</v>
      </c>
    </row>
    <row r="291" spans="1:8" ht="14.25" customHeight="1">
      <c r="A291" s="1">
        <v>37</v>
      </c>
      <c r="B291" s="1" t="s">
        <v>31</v>
      </c>
      <c r="C291" s="1">
        <v>30.8</v>
      </c>
      <c r="D291" s="1" t="s">
        <v>32</v>
      </c>
      <c r="E291" s="1" t="s">
        <v>33</v>
      </c>
      <c r="F291" s="18">
        <v>6313.759</v>
      </c>
      <c r="G291" s="18" t="str" cm="1">
        <f t="array" ref="G291">_xlfn.IFS(C291&lt;=18.5,"Underweight",AND(C291&gt;18.5,C291&lt;=24.9),"Healthy",AND(C291&gt;24.9,C291&lt;=29.9),"Slightly Overweight",C291&gt;29.9,"Overweight")</f>
        <v>Overweight</v>
      </c>
      <c r="H291" t="str" cm="1">
        <f t="array" ref="H291">_xlfn.IFS(A291&lt;=25,"Young Adult",AND(A291&gt;=26,A291&lt;=35),"Adult",AND(A291&gt;=36,A291&lt;=59),"Mature Age Adult",A291&gt;=60,"Senior")</f>
        <v>Mature Age Adult</v>
      </c>
    </row>
    <row r="292" spans="1:8" ht="14.25" customHeight="1">
      <c r="A292" s="1">
        <v>37</v>
      </c>
      <c r="B292" s="1" t="s">
        <v>31</v>
      </c>
      <c r="C292" s="1">
        <v>34.104999999999997</v>
      </c>
      <c r="D292" s="1" t="s">
        <v>32</v>
      </c>
      <c r="E292" s="1" t="s">
        <v>35</v>
      </c>
      <c r="F292" s="18">
        <v>6112.3529500000004</v>
      </c>
      <c r="G292" s="18" t="str" cm="1">
        <f t="array" ref="G292">_xlfn.IFS(C292&lt;=18.5,"Underweight",AND(C292&gt;18.5,C292&lt;=24.9),"Healthy",AND(C292&gt;24.9,C292&lt;=29.9),"Slightly Overweight",C292&gt;29.9,"Overweight")</f>
        <v>Overweight</v>
      </c>
      <c r="H292" t="str" cm="1">
        <f t="array" ref="H292">_xlfn.IFS(A292&lt;=25,"Young Adult",AND(A292&gt;=26,A292&lt;=35),"Adult",AND(A292&gt;=36,A292&lt;=59),"Mature Age Adult",A292&gt;=60,"Senior")</f>
        <v>Mature Age Adult</v>
      </c>
    </row>
    <row r="293" spans="1:8" ht="14.25" customHeight="1">
      <c r="A293" s="1">
        <v>38</v>
      </c>
      <c r="B293" s="1" t="s">
        <v>31</v>
      </c>
      <c r="C293" s="1">
        <v>40.15</v>
      </c>
      <c r="D293" s="1" t="s">
        <v>32</v>
      </c>
      <c r="E293" s="1" t="s">
        <v>33</v>
      </c>
      <c r="F293" s="18">
        <v>5400.9804999999997</v>
      </c>
      <c r="G293" s="18" t="str" cm="1">
        <f t="array" ref="G293">_xlfn.IFS(C293&lt;=18.5,"Underweight",AND(C293&gt;18.5,C293&lt;=24.9),"Healthy",AND(C293&gt;24.9,C293&lt;=29.9),"Slightly Overweight",C293&gt;29.9,"Overweight")</f>
        <v>Overweight</v>
      </c>
      <c r="H293" t="str" cm="1">
        <f t="array" ref="H293">_xlfn.IFS(A293&lt;=25,"Young Adult",AND(A293&gt;=26,A293&lt;=35),"Adult",AND(A293&gt;=36,A293&lt;=59),"Mature Age Adult",A293&gt;=60,"Senior")</f>
        <v>Mature Age Adult</v>
      </c>
    </row>
    <row r="294" spans="1:8" ht="14.25" customHeight="1">
      <c r="A294" s="1">
        <v>38</v>
      </c>
      <c r="B294" s="1" t="s">
        <v>31</v>
      </c>
      <c r="C294" s="1">
        <v>37.729999999999997</v>
      </c>
      <c r="D294" s="1" t="s">
        <v>32</v>
      </c>
      <c r="E294" s="1" t="s">
        <v>33</v>
      </c>
      <c r="F294" s="18">
        <v>5397.6166999999996</v>
      </c>
      <c r="G294" s="18" t="str" cm="1">
        <f t="array" ref="G294">_xlfn.IFS(C294&lt;=18.5,"Underweight",AND(C294&gt;18.5,C294&lt;=24.9),"Healthy",AND(C294&gt;24.9,C294&lt;=29.9),"Slightly Overweight",C294&gt;29.9,"Overweight")</f>
        <v>Overweight</v>
      </c>
      <c r="H294" t="str" cm="1">
        <f t="array" ref="H294">_xlfn.IFS(A294&lt;=25,"Young Adult",AND(A294&gt;=26,A294&lt;=35),"Adult",AND(A294&gt;=36,A294&lt;=59),"Mature Age Adult",A294&gt;=60,"Senior")</f>
        <v>Mature Age Adult</v>
      </c>
    </row>
    <row r="295" spans="1:8" ht="14.25" customHeight="1">
      <c r="A295" s="1">
        <v>38</v>
      </c>
      <c r="B295" s="1" t="s">
        <v>31</v>
      </c>
      <c r="C295" s="1">
        <v>40.564999999999998</v>
      </c>
      <c r="D295" s="1" t="s">
        <v>32</v>
      </c>
      <c r="E295" s="1" t="s">
        <v>35</v>
      </c>
      <c r="F295" s="18">
        <v>6373.55735</v>
      </c>
      <c r="G295" s="18" t="str" cm="1">
        <f t="array" ref="G295">_xlfn.IFS(C295&lt;=18.5,"Underweight",AND(C295&gt;18.5,C295&lt;=24.9),"Healthy",AND(C295&gt;24.9,C295&lt;=29.9),"Slightly Overweight",C295&gt;29.9,"Overweight")</f>
        <v>Overweight</v>
      </c>
      <c r="H295" t="str" cm="1">
        <f t="array" ref="H295">_xlfn.IFS(A295&lt;=25,"Young Adult",AND(A295&gt;=26,A295&lt;=35),"Adult",AND(A295&gt;=36,A295&lt;=59),"Mature Age Adult",A295&gt;=60,"Senior")</f>
        <v>Mature Age Adult</v>
      </c>
    </row>
    <row r="296" spans="1:8" ht="14.25" customHeight="1">
      <c r="A296" s="1">
        <v>38</v>
      </c>
      <c r="B296" s="1" t="s">
        <v>31</v>
      </c>
      <c r="C296" s="1">
        <v>30.69</v>
      </c>
      <c r="D296" s="1" t="s">
        <v>32</v>
      </c>
      <c r="E296" s="1" t="s">
        <v>33</v>
      </c>
      <c r="F296" s="18">
        <v>5976.8311000000003</v>
      </c>
      <c r="G296" s="18" t="str" cm="1">
        <f t="array" ref="G296">_xlfn.IFS(C296&lt;=18.5,"Underweight",AND(C296&gt;18.5,C296&lt;=24.9),"Healthy",AND(C296&gt;24.9,C296&lt;=29.9),"Slightly Overweight",C296&gt;29.9,"Overweight")</f>
        <v>Overweight</v>
      </c>
      <c r="H296" t="str" cm="1">
        <f t="array" ref="H296">_xlfn.IFS(A296&lt;=25,"Young Adult",AND(A296&gt;=26,A296&lt;=35),"Adult",AND(A296&gt;=36,A296&lt;=59),"Mature Age Adult",A296&gt;=60,"Senior")</f>
        <v>Mature Age Adult</v>
      </c>
    </row>
    <row r="297" spans="1:8" ht="14.25" customHeight="1">
      <c r="A297" s="1">
        <v>38</v>
      </c>
      <c r="B297" s="1" t="s">
        <v>31</v>
      </c>
      <c r="C297" s="1">
        <v>34.799999999999997</v>
      </c>
      <c r="D297" s="1" t="s">
        <v>32</v>
      </c>
      <c r="E297" s="1" t="s">
        <v>34</v>
      </c>
      <c r="F297" s="18">
        <v>6571.5439999999999</v>
      </c>
      <c r="G297" s="18" t="str" cm="1">
        <f t="array" ref="G297">_xlfn.IFS(C297&lt;=18.5,"Underweight",AND(C297&gt;18.5,C297&lt;=24.9),"Healthy",AND(C297&gt;24.9,C297&lt;=29.9),"Slightly Overweight",C297&gt;29.9,"Overweight")</f>
        <v>Overweight</v>
      </c>
      <c r="H297" t="str" cm="1">
        <f t="array" ref="H297">_xlfn.IFS(A297&lt;=25,"Young Adult",AND(A297&gt;=26,A297&lt;=35),"Adult",AND(A297&gt;=36,A297&lt;=59),"Mature Age Adult",A297&gt;=60,"Senior")</f>
        <v>Mature Age Adult</v>
      </c>
    </row>
    <row r="298" spans="1:8" ht="14.25" customHeight="1">
      <c r="A298" s="1">
        <v>38</v>
      </c>
      <c r="B298" s="1" t="s">
        <v>31</v>
      </c>
      <c r="C298" s="1">
        <v>30.21</v>
      </c>
      <c r="D298" s="1" t="s">
        <v>32</v>
      </c>
      <c r="E298" s="1" t="s">
        <v>35</v>
      </c>
      <c r="F298" s="18">
        <v>7537.1638999999996</v>
      </c>
      <c r="G298" s="18" t="str" cm="1">
        <f t="array" ref="G298">_xlfn.IFS(C298&lt;=18.5,"Underweight",AND(C298&gt;18.5,C298&lt;=24.9),"Healthy",AND(C298&gt;24.9,C298&lt;=29.9),"Slightly Overweight",C298&gt;29.9,"Overweight")</f>
        <v>Overweight</v>
      </c>
      <c r="H298" t="str" cm="1">
        <f t="array" ref="H298">_xlfn.IFS(A298&lt;=25,"Young Adult",AND(A298&gt;=26,A298&lt;=35),"Adult",AND(A298&gt;=36,A298&lt;=59),"Mature Age Adult",A298&gt;=60,"Senior")</f>
        <v>Mature Age Adult</v>
      </c>
    </row>
    <row r="299" spans="1:8" ht="14.25" customHeight="1">
      <c r="A299" s="1">
        <v>39</v>
      </c>
      <c r="B299" s="1" t="s">
        <v>31</v>
      </c>
      <c r="C299" s="1">
        <v>32.799999999999997</v>
      </c>
      <c r="D299" s="1" t="s">
        <v>32</v>
      </c>
      <c r="E299" s="1" t="s">
        <v>34</v>
      </c>
      <c r="F299" s="18">
        <v>5649.7150000000001</v>
      </c>
      <c r="G299" s="18" t="str" cm="1">
        <f t="array" ref="G299">_xlfn.IFS(C299&lt;=18.5,"Underweight",AND(C299&gt;18.5,C299&lt;=24.9),"Healthy",AND(C299&gt;24.9,C299&lt;=29.9),"Slightly Overweight",C299&gt;29.9,"Overweight")</f>
        <v>Overweight</v>
      </c>
      <c r="H299" t="str" cm="1">
        <f t="array" ref="H299">_xlfn.IFS(A299&lt;=25,"Young Adult",AND(A299&gt;=26,A299&lt;=35),"Adult",AND(A299&gt;=36,A299&lt;=59),"Mature Age Adult",A299&gt;=60,"Senior")</f>
        <v>Mature Age Adult</v>
      </c>
    </row>
    <row r="300" spans="1:8" ht="14.25" customHeight="1">
      <c r="A300" s="1">
        <v>39</v>
      </c>
      <c r="B300" s="1" t="s">
        <v>31</v>
      </c>
      <c r="C300" s="1">
        <v>41.8</v>
      </c>
      <c r="D300" s="1" t="s">
        <v>32</v>
      </c>
      <c r="E300" s="1" t="s">
        <v>33</v>
      </c>
      <c r="F300" s="18">
        <v>5662.2250000000004</v>
      </c>
      <c r="G300" s="18" t="str" cm="1">
        <f t="array" ref="G300">_xlfn.IFS(C300&lt;=18.5,"Underweight",AND(C300&gt;18.5,C300&lt;=24.9),"Healthy",AND(C300&gt;24.9,C300&lt;=29.9),"Slightly Overweight",C300&gt;29.9,"Overweight")</f>
        <v>Overweight</v>
      </c>
      <c r="H300" t="str" cm="1">
        <f t="array" ref="H300">_xlfn.IFS(A300&lt;=25,"Young Adult",AND(A300&gt;=26,A300&lt;=35),"Adult",AND(A300&gt;=36,A300&lt;=59),"Mature Age Adult",A300&gt;=60,"Senior")</f>
        <v>Mature Age Adult</v>
      </c>
    </row>
    <row r="301" spans="1:8" ht="14.25" customHeight="1">
      <c r="A301" s="1">
        <v>39</v>
      </c>
      <c r="B301" s="1" t="s">
        <v>31</v>
      </c>
      <c r="C301" s="1">
        <v>31.92</v>
      </c>
      <c r="D301" s="1" t="s">
        <v>32</v>
      </c>
      <c r="E301" s="1" t="s">
        <v>35</v>
      </c>
      <c r="F301" s="18">
        <v>7209.4917999999998</v>
      </c>
      <c r="G301" s="18" t="str" cm="1">
        <f t="array" ref="G301">_xlfn.IFS(C301&lt;=18.5,"Underweight",AND(C301&gt;18.5,C301&lt;=24.9),"Healthy",AND(C301&gt;24.9,C301&lt;=29.9),"Slightly Overweight",C301&gt;29.9,"Overweight")</f>
        <v>Overweight</v>
      </c>
      <c r="H301" t="str" cm="1">
        <f t="array" ref="H301">_xlfn.IFS(A301&lt;=25,"Young Adult",AND(A301&gt;=26,A301&lt;=35),"Adult",AND(A301&gt;=36,A301&lt;=59),"Mature Age Adult",A301&gt;=60,"Senior")</f>
        <v>Mature Age Adult</v>
      </c>
    </row>
    <row r="302" spans="1:8" ht="14.25" customHeight="1">
      <c r="A302" s="1">
        <v>39</v>
      </c>
      <c r="B302" s="1" t="s">
        <v>31</v>
      </c>
      <c r="C302" s="1">
        <v>32.5</v>
      </c>
      <c r="D302" s="1" t="s">
        <v>32</v>
      </c>
      <c r="E302" s="1" t="s">
        <v>34</v>
      </c>
      <c r="F302" s="18">
        <v>6238.2979999999998</v>
      </c>
      <c r="G302" s="18" t="str" cm="1">
        <f t="array" ref="G302">_xlfn.IFS(C302&lt;=18.5,"Underweight",AND(C302&gt;18.5,C302&lt;=24.9),"Healthy",AND(C302&gt;24.9,C302&lt;=29.9),"Slightly Overweight",C302&gt;29.9,"Overweight")</f>
        <v>Overweight</v>
      </c>
      <c r="H302" t="str" cm="1">
        <f t="array" ref="H302">_xlfn.IFS(A302&lt;=25,"Young Adult",AND(A302&gt;=26,A302&lt;=35),"Adult",AND(A302&gt;=36,A302&lt;=59),"Mature Age Adult",A302&gt;=60,"Senior")</f>
        <v>Mature Age Adult</v>
      </c>
    </row>
    <row r="303" spans="1:8" ht="14.25" customHeight="1">
      <c r="A303" s="1">
        <v>39</v>
      </c>
      <c r="B303" s="1" t="s">
        <v>31</v>
      </c>
      <c r="C303" s="1">
        <v>34.32</v>
      </c>
      <c r="D303" s="1" t="s">
        <v>32</v>
      </c>
      <c r="E303" s="1" t="s">
        <v>33</v>
      </c>
      <c r="F303" s="18">
        <v>8596.8277999999991</v>
      </c>
      <c r="G303" s="18" t="str" cm="1">
        <f t="array" ref="G303">_xlfn.IFS(C303&lt;=18.5,"Underweight",AND(C303&gt;18.5,C303&lt;=24.9),"Healthy",AND(C303&gt;24.9,C303&lt;=29.9),"Slightly Overweight",C303&gt;29.9,"Overweight")</f>
        <v>Overweight</v>
      </c>
      <c r="H303" t="str" cm="1">
        <f t="array" ref="H303">_xlfn.IFS(A303&lt;=25,"Young Adult",AND(A303&gt;=26,A303&lt;=35),"Adult",AND(A303&gt;=36,A303&lt;=59),"Mature Age Adult",A303&gt;=60,"Senior")</f>
        <v>Mature Age Adult</v>
      </c>
    </row>
    <row r="304" spans="1:8" ht="14.25" customHeight="1">
      <c r="A304" s="1">
        <v>39</v>
      </c>
      <c r="B304" s="1" t="s">
        <v>31</v>
      </c>
      <c r="C304" s="1">
        <v>34.1</v>
      </c>
      <c r="D304" s="1" t="s">
        <v>32</v>
      </c>
      <c r="E304" s="1" t="s">
        <v>34</v>
      </c>
      <c r="F304" s="18">
        <v>7418.5219999999999</v>
      </c>
      <c r="G304" s="18" t="str" cm="1">
        <f t="array" ref="G304">_xlfn.IFS(C304&lt;=18.5,"Underweight",AND(C304&gt;18.5,C304&lt;=24.9),"Healthy",AND(C304&gt;24.9,C304&lt;=29.9),"Slightly Overweight",C304&gt;29.9,"Overweight")</f>
        <v>Overweight</v>
      </c>
      <c r="H304" t="str" cm="1">
        <f t="array" ref="H304">_xlfn.IFS(A304&lt;=25,"Young Adult",AND(A304&gt;=26,A304&lt;=35),"Adult",AND(A304&gt;=36,A304&lt;=59),"Mature Age Adult",A304&gt;=60,"Senior")</f>
        <v>Mature Age Adult</v>
      </c>
    </row>
    <row r="305" spans="1:8" ht="14.25" customHeight="1">
      <c r="A305" s="1">
        <v>40</v>
      </c>
      <c r="B305" s="1" t="s">
        <v>31</v>
      </c>
      <c r="C305" s="1">
        <v>36.19</v>
      </c>
      <c r="D305" s="1" t="s">
        <v>32</v>
      </c>
      <c r="E305" s="1" t="s">
        <v>33</v>
      </c>
      <c r="F305" s="18">
        <v>5920.1040999999996</v>
      </c>
      <c r="G305" s="18" t="str" cm="1">
        <f t="array" ref="G305">_xlfn.IFS(C305&lt;=18.5,"Underweight",AND(C305&gt;18.5,C305&lt;=24.9),"Healthy",AND(C305&gt;24.9,C305&lt;=29.9),"Slightly Overweight",C305&gt;29.9,"Overweight")</f>
        <v>Overweight</v>
      </c>
      <c r="H305" t="str" cm="1">
        <f t="array" ref="H305">_xlfn.IFS(A305&lt;=25,"Young Adult",AND(A305&gt;=26,A305&lt;=35),"Adult",AND(A305&gt;=36,A305&lt;=59),"Mature Age Adult",A305&gt;=60,"Senior")</f>
        <v>Mature Age Adult</v>
      </c>
    </row>
    <row r="306" spans="1:8" ht="14.25" customHeight="1">
      <c r="A306" s="1">
        <v>40</v>
      </c>
      <c r="B306" s="1" t="s">
        <v>31</v>
      </c>
      <c r="C306" s="1">
        <v>33</v>
      </c>
      <c r="D306" s="1" t="s">
        <v>32</v>
      </c>
      <c r="E306" s="1" t="s">
        <v>33</v>
      </c>
      <c r="F306" s="18">
        <v>7682.67</v>
      </c>
      <c r="G306" s="18" t="str" cm="1">
        <f t="array" ref="G306">_xlfn.IFS(C306&lt;=18.5,"Underweight",AND(C306&gt;18.5,C306&lt;=24.9),"Healthy",AND(C306&gt;24.9,C306&lt;=29.9),"Slightly Overweight",C306&gt;29.9,"Overweight")</f>
        <v>Overweight</v>
      </c>
      <c r="H306" t="str" cm="1">
        <f t="array" ref="H306">_xlfn.IFS(A306&lt;=25,"Young Adult",AND(A306&gt;=26,A306&lt;=35),"Adult",AND(A306&gt;=36,A306&lt;=59),"Mature Age Adult",A306&gt;=60,"Senior")</f>
        <v>Mature Age Adult</v>
      </c>
    </row>
    <row r="307" spans="1:8" ht="14.25" customHeight="1">
      <c r="A307" s="1">
        <v>40</v>
      </c>
      <c r="B307" s="1" t="s">
        <v>31</v>
      </c>
      <c r="C307" s="1">
        <v>41.42</v>
      </c>
      <c r="D307" s="1" t="s">
        <v>32</v>
      </c>
      <c r="E307" s="1" t="s">
        <v>35</v>
      </c>
      <c r="F307" s="18">
        <v>28476.734990000001</v>
      </c>
      <c r="G307" s="18" t="str" cm="1">
        <f t="array" ref="G307">_xlfn.IFS(C307&lt;=18.5,"Underweight",AND(C307&gt;18.5,C307&lt;=24.9),"Healthy",AND(C307&gt;24.9,C307&lt;=29.9),"Slightly Overweight",C307&gt;29.9,"Overweight")</f>
        <v>Overweight</v>
      </c>
      <c r="H307" t="str" cm="1">
        <f t="array" ref="H307">_xlfn.IFS(A307&lt;=25,"Young Adult",AND(A307&gt;=26,A307&lt;=35),"Adult",AND(A307&gt;=36,A307&lt;=59),"Mature Age Adult",A307&gt;=60,"Senior")</f>
        <v>Mature Age Adult</v>
      </c>
    </row>
    <row r="308" spans="1:8" ht="14.25" customHeight="1">
      <c r="A308" s="1">
        <v>41</v>
      </c>
      <c r="B308" s="1" t="s">
        <v>31</v>
      </c>
      <c r="C308" s="1">
        <v>32.965000000000003</v>
      </c>
      <c r="D308" s="1" t="s">
        <v>32</v>
      </c>
      <c r="E308" s="1" t="s">
        <v>35</v>
      </c>
      <c r="F308" s="18">
        <v>6571.0243499999997</v>
      </c>
      <c r="G308" s="18" t="str" cm="1">
        <f t="array" ref="G308">_xlfn.IFS(C308&lt;=18.5,"Underweight",AND(C308&gt;18.5,C308&lt;=24.9),"Healthy",AND(C308&gt;24.9,C308&lt;=29.9),"Slightly Overweight",C308&gt;29.9,"Overweight")</f>
        <v>Overweight</v>
      </c>
      <c r="H308" t="str" cm="1">
        <f t="array" ref="H308">_xlfn.IFS(A308&lt;=25,"Young Adult",AND(A308&gt;=26,A308&lt;=35),"Adult",AND(A308&gt;=36,A308&lt;=59),"Mature Age Adult",A308&gt;=60,"Senior")</f>
        <v>Mature Age Adult</v>
      </c>
    </row>
    <row r="309" spans="1:8" ht="14.25" customHeight="1">
      <c r="A309" s="1">
        <v>41</v>
      </c>
      <c r="B309" s="1" t="s">
        <v>31</v>
      </c>
      <c r="C309" s="1">
        <v>31.6</v>
      </c>
      <c r="D309" s="1" t="s">
        <v>32</v>
      </c>
      <c r="E309" s="1" t="s">
        <v>34</v>
      </c>
      <c r="F309" s="18">
        <v>6186.1270000000004</v>
      </c>
      <c r="G309" s="18" t="str" cm="1">
        <f t="array" ref="G309">_xlfn.IFS(C309&lt;=18.5,"Underweight",AND(C309&gt;18.5,C309&lt;=24.9),"Healthy",AND(C309&gt;24.9,C309&lt;=29.9),"Slightly Overweight",C309&gt;29.9,"Overweight")</f>
        <v>Overweight</v>
      </c>
      <c r="H309" t="str" cm="1">
        <f t="array" ref="H309">_xlfn.IFS(A309&lt;=25,"Young Adult",AND(A309&gt;=26,A309&lt;=35),"Adult",AND(A309&gt;=36,A309&lt;=59),"Mature Age Adult",A309&gt;=60,"Senior")</f>
        <v>Mature Age Adult</v>
      </c>
    </row>
    <row r="310" spans="1:8" ht="14.25" customHeight="1">
      <c r="A310" s="1">
        <v>41</v>
      </c>
      <c r="B310" s="1" t="s">
        <v>31</v>
      </c>
      <c r="C310" s="1">
        <v>33.155000000000001</v>
      </c>
      <c r="D310" s="1" t="s">
        <v>32</v>
      </c>
      <c r="E310" s="1" t="s">
        <v>36</v>
      </c>
      <c r="F310" s="18">
        <v>8538.28845</v>
      </c>
      <c r="G310" s="18" t="str" cm="1">
        <f t="array" ref="G310">_xlfn.IFS(C310&lt;=18.5,"Underweight",AND(C310&gt;18.5,C310&lt;=24.9),"Healthy",AND(C310&gt;24.9,C310&lt;=29.9),"Slightly Overweight",C310&gt;29.9,"Overweight")</f>
        <v>Overweight</v>
      </c>
      <c r="H310" t="str" cm="1">
        <f t="array" ref="H310">_xlfn.IFS(A310&lt;=25,"Young Adult",AND(A310&gt;=26,A310&lt;=35),"Adult",AND(A310&gt;=36,A310&lt;=59),"Mature Age Adult",A310&gt;=60,"Senior")</f>
        <v>Mature Age Adult</v>
      </c>
    </row>
    <row r="311" spans="1:8" ht="14.25" customHeight="1">
      <c r="A311" s="1">
        <v>41</v>
      </c>
      <c r="B311" s="1" t="s">
        <v>31</v>
      </c>
      <c r="C311" s="1">
        <v>32.200000000000003</v>
      </c>
      <c r="D311" s="1" t="s">
        <v>32</v>
      </c>
      <c r="E311" s="1" t="s">
        <v>34</v>
      </c>
      <c r="F311" s="18">
        <v>6775.9610000000002</v>
      </c>
      <c r="G311" s="18" t="str" cm="1">
        <f t="array" ref="G311">_xlfn.IFS(C311&lt;=18.5,"Underweight",AND(C311&gt;18.5,C311&lt;=24.9),"Healthy",AND(C311&gt;24.9,C311&lt;=29.9),"Slightly Overweight",C311&gt;29.9,"Overweight")</f>
        <v>Overweight</v>
      </c>
      <c r="H311" t="str" cm="1">
        <f t="array" ref="H311">_xlfn.IFS(A311&lt;=25,"Young Adult",AND(A311&gt;=26,A311&lt;=35),"Adult",AND(A311&gt;=36,A311&lt;=59),"Mature Age Adult",A311&gt;=60,"Senior")</f>
        <v>Mature Age Adult</v>
      </c>
    </row>
    <row r="312" spans="1:8" ht="14.25" customHeight="1">
      <c r="A312" s="1">
        <v>41</v>
      </c>
      <c r="B312" s="1" t="s">
        <v>31</v>
      </c>
      <c r="C312" s="1">
        <v>37.1</v>
      </c>
      <c r="D312" s="1" t="s">
        <v>32</v>
      </c>
      <c r="E312" s="1" t="s">
        <v>34</v>
      </c>
      <c r="F312" s="18">
        <v>7371.7719999999999</v>
      </c>
      <c r="G312" s="18" t="str" cm="1">
        <f t="array" ref="G312">_xlfn.IFS(C312&lt;=18.5,"Underweight",AND(C312&gt;18.5,C312&lt;=24.9),"Healthy",AND(C312&gt;24.9,C312&lt;=29.9),"Slightly Overweight",C312&gt;29.9,"Overweight")</f>
        <v>Overweight</v>
      </c>
      <c r="H312" t="str" cm="1">
        <f t="array" ref="H312">_xlfn.IFS(A312&lt;=25,"Young Adult",AND(A312&gt;=26,A312&lt;=35),"Adult",AND(A312&gt;=36,A312&lt;=59),"Mature Age Adult",A312&gt;=60,"Senior")</f>
        <v>Mature Age Adult</v>
      </c>
    </row>
    <row r="313" spans="1:8" ht="14.25" customHeight="1">
      <c r="A313" s="1">
        <v>41</v>
      </c>
      <c r="B313" s="1" t="s">
        <v>31</v>
      </c>
      <c r="C313" s="1">
        <v>31.635000000000002</v>
      </c>
      <c r="D313" s="1" t="s">
        <v>32</v>
      </c>
      <c r="E313" s="1" t="s">
        <v>36</v>
      </c>
      <c r="F313" s="18">
        <v>7358.1756500000001</v>
      </c>
      <c r="G313" s="18" t="str" cm="1">
        <f t="array" ref="G313">_xlfn.IFS(C313&lt;=18.5,"Underweight",AND(C313&gt;18.5,C313&lt;=24.9),"Healthy",AND(C313&gt;24.9,C313&lt;=29.9),"Slightly Overweight",C313&gt;29.9,"Overweight")</f>
        <v>Overweight</v>
      </c>
      <c r="H313" t="str" cm="1">
        <f t="array" ref="H313">_xlfn.IFS(A313&lt;=25,"Young Adult",AND(A313&gt;=26,A313&lt;=35),"Adult",AND(A313&gt;=36,A313&lt;=59),"Mature Age Adult",A313&gt;=60,"Senior")</f>
        <v>Mature Age Adult</v>
      </c>
    </row>
    <row r="314" spans="1:8" ht="14.25" customHeight="1">
      <c r="A314" s="1">
        <v>41</v>
      </c>
      <c r="B314" s="1" t="s">
        <v>31</v>
      </c>
      <c r="C314" s="1">
        <v>33.06</v>
      </c>
      <c r="D314" s="1" t="s">
        <v>32</v>
      </c>
      <c r="E314" s="1" t="s">
        <v>35</v>
      </c>
      <c r="F314" s="18">
        <v>7749.1563999999998</v>
      </c>
      <c r="G314" s="18" t="str" cm="1">
        <f t="array" ref="G314">_xlfn.IFS(C314&lt;=18.5,"Underweight",AND(C314&gt;18.5,C314&lt;=24.9),"Healthy",AND(C314&gt;24.9,C314&lt;=29.9),"Slightly Overweight",C314&gt;29.9,"Overweight")</f>
        <v>Overweight</v>
      </c>
      <c r="H314" t="str" cm="1">
        <f t="array" ref="H314">_xlfn.IFS(A314&lt;=25,"Young Adult",AND(A314&gt;=26,A314&lt;=35),"Adult",AND(A314&gt;=36,A314&lt;=59),"Mature Age Adult",A314&gt;=60,"Senior")</f>
        <v>Mature Age Adult</v>
      </c>
    </row>
    <row r="315" spans="1:8" ht="14.25" customHeight="1">
      <c r="A315" s="1">
        <v>41</v>
      </c>
      <c r="B315" s="1" t="s">
        <v>31</v>
      </c>
      <c r="C315" s="1">
        <v>31.02</v>
      </c>
      <c r="D315" s="1" t="s">
        <v>32</v>
      </c>
      <c r="E315" s="1" t="s">
        <v>33</v>
      </c>
      <c r="F315" s="18">
        <v>6185.3208000000004</v>
      </c>
      <c r="G315" s="18" t="str" cm="1">
        <f t="array" ref="G315">_xlfn.IFS(C315&lt;=18.5,"Underweight",AND(C315&gt;18.5,C315&lt;=24.9),"Healthy",AND(C315&gt;24.9,C315&lt;=29.9),"Slightly Overweight",C315&gt;29.9,"Overweight")</f>
        <v>Overweight</v>
      </c>
      <c r="H315" t="str" cm="1">
        <f t="array" ref="H315">_xlfn.IFS(A315&lt;=25,"Young Adult",AND(A315&gt;=26,A315&lt;=35),"Adult",AND(A315&gt;=36,A315&lt;=59),"Mature Age Adult",A315&gt;=60,"Senior")</f>
        <v>Mature Age Adult</v>
      </c>
    </row>
    <row r="316" spans="1:8" ht="14.25" customHeight="1">
      <c r="A316" s="1">
        <v>41</v>
      </c>
      <c r="B316" s="1" t="s">
        <v>31</v>
      </c>
      <c r="C316" s="1">
        <v>36.08</v>
      </c>
      <c r="D316" s="1" t="s">
        <v>32</v>
      </c>
      <c r="E316" s="1" t="s">
        <v>33</v>
      </c>
      <c r="F316" s="18">
        <v>6781.3541999999998</v>
      </c>
      <c r="G316" s="18" t="str" cm="1">
        <f t="array" ref="G316">_xlfn.IFS(C316&lt;=18.5,"Underweight",AND(C316&gt;18.5,C316&lt;=24.9),"Healthy",AND(C316&gt;24.9,C316&lt;=29.9),"Slightly Overweight",C316&gt;29.9,"Overweight")</f>
        <v>Overweight</v>
      </c>
      <c r="H316" t="str" cm="1">
        <f t="array" ref="H316">_xlfn.IFS(A316&lt;=25,"Young Adult",AND(A316&gt;=26,A316&lt;=35),"Adult",AND(A316&gt;=36,A316&lt;=59),"Mature Age Adult",A316&gt;=60,"Senior")</f>
        <v>Mature Age Adult</v>
      </c>
    </row>
    <row r="317" spans="1:8" ht="14.25" customHeight="1">
      <c r="A317" s="1">
        <v>41</v>
      </c>
      <c r="B317" s="1" t="s">
        <v>31</v>
      </c>
      <c r="C317" s="1">
        <v>32.6</v>
      </c>
      <c r="D317" s="1" t="s">
        <v>32</v>
      </c>
      <c r="E317" s="1" t="s">
        <v>34</v>
      </c>
      <c r="F317" s="18">
        <v>7954.5169999999998</v>
      </c>
      <c r="G317" s="18" t="str" cm="1">
        <f t="array" ref="G317">_xlfn.IFS(C317&lt;=18.5,"Underweight",AND(C317&gt;18.5,C317&lt;=24.9),"Healthy",AND(C317&gt;24.9,C317&lt;=29.9),"Slightly Overweight",C317&gt;29.9,"Overweight")</f>
        <v>Overweight</v>
      </c>
      <c r="H317" t="str" cm="1">
        <f t="array" ref="H317">_xlfn.IFS(A317&lt;=25,"Young Adult",AND(A317&gt;=26,A317&lt;=35),"Adult",AND(A317&gt;=36,A317&lt;=59),"Mature Age Adult",A317&gt;=60,"Senior")</f>
        <v>Mature Age Adult</v>
      </c>
    </row>
    <row r="318" spans="1:8" ht="14.25" customHeight="1">
      <c r="A318" s="1">
        <v>42</v>
      </c>
      <c r="B318" s="1" t="s">
        <v>31</v>
      </c>
      <c r="C318" s="1">
        <v>36.195</v>
      </c>
      <c r="D318" s="1" t="s">
        <v>32</v>
      </c>
      <c r="E318" s="1" t="s">
        <v>35</v>
      </c>
      <c r="F318" s="18">
        <v>7443.6430499999997</v>
      </c>
      <c r="G318" s="18" t="str" cm="1">
        <f t="array" ref="G318">_xlfn.IFS(C318&lt;=18.5,"Underweight",AND(C318&gt;18.5,C318&lt;=24.9),"Healthy",AND(C318&gt;24.9,C318&lt;=29.9),"Slightly Overweight",C318&gt;29.9,"Overweight")</f>
        <v>Overweight</v>
      </c>
      <c r="H318" t="str" cm="1">
        <f t="array" ref="H318">_xlfn.IFS(A318&lt;=25,"Young Adult",AND(A318&gt;=26,A318&lt;=35),"Adult",AND(A318&gt;=36,A318&lt;=59),"Mature Age Adult",A318&gt;=60,"Senior")</f>
        <v>Mature Age Adult</v>
      </c>
    </row>
    <row r="319" spans="1:8" ht="14.25" customHeight="1">
      <c r="A319" s="1">
        <v>42</v>
      </c>
      <c r="B319" s="1" t="s">
        <v>31</v>
      </c>
      <c r="C319" s="1">
        <v>33.155000000000001</v>
      </c>
      <c r="D319" s="1" t="s">
        <v>32</v>
      </c>
      <c r="E319" s="1" t="s">
        <v>36</v>
      </c>
      <c r="F319" s="18">
        <v>7639.4174499999999</v>
      </c>
      <c r="G319" s="18" t="str" cm="1">
        <f t="array" ref="G319">_xlfn.IFS(C319&lt;=18.5,"Underweight",AND(C319&gt;18.5,C319&lt;=24.9),"Healthy",AND(C319&gt;24.9,C319&lt;=29.9),"Slightly Overweight",C319&gt;29.9,"Overweight")</f>
        <v>Overweight</v>
      </c>
      <c r="H319" t="str" cm="1">
        <f t="array" ref="H319">_xlfn.IFS(A319&lt;=25,"Young Adult",AND(A319&gt;=26,A319&lt;=35),"Adult",AND(A319&gt;=36,A319&lt;=59),"Mature Age Adult",A319&gt;=60,"Senior")</f>
        <v>Mature Age Adult</v>
      </c>
    </row>
    <row r="320" spans="1:8" ht="14.25" customHeight="1">
      <c r="A320" s="1">
        <v>42</v>
      </c>
      <c r="B320" s="1" t="s">
        <v>31</v>
      </c>
      <c r="C320" s="1">
        <v>41.325000000000003</v>
      </c>
      <c r="D320" s="1" t="s">
        <v>32</v>
      </c>
      <c r="E320" s="1" t="s">
        <v>36</v>
      </c>
      <c r="F320" s="18">
        <v>7650.7737500000003</v>
      </c>
      <c r="G320" s="18" t="str" cm="1">
        <f t="array" ref="G320">_xlfn.IFS(C320&lt;=18.5,"Underweight",AND(C320&gt;18.5,C320&lt;=24.9),"Healthy",AND(C320&gt;24.9,C320&lt;=29.9),"Slightly Overweight",C320&gt;29.9,"Overweight")</f>
        <v>Overweight</v>
      </c>
      <c r="H320" t="str" cm="1">
        <f t="array" ref="H320">_xlfn.IFS(A320&lt;=25,"Young Adult",AND(A320&gt;=26,A320&lt;=35),"Adult",AND(A320&gt;=36,A320&lt;=59),"Mature Age Adult",A320&gt;=60,"Senior")</f>
        <v>Mature Age Adult</v>
      </c>
    </row>
    <row r="321" spans="1:8" ht="14.25" customHeight="1">
      <c r="A321" s="1">
        <v>42</v>
      </c>
      <c r="B321" s="1" t="s">
        <v>31</v>
      </c>
      <c r="C321" s="1">
        <v>37.9</v>
      </c>
      <c r="D321" s="1" t="s">
        <v>32</v>
      </c>
      <c r="E321" s="1" t="s">
        <v>34</v>
      </c>
      <c r="F321" s="18">
        <v>6474.0129999999999</v>
      </c>
      <c r="G321" s="18" t="str" cm="1">
        <f t="array" ref="G321">_xlfn.IFS(C321&lt;=18.5,"Underweight",AND(C321&gt;18.5,C321&lt;=24.9),"Healthy",AND(C321&gt;24.9,C321&lt;=29.9),"Slightly Overweight",C321&gt;29.9,"Overweight")</f>
        <v>Overweight</v>
      </c>
      <c r="H321" t="str" cm="1">
        <f t="array" ref="H321">_xlfn.IFS(A321&lt;=25,"Young Adult",AND(A321&gt;=26,A321&lt;=35),"Adult",AND(A321&gt;=36,A321&lt;=59),"Mature Age Adult",A321&gt;=60,"Senior")</f>
        <v>Mature Age Adult</v>
      </c>
    </row>
    <row r="322" spans="1:8" ht="14.25" customHeight="1">
      <c r="A322" s="1">
        <v>42</v>
      </c>
      <c r="B322" s="1" t="s">
        <v>31</v>
      </c>
      <c r="C322" s="1">
        <v>32.869999999999997</v>
      </c>
      <c r="D322" s="1" t="s">
        <v>32</v>
      </c>
      <c r="E322" s="1" t="s">
        <v>36</v>
      </c>
      <c r="F322" s="18">
        <v>7050.0213000000003</v>
      </c>
      <c r="G322" s="18" t="str" cm="1">
        <f t="array" ref="G322">_xlfn.IFS(C322&lt;=18.5,"Underweight",AND(C322&gt;18.5,C322&lt;=24.9),"Healthy",AND(C322&gt;24.9,C322&lt;=29.9),"Slightly Overweight",C322&gt;29.9,"Overweight")</f>
        <v>Overweight</v>
      </c>
      <c r="H322" t="str" cm="1">
        <f t="array" ref="H322">_xlfn.IFS(A322&lt;=25,"Young Adult",AND(A322&gt;=26,A322&lt;=35),"Adult",AND(A322&gt;=36,A322&lt;=59),"Mature Age Adult",A322&gt;=60,"Senior")</f>
        <v>Mature Age Adult</v>
      </c>
    </row>
    <row r="323" spans="1:8" ht="14.25" customHeight="1">
      <c r="A323" s="1">
        <v>43</v>
      </c>
      <c r="B323" s="1" t="s">
        <v>31</v>
      </c>
      <c r="C323" s="1">
        <v>35.72</v>
      </c>
      <c r="D323" s="1" t="s">
        <v>32</v>
      </c>
      <c r="E323" s="1" t="s">
        <v>36</v>
      </c>
      <c r="F323" s="18">
        <v>19144.576519999999</v>
      </c>
      <c r="G323" s="18" t="str" cm="1">
        <f t="array" ref="G323">_xlfn.IFS(C323&lt;=18.5,"Underweight",AND(C323&gt;18.5,C323&lt;=24.9),"Healthy",AND(C323&gt;24.9,C323&lt;=29.9),"Slightly Overweight",C323&gt;29.9,"Overweight")</f>
        <v>Overweight</v>
      </c>
      <c r="H323" t="str" cm="1">
        <f t="array" ref="H323">_xlfn.IFS(A323&lt;=25,"Young Adult",AND(A323&gt;=26,A323&lt;=35),"Adult",AND(A323&gt;=36,A323&lt;=59),"Mature Age Adult",A323&gt;=60,"Senior")</f>
        <v>Mature Age Adult</v>
      </c>
    </row>
    <row r="324" spans="1:8" ht="14.25" customHeight="1">
      <c r="A324" s="1">
        <v>43</v>
      </c>
      <c r="B324" s="1" t="s">
        <v>31</v>
      </c>
      <c r="C324" s="1">
        <v>34.4</v>
      </c>
      <c r="D324" s="1" t="s">
        <v>32</v>
      </c>
      <c r="E324" s="1" t="s">
        <v>34</v>
      </c>
      <c r="F324" s="18">
        <v>8522.0030000000006</v>
      </c>
      <c r="G324" s="18" t="str" cm="1">
        <f t="array" ref="G324">_xlfn.IFS(C324&lt;=18.5,"Underweight",AND(C324&gt;18.5,C324&lt;=24.9),"Healthy",AND(C324&gt;24.9,C324&lt;=29.9),"Slightly Overweight",C324&gt;29.9,"Overweight")</f>
        <v>Overweight</v>
      </c>
      <c r="H324" t="str" cm="1">
        <f t="array" ref="H324">_xlfn.IFS(A324&lt;=25,"Young Adult",AND(A324&gt;=26,A324&lt;=35),"Adult",AND(A324&gt;=36,A324&lt;=59),"Mature Age Adult",A324&gt;=60,"Senior")</f>
        <v>Mature Age Adult</v>
      </c>
    </row>
    <row r="325" spans="1:8" ht="14.25" customHeight="1">
      <c r="A325" s="1">
        <v>43</v>
      </c>
      <c r="B325" s="1" t="s">
        <v>31</v>
      </c>
      <c r="C325" s="1">
        <v>35.64</v>
      </c>
      <c r="D325" s="1" t="s">
        <v>32</v>
      </c>
      <c r="E325" s="1" t="s">
        <v>33</v>
      </c>
      <c r="F325" s="18">
        <v>7345.7266</v>
      </c>
      <c r="G325" s="18" t="str" cm="1">
        <f t="array" ref="G325">_xlfn.IFS(C325&lt;=18.5,"Underweight",AND(C325&gt;18.5,C325&lt;=24.9),"Healthy",AND(C325&gt;24.9,C325&lt;=29.9),"Slightly Overweight",C325&gt;29.9,"Overweight")</f>
        <v>Overweight</v>
      </c>
      <c r="H325" t="str" cm="1">
        <f t="array" ref="H325">_xlfn.IFS(A325&lt;=25,"Young Adult",AND(A325&gt;=26,A325&lt;=35),"Adult",AND(A325&gt;=36,A325&lt;=59),"Mature Age Adult",A325&gt;=60,"Senior")</f>
        <v>Mature Age Adult</v>
      </c>
    </row>
    <row r="326" spans="1:8" ht="14.25" customHeight="1">
      <c r="A326" s="1">
        <v>43</v>
      </c>
      <c r="B326" s="1" t="s">
        <v>31</v>
      </c>
      <c r="C326" s="1">
        <v>30.684999999999999</v>
      </c>
      <c r="D326" s="1" t="s">
        <v>32</v>
      </c>
      <c r="E326" s="1" t="s">
        <v>35</v>
      </c>
      <c r="F326" s="18">
        <v>8310.8391499999998</v>
      </c>
      <c r="G326" s="18" t="str" cm="1">
        <f t="array" ref="G326">_xlfn.IFS(C326&lt;=18.5,"Underweight",AND(C326&gt;18.5,C326&lt;=24.9),"Healthy",AND(C326&gt;24.9,C326&lt;=29.9),"Slightly Overweight",C326&gt;29.9,"Overweight")</f>
        <v>Overweight</v>
      </c>
      <c r="H326" t="str" cm="1">
        <f t="array" ref="H326">_xlfn.IFS(A326&lt;=25,"Young Adult",AND(A326&gt;=26,A326&lt;=35),"Adult",AND(A326&gt;=36,A326&lt;=59),"Mature Age Adult",A326&gt;=60,"Senior")</f>
        <v>Mature Age Adult</v>
      </c>
    </row>
    <row r="327" spans="1:8" ht="14.25" customHeight="1">
      <c r="A327" s="1">
        <v>43</v>
      </c>
      <c r="B327" s="1" t="s">
        <v>31</v>
      </c>
      <c r="C327" s="1">
        <v>34.58</v>
      </c>
      <c r="D327" s="1" t="s">
        <v>32</v>
      </c>
      <c r="E327" s="1" t="s">
        <v>35</v>
      </c>
      <c r="F327" s="18">
        <v>7727.2532000000001</v>
      </c>
      <c r="G327" s="18" t="str" cm="1">
        <f t="array" ref="G327">_xlfn.IFS(C327&lt;=18.5,"Underweight",AND(C327&gt;18.5,C327&lt;=24.9),"Healthy",AND(C327&gt;24.9,C327&lt;=29.9),"Slightly Overweight",C327&gt;29.9,"Overweight")</f>
        <v>Overweight</v>
      </c>
      <c r="H327" t="str" cm="1">
        <f t="array" ref="H327">_xlfn.IFS(A327&lt;=25,"Young Adult",AND(A327&gt;=26,A327&lt;=35),"Adult",AND(A327&gt;=36,A327&lt;=59),"Mature Age Adult",A327&gt;=60,"Senior")</f>
        <v>Mature Age Adult</v>
      </c>
    </row>
    <row r="328" spans="1:8" ht="14.25" customHeight="1">
      <c r="A328" s="1">
        <v>44</v>
      </c>
      <c r="B328" s="1" t="s">
        <v>31</v>
      </c>
      <c r="C328" s="1">
        <v>36.479999999999997</v>
      </c>
      <c r="D328" s="1" t="s">
        <v>32</v>
      </c>
      <c r="E328" s="1" t="s">
        <v>36</v>
      </c>
      <c r="F328" s="18">
        <v>12797.20962</v>
      </c>
      <c r="G328" s="18" t="str" cm="1">
        <f t="array" ref="G328">_xlfn.IFS(C328&lt;=18.5,"Underweight",AND(C328&gt;18.5,C328&lt;=24.9),"Healthy",AND(C328&gt;24.9,C328&lt;=29.9),"Slightly Overweight",C328&gt;29.9,"Overweight")</f>
        <v>Overweight</v>
      </c>
      <c r="H328" t="str" cm="1">
        <f t="array" ref="H328">_xlfn.IFS(A328&lt;=25,"Young Adult",AND(A328&gt;=26,A328&lt;=35),"Adult",AND(A328&gt;=36,A328&lt;=59),"Mature Age Adult",A328&gt;=60,"Senior")</f>
        <v>Mature Age Adult</v>
      </c>
    </row>
    <row r="329" spans="1:8" ht="14.25" customHeight="1">
      <c r="A329" s="1">
        <v>44</v>
      </c>
      <c r="B329" s="1" t="s">
        <v>31</v>
      </c>
      <c r="C329" s="1">
        <v>32.340000000000003</v>
      </c>
      <c r="D329" s="1" t="s">
        <v>32</v>
      </c>
      <c r="E329" s="1" t="s">
        <v>33</v>
      </c>
      <c r="F329" s="18">
        <v>7633.7205999999996</v>
      </c>
      <c r="G329" s="18" t="str" cm="1">
        <f t="array" ref="G329">_xlfn.IFS(C329&lt;=18.5,"Underweight",AND(C329&gt;18.5,C329&lt;=24.9),"Healthy",AND(C329&gt;24.9,C329&lt;=29.9),"Slightly Overweight",C329&gt;29.9,"Overweight")</f>
        <v>Overweight</v>
      </c>
      <c r="H329" t="str" cm="1">
        <f t="array" ref="H329">_xlfn.IFS(A329&lt;=25,"Young Adult",AND(A329&gt;=26,A329&lt;=35),"Adult",AND(A329&gt;=36,A329&lt;=59),"Mature Age Adult",A329&gt;=60,"Senior")</f>
        <v>Mature Age Adult</v>
      </c>
    </row>
    <row r="330" spans="1:8" ht="14.25" customHeight="1">
      <c r="A330" s="1">
        <v>44</v>
      </c>
      <c r="B330" s="1" t="s">
        <v>31</v>
      </c>
      <c r="C330" s="1">
        <v>36.954999999999998</v>
      </c>
      <c r="D330" s="1" t="s">
        <v>32</v>
      </c>
      <c r="E330" s="1" t="s">
        <v>35</v>
      </c>
      <c r="F330" s="18">
        <v>8023.1354499999998</v>
      </c>
      <c r="G330" s="18" t="str" cm="1">
        <f t="array" ref="G330">_xlfn.IFS(C330&lt;=18.5,"Underweight",AND(C330&gt;18.5,C330&lt;=24.9),"Healthy",AND(C330&gt;24.9,C330&lt;=29.9),"Slightly Overweight",C330&gt;29.9,"Overweight")</f>
        <v>Overweight</v>
      </c>
      <c r="H330" t="str" cm="1">
        <f t="array" ref="H330">_xlfn.IFS(A330&lt;=25,"Young Adult",AND(A330&gt;=26,A330&lt;=35),"Adult",AND(A330&gt;=36,A330&lt;=59),"Mature Age Adult",A330&gt;=60,"Senior")</f>
        <v>Mature Age Adult</v>
      </c>
    </row>
    <row r="331" spans="1:8" ht="14.25" customHeight="1">
      <c r="A331" s="1">
        <v>45</v>
      </c>
      <c r="B331" s="1" t="s">
        <v>31</v>
      </c>
      <c r="C331" s="1">
        <v>38.284999999999997</v>
      </c>
      <c r="D331" s="1" t="s">
        <v>32</v>
      </c>
      <c r="E331" s="1" t="s">
        <v>36</v>
      </c>
      <c r="F331" s="18">
        <v>7935.29115</v>
      </c>
      <c r="G331" s="18" t="str" cm="1">
        <f t="array" ref="G331">_xlfn.IFS(C331&lt;=18.5,"Underweight",AND(C331&gt;18.5,C331&lt;=24.9),"Healthy",AND(C331&gt;24.9,C331&lt;=29.9),"Slightly Overweight",C331&gt;29.9,"Overweight")</f>
        <v>Overweight</v>
      </c>
      <c r="H331" t="str" cm="1">
        <f t="array" ref="H331">_xlfn.IFS(A331&lt;=25,"Young Adult",AND(A331&gt;=26,A331&lt;=35),"Adult",AND(A331&gt;=36,A331&lt;=59),"Mature Age Adult",A331&gt;=60,"Senior")</f>
        <v>Mature Age Adult</v>
      </c>
    </row>
    <row r="332" spans="1:8" ht="14.25" customHeight="1">
      <c r="A332" s="1">
        <v>45</v>
      </c>
      <c r="B332" s="1" t="s">
        <v>31</v>
      </c>
      <c r="C332" s="1">
        <v>30.9</v>
      </c>
      <c r="D332" s="1" t="s">
        <v>32</v>
      </c>
      <c r="E332" s="1" t="s">
        <v>34</v>
      </c>
      <c r="F332" s="18">
        <v>8520.0259999999998</v>
      </c>
      <c r="G332" s="18" t="str" cm="1">
        <f t="array" ref="G332">_xlfn.IFS(C332&lt;=18.5,"Underweight",AND(C332&gt;18.5,C332&lt;=24.9),"Healthy",AND(C332&gt;24.9,C332&lt;=29.9),"Slightly Overweight",C332&gt;29.9,"Overweight")</f>
        <v>Overweight</v>
      </c>
      <c r="H332" t="str" cm="1">
        <f t="array" ref="H332">_xlfn.IFS(A332&lt;=25,"Young Adult",AND(A332&gt;=26,A332&lt;=35),"Adult",AND(A332&gt;=36,A332&lt;=59),"Mature Age Adult",A332&gt;=60,"Senior")</f>
        <v>Mature Age Adult</v>
      </c>
    </row>
    <row r="333" spans="1:8" ht="14.25" customHeight="1">
      <c r="A333" s="1">
        <v>45</v>
      </c>
      <c r="B333" s="1" t="s">
        <v>31</v>
      </c>
      <c r="C333" s="1">
        <v>33.1</v>
      </c>
      <c r="D333" s="1" t="s">
        <v>32</v>
      </c>
      <c r="E333" s="1" t="s">
        <v>34</v>
      </c>
      <c r="F333" s="18">
        <v>7345.0839999999998</v>
      </c>
      <c r="G333" s="18" t="str" cm="1">
        <f t="array" ref="G333">_xlfn.IFS(C333&lt;=18.5,"Underweight",AND(C333&gt;18.5,C333&lt;=24.9),"Healthy",AND(C333&gt;24.9,C333&lt;=29.9),"Slightly Overweight",C333&gt;29.9,"Overweight")</f>
        <v>Overweight</v>
      </c>
      <c r="H333" t="str" cm="1">
        <f t="array" ref="H333">_xlfn.IFS(A333&lt;=25,"Young Adult",AND(A333&gt;=26,A333&lt;=35),"Adult",AND(A333&gt;=36,A333&lt;=59),"Mature Age Adult",A333&gt;=60,"Senior")</f>
        <v>Mature Age Adult</v>
      </c>
    </row>
    <row r="334" spans="1:8" ht="14.25" customHeight="1">
      <c r="A334" s="1">
        <v>45</v>
      </c>
      <c r="B334" s="1" t="s">
        <v>31</v>
      </c>
      <c r="C334" s="1">
        <v>36.299999999999997</v>
      </c>
      <c r="D334" s="1" t="s">
        <v>32</v>
      </c>
      <c r="E334" s="1" t="s">
        <v>33</v>
      </c>
      <c r="F334" s="18">
        <v>8527.5319999999992</v>
      </c>
      <c r="G334" s="18" t="str" cm="1">
        <f t="array" ref="G334">_xlfn.IFS(C334&lt;=18.5,"Underweight",AND(C334&gt;18.5,C334&lt;=24.9),"Healthy",AND(C334&gt;24.9,C334&lt;=29.9),"Slightly Overweight",C334&gt;29.9,"Overweight")</f>
        <v>Overweight</v>
      </c>
      <c r="H334" t="str" cm="1">
        <f t="array" ref="H334">_xlfn.IFS(A334&lt;=25,"Young Adult",AND(A334&gt;=26,A334&lt;=35),"Adult",AND(A334&gt;=36,A334&lt;=59),"Mature Age Adult",A334&gt;=60,"Senior")</f>
        <v>Mature Age Adult</v>
      </c>
    </row>
    <row r="335" spans="1:8" ht="14.25" customHeight="1">
      <c r="A335" s="1">
        <v>45</v>
      </c>
      <c r="B335" s="1" t="s">
        <v>31</v>
      </c>
      <c r="C335" s="1">
        <v>35.814999999999998</v>
      </c>
      <c r="D335" s="1" t="s">
        <v>32</v>
      </c>
      <c r="E335" s="1" t="s">
        <v>35</v>
      </c>
      <c r="F335" s="18">
        <v>7731.8578500000003</v>
      </c>
      <c r="G335" s="18" t="str" cm="1">
        <f t="array" ref="G335">_xlfn.IFS(C335&lt;=18.5,"Underweight",AND(C335&gt;18.5,C335&lt;=24.9),"Healthy",AND(C335&gt;24.9,C335&lt;=29.9),"Slightly Overweight",C335&gt;29.9,"Overweight")</f>
        <v>Overweight</v>
      </c>
      <c r="H335" t="str" cm="1">
        <f t="array" ref="H335">_xlfn.IFS(A335&lt;=25,"Young Adult",AND(A335&gt;=26,A335&lt;=35),"Adult",AND(A335&gt;=36,A335&lt;=59),"Mature Age Adult",A335&gt;=60,"Senior")</f>
        <v>Mature Age Adult</v>
      </c>
    </row>
    <row r="336" spans="1:8" ht="14.25" customHeight="1">
      <c r="A336" s="1">
        <v>45</v>
      </c>
      <c r="B336" s="1" t="s">
        <v>31</v>
      </c>
      <c r="C336" s="1">
        <v>35.299999999999997</v>
      </c>
      <c r="D336" s="1" t="s">
        <v>32</v>
      </c>
      <c r="E336" s="1" t="s">
        <v>34</v>
      </c>
      <c r="F336" s="18">
        <v>7348.1419999999998</v>
      </c>
      <c r="G336" s="18" t="str" cm="1">
        <f t="array" ref="G336">_xlfn.IFS(C336&lt;=18.5,"Underweight",AND(C336&gt;18.5,C336&lt;=24.9),"Healthy",AND(C336&gt;24.9,C336&lt;=29.9),"Slightly Overweight",C336&gt;29.9,"Overweight")</f>
        <v>Overweight</v>
      </c>
      <c r="H336" t="str" cm="1">
        <f t="array" ref="H336">_xlfn.IFS(A336&lt;=25,"Young Adult",AND(A336&gt;=26,A336&lt;=35),"Adult",AND(A336&gt;=36,A336&lt;=59),"Mature Age Adult",A336&gt;=60,"Senior")</f>
        <v>Mature Age Adult</v>
      </c>
    </row>
    <row r="337" spans="1:8" ht="14.25" customHeight="1">
      <c r="A337" s="1">
        <v>45</v>
      </c>
      <c r="B337" s="1" t="s">
        <v>31</v>
      </c>
      <c r="C337" s="1">
        <v>39.994999999999997</v>
      </c>
      <c r="D337" s="1" t="s">
        <v>32</v>
      </c>
      <c r="E337" s="1" t="s">
        <v>36</v>
      </c>
      <c r="F337" s="18">
        <v>9704.6680500000002</v>
      </c>
      <c r="G337" s="18" t="str" cm="1">
        <f t="array" ref="G337">_xlfn.IFS(C337&lt;=18.5,"Underweight",AND(C337&gt;18.5,C337&lt;=24.9),"Healthy",AND(C337&gt;24.9,C337&lt;=29.9),"Slightly Overweight",C337&gt;29.9,"Overweight")</f>
        <v>Overweight</v>
      </c>
      <c r="H337" t="str" cm="1">
        <f t="array" ref="H337">_xlfn.IFS(A337&lt;=25,"Young Adult",AND(A337&gt;=26,A337&lt;=35),"Adult",AND(A337&gt;=36,A337&lt;=59),"Mature Age Adult",A337&gt;=60,"Senior")</f>
        <v>Mature Age Adult</v>
      </c>
    </row>
    <row r="338" spans="1:8" ht="14.25" customHeight="1">
      <c r="A338" s="1">
        <v>45</v>
      </c>
      <c r="B338" s="1" t="s">
        <v>31</v>
      </c>
      <c r="C338" s="1">
        <v>31.79</v>
      </c>
      <c r="D338" s="1" t="s">
        <v>32</v>
      </c>
      <c r="E338" s="1" t="s">
        <v>33</v>
      </c>
      <c r="F338" s="18">
        <v>17929.303370000001</v>
      </c>
      <c r="G338" s="18" t="str" cm="1">
        <f t="array" ref="G338">_xlfn.IFS(C338&lt;=18.5,"Underweight",AND(C338&gt;18.5,C338&lt;=24.9),"Healthy",AND(C338&gt;24.9,C338&lt;=29.9),"Slightly Overweight",C338&gt;29.9,"Overweight")</f>
        <v>Overweight</v>
      </c>
      <c r="H338" t="str" cm="1">
        <f t="array" ref="H338">_xlfn.IFS(A338&lt;=25,"Young Adult",AND(A338&gt;=26,A338&lt;=35),"Adult",AND(A338&gt;=36,A338&lt;=59),"Mature Age Adult",A338&gt;=60,"Senior")</f>
        <v>Mature Age Adult</v>
      </c>
    </row>
    <row r="339" spans="1:8" ht="14.25" customHeight="1">
      <c r="A339" s="1">
        <v>46</v>
      </c>
      <c r="B339" s="1" t="s">
        <v>31</v>
      </c>
      <c r="C339" s="1">
        <v>33.44</v>
      </c>
      <c r="D339" s="1" t="s">
        <v>32</v>
      </c>
      <c r="E339" s="1" t="s">
        <v>33</v>
      </c>
      <c r="F339" s="18">
        <v>8240.5895999999993</v>
      </c>
      <c r="G339" s="18" t="str" cm="1">
        <f t="array" ref="G339">_xlfn.IFS(C339&lt;=18.5,"Underweight",AND(C339&gt;18.5,C339&lt;=24.9),"Healthy",AND(C339&gt;24.9,C339&lt;=29.9),"Slightly Overweight",C339&gt;29.9,"Overweight")</f>
        <v>Overweight</v>
      </c>
      <c r="H339" t="str" cm="1">
        <f t="array" ref="H339">_xlfn.IFS(A339&lt;=25,"Young Adult",AND(A339&gt;=26,A339&lt;=35),"Adult",AND(A339&gt;=36,A339&lt;=59),"Mature Age Adult",A339&gt;=60,"Senior")</f>
        <v>Mature Age Adult</v>
      </c>
    </row>
    <row r="340" spans="1:8" ht="14.25" customHeight="1">
      <c r="A340" s="1">
        <v>46</v>
      </c>
      <c r="B340" s="1" t="s">
        <v>31</v>
      </c>
      <c r="C340" s="1">
        <v>48.07</v>
      </c>
      <c r="D340" s="1" t="s">
        <v>32</v>
      </c>
      <c r="E340" s="1" t="s">
        <v>36</v>
      </c>
      <c r="F340" s="18">
        <v>9432.9253000000008</v>
      </c>
      <c r="G340" s="18" t="str" cm="1">
        <f t="array" ref="G340">_xlfn.IFS(C340&lt;=18.5,"Underweight",AND(C340&gt;18.5,C340&lt;=24.9),"Healthy",AND(C340&gt;24.9,C340&lt;=29.9),"Slightly Overweight",C340&gt;29.9,"Overweight")</f>
        <v>Overweight</v>
      </c>
      <c r="H340" t="str" cm="1">
        <f t="array" ref="H340">_xlfn.IFS(A340&lt;=25,"Young Adult",AND(A340&gt;=26,A340&lt;=35),"Adult",AND(A340&gt;=36,A340&lt;=59),"Mature Age Adult",A340&gt;=60,"Senior")</f>
        <v>Mature Age Adult</v>
      </c>
    </row>
    <row r="341" spans="1:8" ht="14.25" customHeight="1">
      <c r="A341" s="1">
        <v>46</v>
      </c>
      <c r="B341" s="1" t="s">
        <v>31</v>
      </c>
      <c r="C341" s="1">
        <v>32.299999999999997</v>
      </c>
      <c r="D341" s="1" t="s">
        <v>32</v>
      </c>
      <c r="E341" s="1" t="s">
        <v>36</v>
      </c>
      <c r="F341" s="18">
        <v>9411.0049999999992</v>
      </c>
      <c r="G341" s="18" t="str" cm="1">
        <f t="array" ref="G341">_xlfn.IFS(C341&lt;=18.5,"Underweight",AND(C341&gt;18.5,C341&lt;=24.9),"Healthy",AND(C341&gt;24.9,C341&lt;=29.9),"Slightly Overweight",C341&gt;29.9,"Overweight")</f>
        <v>Overweight</v>
      </c>
      <c r="H341" t="str" cm="1">
        <f t="array" ref="H341">_xlfn.IFS(A341&lt;=25,"Young Adult",AND(A341&gt;=26,A341&lt;=35),"Adult",AND(A341&gt;=36,A341&lt;=59),"Mature Age Adult",A341&gt;=60,"Senior")</f>
        <v>Mature Age Adult</v>
      </c>
    </row>
    <row r="342" spans="1:8" ht="14.25" customHeight="1">
      <c r="A342" s="1">
        <v>46</v>
      </c>
      <c r="B342" s="1" t="s">
        <v>31</v>
      </c>
      <c r="C342" s="1">
        <v>30.2</v>
      </c>
      <c r="D342" s="1" t="s">
        <v>32</v>
      </c>
      <c r="E342" s="1" t="s">
        <v>34</v>
      </c>
      <c r="F342" s="18">
        <v>8825.0859999999993</v>
      </c>
      <c r="G342" s="18" t="str" cm="1">
        <f t="array" ref="G342">_xlfn.IFS(C342&lt;=18.5,"Underweight",AND(C342&gt;18.5,C342&lt;=24.9),"Healthy",AND(C342&gt;24.9,C342&lt;=29.9),"Slightly Overweight",C342&gt;29.9,"Overweight")</f>
        <v>Overweight</v>
      </c>
      <c r="H342" t="str" cm="1">
        <f t="array" ref="H342">_xlfn.IFS(A342&lt;=25,"Young Adult",AND(A342&gt;=26,A342&lt;=35),"Adult",AND(A342&gt;=36,A342&lt;=59),"Mature Age Adult",A342&gt;=60,"Senior")</f>
        <v>Mature Age Adult</v>
      </c>
    </row>
    <row r="343" spans="1:8" ht="14.25" customHeight="1">
      <c r="A343" s="1">
        <v>46</v>
      </c>
      <c r="B343" s="1" t="s">
        <v>31</v>
      </c>
      <c r="C343" s="1">
        <v>33.725000000000001</v>
      </c>
      <c r="D343" s="1" t="s">
        <v>32</v>
      </c>
      <c r="E343" s="1" t="s">
        <v>36</v>
      </c>
      <c r="F343" s="18">
        <v>8823.9857499999998</v>
      </c>
      <c r="G343" s="18" t="str" cm="1">
        <f t="array" ref="G343">_xlfn.IFS(C343&lt;=18.5,"Underweight",AND(C343&gt;18.5,C343&lt;=24.9),"Healthy",AND(C343&gt;24.9,C343&lt;=29.9),"Slightly Overweight",C343&gt;29.9,"Overweight")</f>
        <v>Overweight</v>
      </c>
      <c r="H343" t="str" cm="1">
        <f t="array" ref="H343">_xlfn.IFS(A343&lt;=25,"Young Adult",AND(A343&gt;=26,A343&lt;=35),"Adult",AND(A343&gt;=36,A343&lt;=59),"Mature Age Adult",A343&gt;=60,"Senior")</f>
        <v>Mature Age Adult</v>
      </c>
    </row>
    <row r="344" spans="1:8" ht="14.25" customHeight="1">
      <c r="A344" s="1">
        <v>46</v>
      </c>
      <c r="B344" s="1" t="s">
        <v>31</v>
      </c>
      <c r="C344" s="1">
        <v>30.8</v>
      </c>
      <c r="D344" s="1" t="s">
        <v>32</v>
      </c>
      <c r="E344" s="1" t="s">
        <v>34</v>
      </c>
      <c r="F344" s="18">
        <v>9414.92</v>
      </c>
      <c r="G344" s="18" t="str" cm="1">
        <f t="array" ref="G344">_xlfn.IFS(C344&lt;=18.5,"Underweight",AND(C344&gt;18.5,C344&lt;=24.9),"Healthy",AND(C344&gt;24.9,C344&lt;=29.9),"Slightly Overweight",C344&gt;29.9,"Overweight")</f>
        <v>Overweight</v>
      </c>
      <c r="H344" t="str" cm="1">
        <f t="array" ref="H344">_xlfn.IFS(A344&lt;=25,"Young Adult",AND(A344&gt;=26,A344&lt;=35),"Adult",AND(A344&gt;=36,A344&lt;=59),"Mature Age Adult",A344&gt;=60,"Senior")</f>
        <v>Mature Age Adult</v>
      </c>
    </row>
    <row r="345" spans="1:8" ht="14.25" customHeight="1">
      <c r="A345" s="1">
        <v>47</v>
      </c>
      <c r="B345" s="1" t="s">
        <v>31</v>
      </c>
      <c r="C345" s="1">
        <v>33.914999999999999</v>
      </c>
      <c r="D345" s="1" t="s">
        <v>32</v>
      </c>
      <c r="E345" s="1" t="s">
        <v>35</v>
      </c>
      <c r="F345" s="18">
        <v>10115.00885</v>
      </c>
      <c r="G345" s="18" t="str" cm="1">
        <f t="array" ref="G345">_xlfn.IFS(C345&lt;=18.5,"Underweight",AND(C345&gt;18.5,C345&lt;=24.9),"Healthy",AND(C345&gt;24.9,C345&lt;=29.9),"Slightly Overweight",C345&gt;29.9,"Overweight")</f>
        <v>Overweight</v>
      </c>
      <c r="H345" t="str" cm="1">
        <f t="array" ref="H345">_xlfn.IFS(A345&lt;=25,"Young Adult",AND(A345&gt;=26,A345&lt;=35),"Adult",AND(A345&gt;=36,A345&lt;=59),"Mature Age Adult",A345&gt;=60,"Senior")</f>
        <v>Mature Age Adult</v>
      </c>
    </row>
    <row r="346" spans="1:8" ht="14.25" customHeight="1">
      <c r="A346" s="1">
        <v>47</v>
      </c>
      <c r="B346" s="1" t="s">
        <v>31</v>
      </c>
      <c r="C346" s="1">
        <v>33.344999999999999</v>
      </c>
      <c r="D346" s="1" t="s">
        <v>32</v>
      </c>
      <c r="E346" s="1" t="s">
        <v>36</v>
      </c>
      <c r="F346" s="18">
        <v>20878.78443</v>
      </c>
      <c r="G346" s="18" t="str" cm="1">
        <f t="array" ref="G346">_xlfn.IFS(C346&lt;=18.5,"Underweight",AND(C346&gt;18.5,C346&lt;=24.9),"Healthy",AND(C346&gt;24.9,C346&lt;=29.9),"Slightly Overweight",C346&gt;29.9,"Overweight")</f>
        <v>Overweight</v>
      </c>
      <c r="H346" t="str" cm="1">
        <f t="array" ref="H346">_xlfn.IFS(A346&lt;=25,"Young Adult",AND(A346&gt;=26,A346&lt;=35),"Adult",AND(A346&gt;=36,A346&lt;=59),"Mature Age Adult",A346&gt;=60,"Senior")</f>
        <v>Mature Age Adult</v>
      </c>
    </row>
    <row r="347" spans="1:8" ht="14.25" customHeight="1">
      <c r="A347" s="1">
        <v>47</v>
      </c>
      <c r="B347" s="1" t="s">
        <v>31</v>
      </c>
      <c r="C347" s="1">
        <v>36</v>
      </c>
      <c r="D347" s="1" t="s">
        <v>32</v>
      </c>
      <c r="E347" s="1" t="s">
        <v>34</v>
      </c>
      <c r="F347" s="18">
        <v>8556.9069999999992</v>
      </c>
      <c r="G347" s="18" t="str" cm="1">
        <f t="array" ref="G347">_xlfn.IFS(C347&lt;=18.5,"Underweight",AND(C347&gt;18.5,C347&lt;=24.9),"Healthy",AND(C347&gt;24.9,C347&lt;=29.9),"Slightly Overweight",C347&gt;29.9,"Overweight")</f>
        <v>Overweight</v>
      </c>
      <c r="H347" t="str" cm="1">
        <f t="array" ref="H347">_xlfn.IFS(A347&lt;=25,"Young Adult",AND(A347&gt;=26,A347&lt;=35),"Adult",AND(A347&gt;=36,A347&lt;=59),"Mature Age Adult",A347&gt;=60,"Senior")</f>
        <v>Mature Age Adult</v>
      </c>
    </row>
    <row r="348" spans="1:8" ht="14.25" customHeight="1">
      <c r="A348" s="1">
        <v>47</v>
      </c>
      <c r="B348" s="1" t="s">
        <v>31</v>
      </c>
      <c r="C348" s="1">
        <v>45.32</v>
      </c>
      <c r="D348" s="1" t="s">
        <v>32</v>
      </c>
      <c r="E348" s="1" t="s">
        <v>33</v>
      </c>
      <c r="F348" s="18">
        <v>8569.8618000000006</v>
      </c>
      <c r="G348" s="18" t="str" cm="1">
        <f t="array" ref="G348">_xlfn.IFS(C348&lt;=18.5,"Underweight",AND(C348&gt;18.5,C348&lt;=24.9),"Healthy",AND(C348&gt;24.9,C348&lt;=29.9),"Slightly Overweight",C348&gt;29.9,"Overweight")</f>
        <v>Overweight</v>
      </c>
      <c r="H348" t="str" cm="1">
        <f t="array" ref="H348">_xlfn.IFS(A348&lt;=25,"Young Adult",AND(A348&gt;=26,A348&lt;=35),"Adult",AND(A348&gt;=36,A348&lt;=59),"Mature Age Adult",A348&gt;=60,"Senior")</f>
        <v>Mature Age Adult</v>
      </c>
    </row>
    <row r="349" spans="1:8" ht="14.25" customHeight="1">
      <c r="A349" s="1">
        <v>47</v>
      </c>
      <c r="B349" s="1" t="s">
        <v>31</v>
      </c>
      <c r="C349" s="1">
        <v>32</v>
      </c>
      <c r="D349" s="1" t="s">
        <v>32</v>
      </c>
      <c r="E349" s="1" t="s">
        <v>34</v>
      </c>
      <c r="F349" s="18">
        <v>8551.3469999999998</v>
      </c>
      <c r="G349" s="18" t="str" cm="1">
        <f t="array" ref="G349">_xlfn.IFS(C349&lt;=18.5,"Underweight",AND(C349&gt;18.5,C349&lt;=24.9),"Healthy",AND(C349&gt;24.9,C349&lt;=29.9),"Slightly Overweight",C349&gt;29.9,"Overweight")</f>
        <v>Overweight</v>
      </c>
      <c r="H349" t="str" cm="1">
        <f t="array" ref="H349">_xlfn.IFS(A349&lt;=25,"Young Adult",AND(A349&gt;=26,A349&lt;=35),"Adult",AND(A349&gt;=36,A349&lt;=59),"Mature Age Adult",A349&gt;=60,"Senior")</f>
        <v>Mature Age Adult</v>
      </c>
    </row>
    <row r="350" spans="1:8" ht="14.25" customHeight="1">
      <c r="A350" s="1">
        <v>48</v>
      </c>
      <c r="B350" s="1" t="s">
        <v>31</v>
      </c>
      <c r="C350" s="1">
        <v>41.23</v>
      </c>
      <c r="D350" s="1" t="s">
        <v>32</v>
      </c>
      <c r="E350" s="1" t="s">
        <v>35</v>
      </c>
      <c r="F350" s="18">
        <v>11033.661700000001</v>
      </c>
      <c r="G350" s="18" t="str" cm="1">
        <f t="array" ref="G350">_xlfn.IFS(C350&lt;=18.5,"Underweight",AND(C350&gt;18.5,C350&lt;=24.9),"Healthy",AND(C350&gt;24.9,C350&lt;=29.9),"Slightly Overweight",C350&gt;29.9,"Overweight")</f>
        <v>Overweight</v>
      </c>
      <c r="H350" t="str" cm="1">
        <f t="array" ref="H350">_xlfn.IFS(A350&lt;=25,"Young Adult",AND(A350&gt;=26,A350&lt;=35),"Adult",AND(A350&gt;=36,A350&lt;=59),"Mature Age Adult",A350&gt;=60,"Senior")</f>
        <v>Mature Age Adult</v>
      </c>
    </row>
    <row r="351" spans="1:8" ht="14.25" customHeight="1">
      <c r="A351" s="1">
        <v>48</v>
      </c>
      <c r="B351" s="1" t="s">
        <v>31</v>
      </c>
      <c r="C351" s="1">
        <v>32.229999999999997</v>
      </c>
      <c r="D351" s="1" t="s">
        <v>32</v>
      </c>
      <c r="E351" s="1" t="s">
        <v>33</v>
      </c>
      <c r="F351" s="18">
        <v>8871.1517000000003</v>
      </c>
      <c r="G351" s="18" t="str" cm="1">
        <f t="array" ref="G351">_xlfn.IFS(C351&lt;=18.5,"Underweight",AND(C351&gt;18.5,C351&lt;=24.9),"Healthy",AND(C351&gt;24.9,C351&lt;=29.9),"Slightly Overweight",C351&gt;29.9,"Overweight")</f>
        <v>Overweight</v>
      </c>
      <c r="H351" t="str" cm="1">
        <f t="array" ref="H351">_xlfn.IFS(A351&lt;=25,"Young Adult",AND(A351&gt;=26,A351&lt;=35),"Adult",AND(A351&gt;=36,A351&lt;=59),"Mature Age Adult",A351&gt;=60,"Senior")</f>
        <v>Mature Age Adult</v>
      </c>
    </row>
    <row r="352" spans="1:8" ht="14.25" customHeight="1">
      <c r="A352" s="1">
        <v>48</v>
      </c>
      <c r="B352" s="1" t="s">
        <v>31</v>
      </c>
      <c r="C352" s="1">
        <v>32.299999999999997</v>
      </c>
      <c r="D352" s="1" t="s">
        <v>32</v>
      </c>
      <c r="E352" s="1" t="s">
        <v>36</v>
      </c>
      <c r="F352" s="18">
        <v>10043.249</v>
      </c>
      <c r="G352" s="18" t="str" cm="1">
        <f t="array" ref="G352">_xlfn.IFS(C352&lt;=18.5,"Underweight",AND(C352&gt;18.5,C352&lt;=24.9),"Healthy",AND(C352&gt;24.9,C352&lt;=29.9),"Slightly Overweight",C352&gt;29.9,"Overweight")</f>
        <v>Overweight</v>
      </c>
      <c r="H352" t="str" cm="1">
        <f t="array" ref="H352">_xlfn.IFS(A352&lt;=25,"Young Adult",AND(A352&gt;=26,A352&lt;=35),"Adult",AND(A352&gt;=36,A352&lt;=59),"Mature Age Adult",A352&gt;=60,"Senior")</f>
        <v>Mature Age Adult</v>
      </c>
    </row>
    <row r="353" spans="1:8" ht="14.25" customHeight="1">
      <c r="A353" s="1">
        <v>48</v>
      </c>
      <c r="B353" s="1" t="s">
        <v>31</v>
      </c>
      <c r="C353" s="1">
        <v>31.13</v>
      </c>
      <c r="D353" s="1" t="s">
        <v>32</v>
      </c>
      <c r="E353" s="1" t="s">
        <v>33</v>
      </c>
      <c r="F353" s="18">
        <v>8280.6226999999999</v>
      </c>
      <c r="G353" s="18" t="str" cm="1">
        <f t="array" ref="G353">_xlfn.IFS(C353&lt;=18.5,"Underweight",AND(C353&gt;18.5,C353&lt;=24.9),"Healthy",AND(C353&gt;24.9,C353&lt;=29.9),"Slightly Overweight",C353&gt;29.9,"Overweight")</f>
        <v>Overweight</v>
      </c>
      <c r="H353" t="str" cm="1">
        <f t="array" ref="H353">_xlfn.IFS(A353&lt;=25,"Young Adult",AND(A353&gt;=26,A353&lt;=35),"Adult",AND(A353&gt;=36,A353&lt;=59),"Mature Age Adult",A353&gt;=60,"Senior")</f>
        <v>Mature Age Adult</v>
      </c>
    </row>
    <row r="354" spans="1:8" ht="14.25" customHeight="1">
      <c r="A354" s="1">
        <v>48</v>
      </c>
      <c r="B354" s="1" t="s">
        <v>31</v>
      </c>
      <c r="C354" s="1">
        <v>35.909999999999997</v>
      </c>
      <c r="D354" s="1" t="s">
        <v>32</v>
      </c>
      <c r="E354" s="1" t="s">
        <v>36</v>
      </c>
      <c r="F354" s="18">
        <v>26392.260289999998</v>
      </c>
      <c r="G354" s="18" t="str" cm="1">
        <f t="array" ref="G354">_xlfn.IFS(C354&lt;=18.5,"Underweight",AND(C354&gt;18.5,C354&lt;=24.9),"Healthy",AND(C354&gt;24.9,C354&lt;=29.9),"Slightly Overweight",C354&gt;29.9,"Overweight")</f>
        <v>Overweight</v>
      </c>
      <c r="H354" t="str" cm="1">
        <f t="array" ref="H354">_xlfn.IFS(A354&lt;=25,"Young Adult",AND(A354&gt;=26,A354&lt;=35),"Adult",AND(A354&gt;=36,A354&lt;=59),"Mature Age Adult",A354&gt;=60,"Senior")</f>
        <v>Mature Age Adult</v>
      </c>
    </row>
    <row r="355" spans="1:8" ht="14.25" customHeight="1">
      <c r="A355" s="1">
        <v>48</v>
      </c>
      <c r="B355" s="1" t="s">
        <v>31</v>
      </c>
      <c r="C355" s="1">
        <v>36.575000000000003</v>
      </c>
      <c r="D355" s="1" t="s">
        <v>32</v>
      </c>
      <c r="E355" s="1" t="s">
        <v>35</v>
      </c>
      <c r="F355" s="18">
        <v>8671.1912499999999</v>
      </c>
      <c r="G355" s="18" t="str" cm="1">
        <f t="array" ref="G355">_xlfn.IFS(C355&lt;=18.5,"Underweight",AND(C355&gt;18.5,C355&lt;=24.9),"Healthy",AND(C355&gt;24.9,C355&lt;=29.9),"Slightly Overweight",C355&gt;29.9,"Overweight")</f>
        <v>Overweight</v>
      </c>
      <c r="H355" t="str" cm="1">
        <f t="array" ref="H355">_xlfn.IFS(A355&lt;=25,"Young Adult",AND(A355&gt;=26,A355&lt;=35),"Adult",AND(A355&gt;=36,A355&lt;=59),"Mature Age Adult",A355&gt;=60,"Senior")</f>
        <v>Mature Age Adult</v>
      </c>
    </row>
    <row r="356" spans="1:8" ht="14.25" customHeight="1">
      <c r="A356" s="1">
        <v>48</v>
      </c>
      <c r="B356" s="1" t="s">
        <v>31</v>
      </c>
      <c r="C356" s="1">
        <v>33.33</v>
      </c>
      <c r="D356" s="1" t="s">
        <v>32</v>
      </c>
      <c r="E356" s="1" t="s">
        <v>33</v>
      </c>
      <c r="F356" s="18">
        <v>8283.6807000000008</v>
      </c>
      <c r="G356" s="18" t="str" cm="1">
        <f t="array" ref="G356">_xlfn.IFS(C356&lt;=18.5,"Underweight",AND(C356&gt;18.5,C356&lt;=24.9),"Healthy",AND(C356&gt;24.9,C356&lt;=29.9),"Slightly Overweight",C356&gt;29.9,"Overweight")</f>
        <v>Overweight</v>
      </c>
      <c r="H356" t="str" cm="1">
        <f t="array" ref="H356">_xlfn.IFS(A356&lt;=25,"Young Adult",AND(A356&gt;=26,A356&lt;=35),"Adult",AND(A356&gt;=36,A356&lt;=59),"Mature Age Adult",A356&gt;=60,"Senior")</f>
        <v>Mature Age Adult</v>
      </c>
    </row>
    <row r="357" spans="1:8" ht="14.25" customHeight="1">
      <c r="A357" s="1">
        <v>49</v>
      </c>
      <c r="B357" s="1" t="s">
        <v>31</v>
      </c>
      <c r="C357" s="1">
        <v>41.47</v>
      </c>
      <c r="D357" s="1" t="s">
        <v>32</v>
      </c>
      <c r="E357" s="1" t="s">
        <v>33</v>
      </c>
      <c r="F357" s="18">
        <v>10977.2063</v>
      </c>
      <c r="G357" s="18" t="str" cm="1">
        <f t="array" ref="G357">_xlfn.IFS(C357&lt;=18.5,"Underweight",AND(C357&gt;18.5,C357&lt;=24.9),"Healthy",AND(C357&gt;24.9,C357&lt;=29.9),"Slightly Overweight",C357&gt;29.9,"Overweight")</f>
        <v>Overweight</v>
      </c>
      <c r="H357" t="str" cm="1">
        <f t="array" ref="H357">_xlfn.IFS(A357&lt;=25,"Young Adult",AND(A357&gt;=26,A357&lt;=35),"Adult",AND(A357&gt;=36,A357&lt;=59),"Mature Age Adult",A357&gt;=60,"Senior")</f>
        <v>Mature Age Adult</v>
      </c>
    </row>
    <row r="358" spans="1:8" ht="14.25" customHeight="1">
      <c r="A358" s="1">
        <v>49</v>
      </c>
      <c r="B358" s="1" t="s">
        <v>31</v>
      </c>
      <c r="C358" s="1">
        <v>30.78</v>
      </c>
      <c r="D358" s="1" t="s">
        <v>32</v>
      </c>
      <c r="E358" s="1" t="s">
        <v>36</v>
      </c>
      <c r="F358" s="18">
        <v>9778.3472000000002</v>
      </c>
      <c r="G358" s="18" t="str" cm="1">
        <f t="array" ref="G358">_xlfn.IFS(C358&lt;=18.5,"Underweight",AND(C358&gt;18.5,C358&lt;=24.9),"Healthy",AND(C358&gt;24.9,C358&lt;=29.9),"Slightly Overweight",C358&gt;29.9,"Overweight")</f>
        <v>Overweight</v>
      </c>
      <c r="H358" t="str" cm="1">
        <f t="array" ref="H358">_xlfn.IFS(A358&lt;=25,"Young Adult",AND(A358&gt;=26,A358&lt;=35),"Adult",AND(A358&gt;=36,A358&lt;=59),"Mature Age Adult",A358&gt;=60,"Senior")</f>
        <v>Mature Age Adult</v>
      </c>
    </row>
    <row r="359" spans="1:8" ht="14.25" customHeight="1">
      <c r="A359" s="1">
        <v>49</v>
      </c>
      <c r="B359" s="1" t="s">
        <v>31</v>
      </c>
      <c r="C359" s="1">
        <v>36.630000000000003</v>
      </c>
      <c r="D359" s="1" t="s">
        <v>32</v>
      </c>
      <c r="E359" s="1" t="s">
        <v>33</v>
      </c>
      <c r="F359" s="18">
        <v>10381.4787</v>
      </c>
      <c r="G359" s="18" t="str" cm="1">
        <f t="array" ref="G359">_xlfn.IFS(C359&lt;=18.5,"Underweight",AND(C359&gt;18.5,C359&lt;=24.9),"Healthy",AND(C359&gt;24.9,C359&lt;=29.9),"Slightly Overweight",C359&gt;29.9,"Overweight")</f>
        <v>Overweight</v>
      </c>
      <c r="H359" t="str" cm="1">
        <f t="array" ref="H359">_xlfn.IFS(A359&lt;=25,"Young Adult",AND(A359&gt;=26,A359&lt;=35),"Adult",AND(A359&gt;=36,A359&lt;=59),"Mature Age Adult",A359&gt;=60,"Senior")</f>
        <v>Mature Age Adult</v>
      </c>
    </row>
    <row r="360" spans="1:8" ht="14.25" customHeight="1">
      <c r="A360" s="1">
        <v>49</v>
      </c>
      <c r="B360" s="1" t="s">
        <v>31</v>
      </c>
      <c r="C360" s="1">
        <v>31.9</v>
      </c>
      <c r="D360" s="1" t="s">
        <v>32</v>
      </c>
      <c r="E360" s="1" t="s">
        <v>34</v>
      </c>
      <c r="F360" s="18">
        <v>11552.904</v>
      </c>
      <c r="G360" s="18" t="str" cm="1">
        <f t="array" ref="G360">_xlfn.IFS(C360&lt;=18.5,"Underweight",AND(C360&gt;18.5,C360&lt;=24.9),"Healthy",AND(C360&gt;24.9,C360&lt;=29.9),"Slightly Overweight",C360&gt;29.9,"Overweight")</f>
        <v>Overweight</v>
      </c>
      <c r="H360" t="str" cm="1">
        <f t="array" ref="H360">_xlfn.IFS(A360&lt;=25,"Young Adult",AND(A360&gt;=26,A360&lt;=35),"Adult",AND(A360&gt;=36,A360&lt;=59),"Mature Age Adult",A360&gt;=60,"Senior")</f>
        <v>Mature Age Adult</v>
      </c>
    </row>
    <row r="361" spans="1:8" ht="14.25" customHeight="1">
      <c r="A361" s="1">
        <v>49</v>
      </c>
      <c r="B361" s="1" t="s">
        <v>31</v>
      </c>
      <c r="C361" s="1">
        <v>42.68</v>
      </c>
      <c r="D361" s="1" t="s">
        <v>32</v>
      </c>
      <c r="E361" s="1" t="s">
        <v>33</v>
      </c>
      <c r="F361" s="18">
        <v>9800.8881999999994</v>
      </c>
      <c r="G361" s="18" t="str" cm="1">
        <f t="array" ref="G361">_xlfn.IFS(C361&lt;=18.5,"Underweight",AND(C361&gt;18.5,C361&lt;=24.9),"Healthy",AND(C361&gt;24.9,C361&lt;=29.9),"Slightly Overweight",C361&gt;29.9,"Overweight")</f>
        <v>Overweight</v>
      </c>
      <c r="H361" t="str" cm="1">
        <f t="array" ref="H361">_xlfn.IFS(A361&lt;=25,"Young Adult",AND(A361&gt;=26,A361&lt;=35),"Adult",AND(A361&gt;=36,A361&lt;=59),"Mature Age Adult",A361&gt;=60,"Senior")</f>
        <v>Mature Age Adult</v>
      </c>
    </row>
    <row r="362" spans="1:8" ht="14.25" customHeight="1">
      <c r="A362" s="1">
        <v>49</v>
      </c>
      <c r="B362" s="1" t="s">
        <v>31</v>
      </c>
      <c r="C362" s="1">
        <v>34.770000000000003</v>
      </c>
      <c r="D362" s="1" t="s">
        <v>32</v>
      </c>
      <c r="E362" s="1" t="s">
        <v>35</v>
      </c>
      <c r="F362" s="18">
        <v>9583.8932999999997</v>
      </c>
      <c r="G362" s="18" t="str" cm="1">
        <f t="array" ref="G362">_xlfn.IFS(C362&lt;=18.5,"Underweight",AND(C362&gt;18.5,C362&lt;=24.9),"Healthy",AND(C362&gt;24.9,C362&lt;=29.9),"Slightly Overweight",C362&gt;29.9,"Overweight")</f>
        <v>Overweight</v>
      </c>
      <c r="H362" t="str" cm="1">
        <f t="array" ref="H362">_xlfn.IFS(A362&lt;=25,"Young Adult",AND(A362&gt;=26,A362&lt;=35),"Adult",AND(A362&gt;=36,A362&lt;=59),"Mature Age Adult",A362&gt;=60,"Senior")</f>
        <v>Mature Age Adult</v>
      </c>
    </row>
    <row r="363" spans="1:8" ht="14.25" customHeight="1">
      <c r="A363" s="1">
        <v>49</v>
      </c>
      <c r="B363" s="1" t="s">
        <v>31</v>
      </c>
      <c r="C363" s="1">
        <v>29.925000000000001</v>
      </c>
      <c r="D363" s="1" t="s">
        <v>32</v>
      </c>
      <c r="E363" s="1" t="s">
        <v>35</v>
      </c>
      <c r="F363" s="18">
        <v>8988.1587500000005</v>
      </c>
      <c r="G363" s="18" t="str" cm="1">
        <f t="array" ref="G363">_xlfn.IFS(C363&lt;=18.5,"Underweight",AND(C363&gt;18.5,C363&lt;=24.9),"Healthy",AND(C363&gt;24.9,C363&lt;=29.9),"Slightly Overweight",C363&gt;29.9,"Overweight")</f>
        <v>Overweight</v>
      </c>
      <c r="H363" t="str" cm="1">
        <f t="array" ref="H363">_xlfn.IFS(A363&lt;=25,"Young Adult",AND(A363&gt;=26,A363&lt;=35),"Adult",AND(A363&gt;=36,A363&lt;=59),"Mature Age Adult",A363&gt;=60,"Senior")</f>
        <v>Mature Age Adult</v>
      </c>
    </row>
    <row r="364" spans="1:8" ht="14.25" customHeight="1">
      <c r="A364" s="1">
        <v>49</v>
      </c>
      <c r="B364" s="1" t="s">
        <v>31</v>
      </c>
      <c r="C364" s="1">
        <v>33.344999999999999</v>
      </c>
      <c r="D364" s="1" t="s">
        <v>32</v>
      </c>
      <c r="E364" s="1" t="s">
        <v>36</v>
      </c>
      <c r="F364" s="18">
        <v>10370.912549999999</v>
      </c>
      <c r="G364" s="18" t="str" cm="1">
        <f t="array" ref="G364">_xlfn.IFS(C364&lt;=18.5,"Underweight",AND(C364&gt;18.5,C364&lt;=24.9),"Healthy",AND(C364&gt;24.9,C364&lt;=29.9),"Slightly Overweight",C364&gt;29.9,"Overweight")</f>
        <v>Overweight</v>
      </c>
      <c r="H364" t="str" cm="1">
        <f t="array" ref="H364">_xlfn.IFS(A364&lt;=25,"Young Adult",AND(A364&gt;=26,A364&lt;=35),"Adult",AND(A364&gt;=36,A364&lt;=59),"Mature Age Adult",A364&gt;=60,"Senior")</f>
        <v>Mature Age Adult</v>
      </c>
    </row>
    <row r="365" spans="1:8" ht="14.25" customHeight="1">
      <c r="A365" s="1">
        <v>50</v>
      </c>
      <c r="B365" s="1" t="s">
        <v>31</v>
      </c>
      <c r="C365" s="1">
        <v>44.744999999999997</v>
      </c>
      <c r="D365" s="1" t="s">
        <v>32</v>
      </c>
      <c r="E365" s="1" t="s">
        <v>36</v>
      </c>
      <c r="F365" s="18">
        <v>9541.6955500000004</v>
      </c>
      <c r="G365" s="18" t="str" cm="1">
        <f t="array" ref="G365">_xlfn.IFS(C365&lt;=18.5,"Underweight",AND(C365&gt;18.5,C365&lt;=24.9),"Healthy",AND(C365&gt;24.9,C365&lt;=29.9),"Slightly Overweight",C365&gt;29.9,"Overweight")</f>
        <v>Overweight</v>
      </c>
      <c r="H365" t="str" cm="1">
        <f t="array" ref="H365">_xlfn.IFS(A365&lt;=25,"Young Adult",AND(A365&gt;=26,A365&lt;=35),"Adult",AND(A365&gt;=36,A365&lt;=59),"Mature Age Adult",A365&gt;=60,"Senior")</f>
        <v>Mature Age Adult</v>
      </c>
    </row>
    <row r="366" spans="1:8" ht="14.25" customHeight="1">
      <c r="A366" s="1">
        <v>50</v>
      </c>
      <c r="B366" s="1" t="s">
        <v>31</v>
      </c>
      <c r="C366" s="1">
        <v>30.114999999999998</v>
      </c>
      <c r="D366" s="1" t="s">
        <v>32</v>
      </c>
      <c r="E366" s="1" t="s">
        <v>35</v>
      </c>
      <c r="F366" s="18">
        <v>9910.3598500000007</v>
      </c>
      <c r="G366" s="18" t="str" cm="1">
        <f t="array" ref="G366">_xlfn.IFS(C366&lt;=18.5,"Underweight",AND(C366&gt;18.5,C366&lt;=24.9),"Healthy",AND(C366&gt;24.9,C366&lt;=29.9),"Slightly Overweight",C366&gt;29.9,"Overweight")</f>
        <v>Overweight</v>
      </c>
      <c r="H366" t="str" cm="1">
        <f t="array" ref="H366">_xlfn.IFS(A366&lt;=25,"Young Adult",AND(A366&gt;=26,A366&lt;=35),"Adult",AND(A366&gt;=36,A366&lt;=59),"Mature Age Adult",A366&gt;=60,"Senior")</f>
        <v>Mature Age Adult</v>
      </c>
    </row>
    <row r="367" spans="1:8" ht="14.25" customHeight="1">
      <c r="A367" s="1">
        <v>50</v>
      </c>
      <c r="B367" s="1" t="s">
        <v>31</v>
      </c>
      <c r="C367" s="1">
        <v>46.09</v>
      </c>
      <c r="D367" s="1" t="s">
        <v>32</v>
      </c>
      <c r="E367" s="1" t="s">
        <v>33</v>
      </c>
      <c r="F367" s="18">
        <v>9549.5650999999998</v>
      </c>
      <c r="G367" s="18" t="str" cm="1">
        <f t="array" ref="G367">_xlfn.IFS(C367&lt;=18.5,"Underweight",AND(C367&gt;18.5,C367&lt;=24.9),"Healthy",AND(C367&gt;24.9,C367&lt;=29.9),"Slightly Overweight",C367&gt;29.9,"Overweight")</f>
        <v>Overweight</v>
      </c>
      <c r="H367" t="str" cm="1">
        <f t="array" ref="H367">_xlfn.IFS(A367&lt;=25,"Young Adult",AND(A367&gt;=26,A367&lt;=35),"Adult",AND(A367&gt;=36,A367&lt;=59),"Mature Age Adult",A367&gt;=60,"Senior")</f>
        <v>Mature Age Adult</v>
      </c>
    </row>
    <row r="368" spans="1:8" ht="14.25" customHeight="1">
      <c r="A368" s="1">
        <v>50</v>
      </c>
      <c r="B368" s="1" t="s">
        <v>31</v>
      </c>
      <c r="C368" s="1">
        <v>31.6</v>
      </c>
      <c r="D368" s="1" t="s">
        <v>32</v>
      </c>
      <c r="E368" s="1" t="s">
        <v>34</v>
      </c>
      <c r="F368" s="18">
        <v>10118.424000000001</v>
      </c>
      <c r="G368" s="18" t="str" cm="1">
        <f t="array" ref="G368">_xlfn.IFS(C368&lt;=18.5,"Underweight",AND(C368&gt;18.5,C368&lt;=24.9),"Healthy",AND(C368&gt;24.9,C368&lt;=29.9),"Slightly Overweight",C368&gt;29.9,"Overweight")</f>
        <v>Overweight</v>
      </c>
      <c r="H368" t="str" cm="1">
        <f t="array" ref="H368">_xlfn.IFS(A368&lt;=25,"Young Adult",AND(A368&gt;=26,A368&lt;=35),"Adult",AND(A368&gt;=36,A368&lt;=59),"Mature Age Adult",A368&gt;=60,"Senior")</f>
        <v>Mature Age Adult</v>
      </c>
    </row>
    <row r="369" spans="1:8" ht="14.25" customHeight="1">
      <c r="A369" s="1">
        <v>50</v>
      </c>
      <c r="B369" s="1" t="s">
        <v>31</v>
      </c>
      <c r="C369" s="1">
        <v>33.700000000000003</v>
      </c>
      <c r="D369" s="1" t="s">
        <v>32</v>
      </c>
      <c r="E369" s="1" t="s">
        <v>34</v>
      </c>
      <c r="F369" s="18">
        <v>11299.343000000001</v>
      </c>
      <c r="G369" s="18" t="str" cm="1">
        <f t="array" ref="G369">_xlfn.IFS(C369&lt;=18.5,"Underweight",AND(C369&gt;18.5,C369&lt;=24.9),"Healthy",AND(C369&gt;24.9,C369&lt;=29.9),"Slightly Overweight",C369&gt;29.9,"Overweight")</f>
        <v>Overweight</v>
      </c>
      <c r="H369" t="str" cm="1">
        <f t="array" ref="H369">_xlfn.IFS(A369&lt;=25,"Young Adult",AND(A369&gt;=26,A369&lt;=35),"Adult",AND(A369&gt;=36,A369&lt;=59),"Mature Age Adult",A369&gt;=60,"Senior")</f>
        <v>Mature Age Adult</v>
      </c>
    </row>
    <row r="370" spans="1:8" ht="14.25" customHeight="1">
      <c r="A370" s="1">
        <v>51</v>
      </c>
      <c r="B370" s="1" t="s">
        <v>31</v>
      </c>
      <c r="C370" s="1">
        <v>37.729999999999997</v>
      </c>
      <c r="D370" s="1" t="s">
        <v>32</v>
      </c>
      <c r="E370" s="1" t="s">
        <v>33</v>
      </c>
      <c r="F370" s="18">
        <v>9877.6077000000005</v>
      </c>
      <c r="G370" s="18" t="str" cm="1">
        <f t="array" ref="G370">_xlfn.IFS(C370&lt;=18.5,"Underweight",AND(C370&gt;18.5,C370&lt;=24.9),"Healthy",AND(C370&gt;24.9,C370&lt;=29.9),"Slightly Overweight",C370&gt;29.9,"Overweight")</f>
        <v>Overweight</v>
      </c>
      <c r="H370" t="str" cm="1">
        <f t="array" ref="H370">_xlfn.IFS(A370&lt;=25,"Young Adult",AND(A370&gt;=26,A370&lt;=35),"Adult",AND(A370&gt;=36,A370&lt;=59),"Mature Age Adult",A370&gt;=60,"Senior")</f>
        <v>Mature Age Adult</v>
      </c>
    </row>
    <row r="371" spans="1:8" ht="14.25" customHeight="1">
      <c r="A371" s="1">
        <v>51</v>
      </c>
      <c r="B371" s="1" t="s">
        <v>31</v>
      </c>
      <c r="C371" s="1">
        <v>39.5</v>
      </c>
      <c r="D371" s="1" t="s">
        <v>32</v>
      </c>
      <c r="E371" s="1" t="s">
        <v>34</v>
      </c>
      <c r="F371" s="18">
        <v>9880.0679999999993</v>
      </c>
      <c r="G371" s="18" t="str" cm="1">
        <f t="array" ref="G371">_xlfn.IFS(C371&lt;=18.5,"Underweight",AND(C371&gt;18.5,C371&lt;=24.9),"Healthy",AND(C371&gt;24.9,C371&lt;=29.9),"Slightly Overweight",C371&gt;29.9,"Overweight")</f>
        <v>Overweight</v>
      </c>
      <c r="H371" t="str" cm="1">
        <f t="array" ref="H371">_xlfn.IFS(A371&lt;=25,"Young Adult",AND(A371&gt;=26,A371&lt;=35),"Adult",AND(A371&gt;=36,A371&lt;=59),"Mature Age Adult",A371&gt;=60,"Senior")</f>
        <v>Mature Age Adult</v>
      </c>
    </row>
    <row r="372" spans="1:8" ht="14.25" customHeight="1">
      <c r="A372" s="1">
        <v>51</v>
      </c>
      <c r="B372" s="1" t="s">
        <v>31</v>
      </c>
      <c r="C372" s="1">
        <v>33.914999999999999</v>
      </c>
      <c r="D372" s="1" t="s">
        <v>32</v>
      </c>
      <c r="E372" s="1" t="s">
        <v>36</v>
      </c>
      <c r="F372" s="18">
        <v>9866.3048500000004</v>
      </c>
      <c r="G372" s="18" t="str" cm="1">
        <f t="array" ref="G372">_xlfn.IFS(C372&lt;=18.5,"Underweight",AND(C372&gt;18.5,C372&lt;=24.9),"Healthy",AND(C372&gt;24.9,C372&lt;=29.9),"Slightly Overweight",C372&gt;29.9,"Overweight")</f>
        <v>Overweight</v>
      </c>
      <c r="H372" t="str" cm="1">
        <f t="array" ref="H372">_xlfn.IFS(A372&lt;=25,"Young Adult",AND(A372&gt;=26,A372&lt;=35),"Adult",AND(A372&gt;=36,A372&lt;=59),"Mature Age Adult",A372&gt;=60,"Senior")</f>
        <v>Mature Age Adult</v>
      </c>
    </row>
    <row r="373" spans="1:8" ht="14.25" customHeight="1">
      <c r="A373" s="1">
        <v>51</v>
      </c>
      <c r="B373" s="1" t="s">
        <v>31</v>
      </c>
      <c r="C373" s="1">
        <v>34.1</v>
      </c>
      <c r="D373" s="1" t="s">
        <v>32</v>
      </c>
      <c r="E373" s="1" t="s">
        <v>33</v>
      </c>
      <c r="F373" s="18">
        <v>9283.5619999999999</v>
      </c>
      <c r="G373" s="18" t="str" cm="1">
        <f t="array" ref="G373">_xlfn.IFS(C373&lt;=18.5,"Underweight",AND(C373&gt;18.5,C373&lt;=24.9),"Healthy",AND(C373&gt;24.9,C373&lt;=29.9),"Slightly Overweight",C373&gt;29.9,"Overweight")</f>
        <v>Overweight</v>
      </c>
      <c r="H373" t="str" cm="1">
        <f t="array" ref="H373">_xlfn.IFS(A373&lt;=25,"Young Adult",AND(A373&gt;=26,A373&lt;=35),"Adult",AND(A373&gt;=36,A373&lt;=59),"Mature Age Adult",A373&gt;=60,"Senior")</f>
        <v>Mature Age Adult</v>
      </c>
    </row>
    <row r="374" spans="1:8" ht="14.25" customHeight="1">
      <c r="A374" s="1">
        <v>51</v>
      </c>
      <c r="B374" s="1" t="s">
        <v>31</v>
      </c>
      <c r="C374" s="1">
        <v>36.67</v>
      </c>
      <c r="D374" s="1" t="s">
        <v>32</v>
      </c>
      <c r="E374" s="1" t="s">
        <v>35</v>
      </c>
      <c r="F374" s="18">
        <v>10848.1343</v>
      </c>
      <c r="G374" s="18" t="str" cm="1">
        <f t="array" ref="G374">_xlfn.IFS(C374&lt;=18.5,"Underweight",AND(C374&gt;18.5,C374&lt;=24.9),"Healthy",AND(C374&gt;24.9,C374&lt;=29.9),"Slightly Overweight",C374&gt;29.9,"Overweight")</f>
        <v>Overweight</v>
      </c>
      <c r="H374" t="str" cm="1">
        <f t="array" ref="H374">_xlfn.IFS(A374&lt;=25,"Young Adult",AND(A374&gt;=26,A374&lt;=35),"Adult",AND(A374&gt;=36,A374&lt;=59),"Mature Age Adult",A374&gt;=60,"Senior")</f>
        <v>Mature Age Adult</v>
      </c>
    </row>
    <row r="375" spans="1:8" ht="14.25" customHeight="1">
      <c r="A375" s="1">
        <v>51</v>
      </c>
      <c r="B375" s="1" t="s">
        <v>31</v>
      </c>
      <c r="C375" s="1">
        <v>40.659999999999997</v>
      </c>
      <c r="D375" s="1" t="s">
        <v>32</v>
      </c>
      <c r="E375" s="1" t="s">
        <v>36</v>
      </c>
      <c r="F375" s="18">
        <v>9875.6803999999993</v>
      </c>
      <c r="G375" s="18" t="str" cm="1">
        <f t="array" ref="G375">_xlfn.IFS(C375&lt;=18.5,"Underweight",AND(C375&gt;18.5,C375&lt;=24.9),"Healthy",AND(C375&gt;24.9,C375&lt;=29.9),"Slightly Overweight",C375&gt;29.9,"Overweight")</f>
        <v>Overweight</v>
      </c>
      <c r="H375" t="str" cm="1">
        <f t="array" ref="H375">_xlfn.IFS(A375&lt;=25,"Young Adult",AND(A375&gt;=26,A375&lt;=35),"Adult",AND(A375&gt;=36,A375&lt;=59),"Mature Age Adult",A375&gt;=60,"Senior")</f>
        <v>Mature Age Adult</v>
      </c>
    </row>
    <row r="376" spans="1:8" ht="14.25" customHeight="1">
      <c r="A376" s="1">
        <v>51</v>
      </c>
      <c r="B376" s="1" t="s">
        <v>31</v>
      </c>
      <c r="C376" s="1">
        <v>34.200000000000003</v>
      </c>
      <c r="D376" s="1" t="s">
        <v>32</v>
      </c>
      <c r="E376" s="1" t="s">
        <v>34</v>
      </c>
      <c r="F376" s="18">
        <v>9872.7009999999991</v>
      </c>
      <c r="G376" s="18" t="str" cm="1">
        <f t="array" ref="G376">_xlfn.IFS(C376&lt;=18.5,"Underweight",AND(C376&gt;18.5,C376&lt;=24.9),"Healthy",AND(C376&gt;24.9,C376&lt;=29.9),"Slightly Overweight",C376&gt;29.9,"Overweight")</f>
        <v>Overweight</v>
      </c>
      <c r="H376" t="str" cm="1">
        <f t="array" ref="H376">_xlfn.IFS(A376&lt;=25,"Young Adult",AND(A376&gt;=26,A376&lt;=35),"Adult",AND(A376&gt;=36,A376&lt;=59),"Mature Age Adult",A376&gt;=60,"Senior")</f>
        <v>Mature Age Adult</v>
      </c>
    </row>
    <row r="377" spans="1:8" ht="14.25" customHeight="1">
      <c r="A377" s="1">
        <v>51</v>
      </c>
      <c r="B377" s="1" t="s">
        <v>31</v>
      </c>
      <c r="C377" s="1">
        <v>36.384999999999998</v>
      </c>
      <c r="D377" s="1" t="s">
        <v>32</v>
      </c>
      <c r="E377" s="1" t="s">
        <v>35</v>
      </c>
      <c r="F377" s="18">
        <v>11436.738149999999</v>
      </c>
      <c r="G377" s="18" t="str" cm="1">
        <f t="array" ref="G377">_xlfn.IFS(C377&lt;=18.5,"Underweight",AND(C377&gt;18.5,C377&lt;=24.9),"Healthy",AND(C377&gt;24.9,C377&lt;=29.9),"Slightly Overweight",C377&gt;29.9,"Overweight")</f>
        <v>Overweight</v>
      </c>
      <c r="H377" t="str" cm="1">
        <f t="array" ref="H377">_xlfn.IFS(A377&lt;=25,"Young Adult",AND(A377&gt;=26,A377&lt;=35),"Adult",AND(A377&gt;=36,A377&lt;=59),"Mature Age Adult",A377&gt;=60,"Senior")</f>
        <v>Mature Age Adult</v>
      </c>
    </row>
    <row r="378" spans="1:8" ht="14.25" customHeight="1">
      <c r="A378" s="1">
        <v>52</v>
      </c>
      <c r="B378" s="1" t="s">
        <v>31</v>
      </c>
      <c r="C378" s="1">
        <v>30.78</v>
      </c>
      <c r="D378" s="1" t="s">
        <v>32</v>
      </c>
      <c r="E378" s="1" t="s">
        <v>36</v>
      </c>
      <c r="F378" s="18">
        <v>10797.3362</v>
      </c>
      <c r="G378" s="18" t="str" cm="1">
        <f t="array" ref="G378">_xlfn.IFS(C378&lt;=18.5,"Underweight",AND(C378&gt;18.5,C378&lt;=24.9),"Healthy",AND(C378&gt;24.9,C378&lt;=29.9),"Slightly Overweight",C378&gt;29.9,"Overweight")</f>
        <v>Overweight</v>
      </c>
      <c r="H378" t="str" cm="1">
        <f t="array" ref="H378">_xlfn.IFS(A378&lt;=25,"Young Adult",AND(A378&gt;=26,A378&lt;=35),"Adult",AND(A378&gt;=36,A378&lt;=59),"Mature Age Adult",A378&gt;=60,"Senior")</f>
        <v>Mature Age Adult</v>
      </c>
    </row>
    <row r="379" spans="1:8" ht="14.25" customHeight="1">
      <c r="A379" s="1">
        <v>52</v>
      </c>
      <c r="B379" s="1" t="s">
        <v>31</v>
      </c>
      <c r="C379" s="1">
        <v>37.4</v>
      </c>
      <c r="D379" s="1" t="s">
        <v>32</v>
      </c>
      <c r="E379" s="1" t="s">
        <v>34</v>
      </c>
      <c r="F379" s="18">
        <v>9634.5380000000005</v>
      </c>
      <c r="G379" s="18" t="str" cm="1">
        <f t="array" ref="G379">_xlfn.IFS(C379&lt;=18.5,"Underweight",AND(C379&gt;18.5,C379&lt;=24.9),"Healthy",AND(C379&gt;24.9,C379&lt;=29.9),"Slightly Overweight",C379&gt;29.9,"Overweight")</f>
        <v>Overweight</v>
      </c>
      <c r="H379" t="str" cm="1">
        <f t="array" ref="H379">_xlfn.IFS(A379&lt;=25,"Young Adult",AND(A379&gt;=26,A379&lt;=35),"Adult",AND(A379&gt;=36,A379&lt;=59),"Mature Age Adult",A379&gt;=60,"Senior")</f>
        <v>Mature Age Adult</v>
      </c>
    </row>
    <row r="380" spans="1:8" ht="14.25" customHeight="1">
      <c r="A380" s="1">
        <v>52</v>
      </c>
      <c r="B380" s="1" t="s">
        <v>31</v>
      </c>
      <c r="C380" s="1">
        <v>31.2</v>
      </c>
      <c r="D380" s="1" t="s">
        <v>32</v>
      </c>
      <c r="E380" s="1" t="s">
        <v>34</v>
      </c>
      <c r="F380" s="18">
        <v>9625.92</v>
      </c>
      <c r="G380" s="18" t="str" cm="1">
        <f t="array" ref="G380">_xlfn.IFS(C380&lt;=18.5,"Underweight",AND(C380&gt;18.5,C380&lt;=24.9),"Healthy",AND(C380&gt;24.9,C380&lt;=29.9),"Slightly Overweight",C380&gt;29.9,"Overweight")</f>
        <v>Overweight</v>
      </c>
      <c r="H380" t="str" cm="1">
        <f t="array" ref="H380">_xlfn.IFS(A380&lt;=25,"Young Adult",AND(A380&gt;=26,A380&lt;=35),"Adult",AND(A380&gt;=36,A380&lt;=59),"Mature Age Adult",A380&gt;=60,"Senior")</f>
        <v>Mature Age Adult</v>
      </c>
    </row>
    <row r="381" spans="1:8" ht="14.25" customHeight="1">
      <c r="A381" s="1">
        <v>52</v>
      </c>
      <c r="B381" s="1" t="s">
        <v>31</v>
      </c>
      <c r="C381" s="1">
        <v>38.380000000000003</v>
      </c>
      <c r="D381" s="1" t="s">
        <v>32</v>
      </c>
      <c r="E381" s="1" t="s">
        <v>36</v>
      </c>
      <c r="F381" s="18">
        <v>11396.9002</v>
      </c>
      <c r="G381" s="18" t="str" cm="1">
        <f t="array" ref="G381">_xlfn.IFS(C381&lt;=18.5,"Underweight",AND(C381&gt;18.5,C381&lt;=24.9),"Healthy",AND(C381&gt;24.9,C381&lt;=29.9),"Slightly Overweight",C381&gt;29.9,"Overweight")</f>
        <v>Overweight</v>
      </c>
      <c r="H381" t="str" cm="1">
        <f t="array" ref="H381">_xlfn.IFS(A381&lt;=25,"Young Adult",AND(A381&gt;=26,A381&lt;=35),"Adult",AND(A381&gt;=36,A381&lt;=59),"Mature Age Adult",A381&gt;=60,"Senior")</f>
        <v>Mature Age Adult</v>
      </c>
    </row>
    <row r="382" spans="1:8" ht="14.25" customHeight="1">
      <c r="A382" s="1">
        <v>52</v>
      </c>
      <c r="B382" s="1" t="s">
        <v>31</v>
      </c>
      <c r="C382" s="1">
        <v>46.75</v>
      </c>
      <c r="D382" s="1" t="s">
        <v>32</v>
      </c>
      <c r="E382" s="1" t="s">
        <v>33</v>
      </c>
      <c r="F382" s="18">
        <v>12592.5345</v>
      </c>
      <c r="G382" s="18" t="str" cm="1">
        <f t="array" ref="G382">_xlfn.IFS(C382&lt;=18.5,"Underweight",AND(C382&gt;18.5,C382&lt;=24.9),"Healthy",AND(C382&gt;24.9,C382&lt;=29.9),"Slightly Overweight",C382&gt;29.9,"Overweight")</f>
        <v>Overweight</v>
      </c>
      <c r="H382" t="str" cm="1">
        <f t="array" ref="H382">_xlfn.IFS(A382&lt;=25,"Young Adult",AND(A382&gt;=26,A382&lt;=35),"Adult",AND(A382&gt;=36,A382&lt;=59),"Mature Age Adult",A382&gt;=60,"Senior")</f>
        <v>Mature Age Adult</v>
      </c>
    </row>
    <row r="383" spans="1:8" ht="14.25" customHeight="1">
      <c r="A383" s="1">
        <v>52</v>
      </c>
      <c r="B383" s="1" t="s">
        <v>31</v>
      </c>
      <c r="C383" s="1">
        <v>31.73</v>
      </c>
      <c r="D383" s="1" t="s">
        <v>32</v>
      </c>
      <c r="E383" s="1" t="s">
        <v>35</v>
      </c>
      <c r="F383" s="18">
        <v>11187.6567</v>
      </c>
      <c r="G383" s="18" t="str" cm="1">
        <f t="array" ref="G383">_xlfn.IFS(C383&lt;=18.5,"Underweight",AND(C383&gt;18.5,C383&lt;=24.9),"Healthy",AND(C383&gt;24.9,C383&lt;=29.9),"Slightly Overweight",C383&gt;29.9,"Overweight")</f>
        <v>Overweight</v>
      </c>
      <c r="H383" t="str" cm="1">
        <f t="array" ref="H383">_xlfn.IFS(A383&lt;=25,"Young Adult",AND(A383&gt;=26,A383&lt;=35),"Adult",AND(A383&gt;=36,A383&lt;=59),"Mature Age Adult",A383&gt;=60,"Senior")</f>
        <v>Mature Age Adult</v>
      </c>
    </row>
    <row r="384" spans="1:8" ht="14.25" customHeight="1">
      <c r="A384" s="1">
        <v>52</v>
      </c>
      <c r="B384" s="1" t="s">
        <v>31</v>
      </c>
      <c r="C384" s="1">
        <v>37.524999999999999</v>
      </c>
      <c r="D384" s="1" t="s">
        <v>32</v>
      </c>
      <c r="E384" s="1" t="s">
        <v>35</v>
      </c>
      <c r="F384" s="18">
        <v>33471.971890000001</v>
      </c>
      <c r="G384" s="18" t="str" cm="1">
        <f t="array" ref="G384">_xlfn.IFS(C384&lt;=18.5,"Underweight",AND(C384&gt;18.5,C384&lt;=24.9),"Healthy",AND(C384&gt;24.9,C384&lt;=29.9),"Slightly Overweight",C384&gt;29.9,"Overweight")</f>
        <v>Overweight</v>
      </c>
      <c r="H384" t="str" cm="1">
        <f t="array" ref="H384">_xlfn.IFS(A384&lt;=25,"Young Adult",AND(A384&gt;=26,A384&lt;=35),"Adult",AND(A384&gt;=36,A384&lt;=59),"Mature Age Adult",A384&gt;=60,"Senior")</f>
        <v>Mature Age Adult</v>
      </c>
    </row>
    <row r="385" spans="1:8" ht="14.25" customHeight="1">
      <c r="A385" s="1">
        <v>52</v>
      </c>
      <c r="B385" s="1" t="s">
        <v>31</v>
      </c>
      <c r="C385" s="1">
        <v>30.875</v>
      </c>
      <c r="D385" s="1" t="s">
        <v>32</v>
      </c>
      <c r="E385" s="1" t="s">
        <v>36</v>
      </c>
      <c r="F385" s="18">
        <v>23045.566159999998</v>
      </c>
      <c r="G385" s="18" t="str" cm="1">
        <f t="array" ref="G385">_xlfn.IFS(C385&lt;=18.5,"Underweight",AND(C385&gt;18.5,C385&lt;=24.9),"Healthy",AND(C385&gt;24.9,C385&lt;=29.9),"Slightly Overweight",C385&gt;29.9,"Overweight")</f>
        <v>Overweight</v>
      </c>
      <c r="H385" t="str" cm="1">
        <f t="array" ref="H385">_xlfn.IFS(A385&lt;=25,"Young Adult",AND(A385&gt;=26,A385&lt;=35),"Adult",AND(A385&gt;=36,A385&lt;=59),"Mature Age Adult",A385&gt;=60,"Senior")</f>
        <v>Mature Age Adult</v>
      </c>
    </row>
    <row r="386" spans="1:8" ht="14.25" customHeight="1">
      <c r="A386" s="1">
        <v>52</v>
      </c>
      <c r="B386" s="1" t="s">
        <v>31</v>
      </c>
      <c r="C386" s="1">
        <v>33.299999999999997</v>
      </c>
      <c r="D386" s="1" t="s">
        <v>32</v>
      </c>
      <c r="E386" s="1" t="s">
        <v>34</v>
      </c>
      <c r="F386" s="18">
        <v>10806.839</v>
      </c>
      <c r="G386" s="18" t="str" cm="1">
        <f t="array" ref="G386">_xlfn.IFS(C386&lt;=18.5,"Underweight",AND(C386&gt;18.5,C386&lt;=24.9),"Healthy",AND(C386&gt;24.9,C386&lt;=29.9),"Slightly Overweight",C386&gt;29.9,"Overweight")</f>
        <v>Overweight</v>
      </c>
      <c r="H386" t="str" cm="1">
        <f t="array" ref="H386">_xlfn.IFS(A386&lt;=25,"Young Adult",AND(A386&gt;=26,A386&lt;=35),"Adult",AND(A386&gt;=36,A386&lt;=59),"Mature Age Adult",A386&gt;=60,"Senior")</f>
        <v>Mature Age Adult</v>
      </c>
    </row>
    <row r="387" spans="1:8" ht="14.25" customHeight="1">
      <c r="A387" s="1">
        <v>52</v>
      </c>
      <c r="B387" s="1" t="s">
        <v>31</v>
      </c>
      <c r="C387" s="1">
        <v>44.7</v>
      </c>
      <c r="D387" s="1" t="s">
        <v>32</v>
      </c>
      <c r="E387" s="1" t="s">
        <v>34</v>
      </c>
      <c r="F387" s="18">
        <v>11411.684999999999</v>
      </c>
      <c r="G387" s="18" t="str" cm="1">
        <f t="array" ref="G387">_xlfn.IFS(C387&lt;=18.5,"Underweight",AND(C387&gt;18.5,C387&lt;=24.9),"Healthy",AND(C387&gt;24.9,C387&lt;=29.9),"Slightly Overweight",C387&gt;29.9,"Overweight")</f>
        <v>Overweight</v>
      </c>
      <c r="H387" t="str" cm="1">
        <f t="array" ref="H387">_xlfn.IFS(A387&lt;=25,"Young Adult",AND(A387&gt;=26,A387&lt;=35),"Adult",AND(A387&gt;=36,A387&lt;=59),"Mature Age Adult",A387&gt;=60,"Senior")</f>
        <v>Mature Age Adult</v>
      </c>
    </row>
    <row r="388" spans="1:8" ht="14.25" customHeight="1">
      <c r="A388" s="1">
        <v>53</v>
      </c>
      <c r="B388" s="1" t="s">
        <v>31</v>
      </c>
      <c r="C388" s="1">
        <v>35.9</v>
      </c>
      <c r="D388" s="1" t="s">
        <v>32</v>
      </c>
      <c r="E388" s="1" t="s">
        <v>34</v>
      </c>
      <c r="F388" s="18">
        <v>11163.567999999999</v>
      </c>
      <c r="G388" s="18" t="str" cm="1">
        <f t="array" ref="G388">_xlfn.IFS(C388&lt;=18.5,"Underweight",AND(C388&gt;18.5,C388&lt;=24.9),"Healthy",AND(C388&gt;24.9,C388&lt;=29.9),"Slightly Overweight",C388&gt;29.9,"Overweight")</f>
        <v>Overweight</v>
      </c>
      <c r="H388" t="str" cm="1">
        <f t="array" ref="H388">_xlfn.IFS(A388&lt;=25,"Young Adult",AND(A388&gt;=26,A388&lt;=35),"Adult",AND(A388&gt;=36,A388&lt;=59),"Mature Age Adult",A388&gt;=60,"Senior")</f>
        <v>Mature Age Adult</v>
      </c>
    </row>
    <row r="389" spans="1:8" ht="14.25" customHeight="1">
      <c r="A389" s="1">
        <v>53</v>
      </c>
      <c r="B389" s="1" t="s">
        <v>31</v>
      </c>
      <c r="C389" s="1">
        <v>37.43</v>
      </c>
      <c r="D389" s="1" t="s">
        <v>32</v>
      </c>
      <c r="E389" s="1" t="s">
        <v>35</v>
      </c>
      <c r="F389" s="18">
        <v>10959.6947</v>
      </c>
      <c r="G389" s="18" t="str" cm="1">
        <f t="array" ref="G389">_xlfn.IFS(C389&lt;=18.5,"Underweight",AND(C389&gt;18.5,C389&lt;=24.9),"Healthy",AND(C389&gt;24.9,C389&lt;=29.9),"Slightly Overweight",C389&gt;29.9,"Overweight")</f>
        <v>Overweight</v>
      </c>
      <c r="H389" t="str" cm="1">
        <f t="array" ref="H389">_xlfn.IFS(A389&lt;=25,"Young Adult",AND(A389&gt;=26,A389&lt;=35),"Adult",AND(A389&gt;=36,A389&lt;=59),"Mature Age Adult",A389&gt;=60,"Senior")</f>
        <v>Mature Age Adult</v>
      </c>
    </row>
    <row r="390" spans="1:8" ht="14.25" customHeight="1">
      <c r="A390" s="1">
        <v>53</v>
      </c>
      <c r="B390" s="1" t="s">
        <v>31</v>
      </c>
      <c r="C390" s="1">
        <v>33.25</v>
      </c>
      <c r="D390" s="1" t="s">
        <v>32</v>
      </c>
      <c r="E390" s="1" t="s">
        <v>36</v>
      </c>
      <c r="F390" s="18">
        <v>10564.8845</v>
      </c>
      <c r="G390" s="18" t="str" cm="1">
        <f t="array" ref="G390">_xlfn.IFS(C390&lt;=18.5,"Underweight",AND(C390&gt;18.5,C390&lt;=24.9),"Healthy",AND(C390&gt;24.9,C390&lt;=29.9),"Slightly Overweight",C390&gt;29.9,"Overweight")</f>
        <v>Overweight</v>
      </c>
      <c r="H390" t="str" cm="1">
        <f t="array" ref="H390">_xlfn.IFS(A390&lt;=25,"Young Adult",AND(A390&gt;=26,A390&lt;=35),"Adult",AND(A390&gt;=36,A390&lt;=59),"Mature Age Adult",A390&gt;=60,"Senior")</f>
        <v>Mature Age Adult</v>
      </c>
    </row>
    <row r="391" spans="1:8" ht="14.25" customHeight="1">
      <c r="A391" s="1">
        <v>53</v>
      </c>
      <c r="B391" s="1" t="s">
        <v>31</v>
      </c>
      <c r="C391" s="1">
        <v>38.06</v>
      </c>
      <c r="D391" s="1" t="s">
        <v>32</v>
      </c>
      <c r="E391" s="1" t="s">
        <v>33</v>
      </c>
      <c r="F391" s="18">
        <v>20462.997660000001</v>
      </c>
      <c r="G391" s="18" t="str" cm="1">
        <f t="array" ref="G391">_xlfn.IFS(C391&lt;=18.5,"Underweight",AND(C391&gt;18.5,C391&lt;=24.9),"Healthy",AND(C391&gt;24.9,C391&lt;=29.9),"Slightly Overweight",C391&gt;29.9,"Overweight")</f>
        <v>Overweight</v>
      </c>
      <c r="H391" t="str" cm="1">
        <f t="array" ref="H391">_xlfn.IFS(A391&lt;=25,"Young Adult",AND(A391&gt;=26,A391&lt;=35),"Adult",AND(A391&gt;=36,A391&lt;=59),"Mature Age Adult",A391&gt;=60,"Senior")</f>
        <v>Mature Age Adult</v>
      </c>
    </row>
    <row r="392" spans="1:8" ht="14.25" customHeight="1">
      <c r="A392" s="1">
        <v>53</v>
      </c>
      <c r="B392" s="1" t="s">
        <v>31</v>
      </c>
      <c r="C392" s="1">
        <v>39.6</v>
      </c>
      <c r="D392" s="1" t="s">
        <v>32</v>
      </c>
      <c r="E392" s="1" t="s">
        <v>33</v>
      </c>
      <c r="F392" s="18">
        <v>10579.710999999999</v>
      </c>
      <c r="G392" s="18" t="str" cm="1">
        <f t="array" ref="G392">_xlfn.IFS(C392&lt;=18.5,"Underweight",AND(C392&gt;18.5,C392&lt;=24.9),"Healthy",AND(C392&gt;24.9,C392&lt;=29.9),"Slightly Overweight",C392&gt;29.9,"Overweight")</f>
        <v>Overweight</v>
      </c>
      <c r="H392" t="str" cm="1">
        <f t="array" ref="H392">_xlfn.IFS(A392&lt;=25,"Young Adult",AND(A392&gt;=26,A392&lt;=35),"Adult",AND(A392&gt;=36,A392&lt;=59),"Mature Age Adult",A392&gt;=60,"Senior")</f>
        <v>Mature Age Adult</v>
      </c>
    </row>
    <row r="393" spans="1:8" ht="14.25" customHeight="1">
      <c r="A393" s="1">
        <v>53</v>
      </c>
      <c r="B393" s="1" t="s">
        <v>31</v>
      </c>
      <c r="C393" s="1">
        <v>32.299999999999997</v>
      </c>
      <c r="D393" s="1" t="s">
        <v>32</v>
      </c>
      <c r="E393" s="1" t="s">
        <v>36</v>
      </c>
      <c r="F393" s="18">
        <v>29186.482360000002</v>
      </c>
      <c r="G393" s="18" t="str" cm="1">
        <f t="array" ref="G393">_xlfn.IFS(C393&lt;=18.5,"Underweight",AND(C393&gt;18.5,C393&lt;=24.9),"Healthy",AND(C393&gt;24.9,C393&lt;=29.9),"Slightly Overweight",C393&gt;29.9,"Overweight")</f>
        <v>Overweight</v>
      </c>
      <c r="H393" t="str" cm="1">
        <f t="array" ref="H393">_xlfn.IFS(A393&lt;=25,"Young Adult",AND(A393&gt;=26,A393&lt;=35),"Adult",AND(A393&gt;=36,A393&lt;=59),"Mature Age Adult",A393&gt;=60,"Senior")</f>
        <v>Mature Age Adult</v>
      </c>
    </row>
    <row r="394" spans="1:8" ht="14.25" customHeight="1">
      <c r="A394" s="1">
        <v>54</v>
      </c>
      <c r="B394" s="1" t="s">
        <v>31</v>
      </c>
      <c r="C394" s="1">
        <v>30.8</v>
      </c>
      <c r="D394" s="1" t="s">
        <v>32</v>
      </c>
      <c r="E394" s="1" t="s">
        <v>34</v>
      </c>
      <c r="F394" s="18">
        <v>12105.32</v>
      </c>
      <c r="G394" s="18" t="str" cm="1">
        <f t="array" ref="G394">_xlfn.IFS(C394&lt;=18.5,"Underweight",AND(C394&gt;18.5,C394&lt;=24.9),"Healthy",AND(C394&gt;24.9,C394&lt;=29.9),"Slightly Overweight",C394&gt;29.9,"Overweight")</f>
        <v>Overweight</v>
      </c>
      <c r="H394" t="str" cm="1">
        <f t="array" ref="H394">_xlfn.IFS(A394&lt;=25,"Young Adult",AND(A394&gt;=26,A394&lt;=35),"Adult",AND(A394&gt;=36,A394&lt;=59),"Mature Age Adult",A394&gt;=60,"Senior")</f>
        <v>Mature Age Adult</v>
      </c>
    </row>
    <row r="395" spans="1:8" ht="14.25" customHeight="1">
      <c r="A395" s="1">
        <v>54</v>
      </c>
      <c r="B395" s="1" t="s">
        <v>31</v>
      </c>
      <c r="C395" s="1">
        <v>31.9</v>
      </c>
      <c r="D395" s="1" t="s">
        <v>32</v>
      </c>
      <c r="E395" s="1" t="s">
        <v>33</v>
      </c>
      <c r="F395" s="18">
        <v>27322.73386</v>
      </c>
      <c r="G395" s="18" t="str" cm="1">
        <f t="array" ref="G395">_xlfn.IFS(C395&lt;=18.5,"Underweight",AND(C395&gt;18.5,C395&lt;=24.9),"Healthy",AND(C395&gt;24.9,C395&lt;=29.9),"Slightly Overweight",C395&gt;29.9,"Overweight")</f>
        <v>Overweight</v>
      </c>
      <c r="H395" t="str" cm="1">
        <f t="array" ref="H395">_xlfn.IFS(A395&lt;=25,"Young Adult",AND(A395&gt;=26,A395&lt;=35),"Adult",AND(A395&gt;=36,A395&lt;=59),"Mature Age Adult",A395&gt;=60,"Senior")</f>
        <v>Mature Age Adult</v>
      </c>
    </row>
    <row r="396" spans="1:8" ht="14.25" customHeight="1">
      <c r="A396" s="1">
        <v>54</v>
      </c>
      <c r="B396" s="1" t="s">
        <v>31</v>
      </c>
      <c r="C396" s="1">
        <v>46.7</v>
      </c>
      <c r="D396" s="1" t="s">
        <v>32</v>
      </c>
      <c r="E396" s="1" t="s">
        <v>34</v>
      </c>
      <c r="F396" s="18">
        <v>11538.421</v>
      </c>
      <c r="G396" s="18" t="str" cm="1">
        <f t="array" ref="G396">_xlfn.IFS(C396&lt;=18.5,"Underweight",AND(C396&gt;18.5,C396&lt;=24.9),"Healthy",AND(C396&gt;24.9,C396&lt;=29.9),"Slightly Overweight",C396&gt;29.9,"Overweight")</f>
        <v>Overweight</v>
      </c>
      <c r="H396" t="str" cm="1">
        <f t="array" ref="H396">_xlfn.IFS(A396&lt;=25,"Young Adult",AND(A396&gt;=26,A396&lt;=35),"Adult",AND(A396&gt;=36,A396&lt;=59),"Mature Age Adult",A396&gt;=60,"Senior")</f>
        <v>Mature Age Adult</v>
      </c>
    </row>
    <row r="397" spans="1:8" ht="14.25" customHeight="1">
      <c r="A397" s="1">
        <v>54</v>
      </c>
      <c r="B397" s="1" t="s">
        <v>31</v>
      </c>
      <c r="C397" s="1">
        <v>32.68</v>
      </c>
      <c r="D397" s="1" t="s">
        <v>32</v>
      </c>
      <c r="E397" s="1" t="s">
        <v>36</v>
      </c>
      <c r="F397" s="18">
        <v>10923.933199999999</v>
      </c>
      <c r="G397" s="18" t="str" cm="1">
        <f t="array" ref="G397">_xlfn.IFS(C397&lt;=18.5,"Underweight",AND(C397&gt;18.5,C397&lt;=24.9),"Healthy",AND(C397&gt;24.9,C397&lt;=29.9),"Slightly Overweight",C397&gt;29.9,"Overweight")</f>
        <v>Overweight</v>
      </c>
      <c r="H397" t="str" cm="1">
        <f t="array" ref="H397">_xlfn.IFS(A397&lt;=25,"Young Adult",AND(A397&gt;=26,A397&lt;=35),"Adult",AND(A397&gt;=36,A397&lt;=59),"Mature Age Adult",A397&gt;=60,"Senior")</f>
        <v>Mature Age Adult</v>
      </c>
    </row>
    <row r="398" spans="1:8" ht="14.25" customHeight="1">
      <c r="A398" s="1">
        <v>54</v>
      </c>
      <c r="B398" s="1" t="s">
        <v>31</v>
      </c>
      <c r="C398" s="1">
        <v>35.814999999999998</v>
      </c>
      <c r="D398" s="1" t="s">
        <v>32</v>
      </c>
      <c r="E398" s="1" t="s">
        <v>35</v>
      </c>
      <c r="F398" s="18">
        <v>12495.290849999999</v>
      </c>
      <c r="G398" s="18" t="str" cm="1">
        <f t="array" ref="G398">_xlfn.IFS(C398&lt;=18.5,"Underweight",AND(C398&gt;18.5,C398&lt;=24.9),"Healthy",AND(C398&gt;24.9,C398&lt;=29.9),"Slightly Overweight",C398&gt;29.9,"Overweight")</f>
        <v>Overweight</v>
      </c>
      <c r="H398" t="str" cm="1">
        <f t="array" ref="H398">_xlfn.IFS(A398&lt;=25,"Young Adult",AND(A398&gt;=26,A398&lt;=35),"Adult",AND(A398&gt;=36,A398&lt;=59),"Mature Age Adult",A398&gt;=60,"Senior")</f>
        <v>Mature Age Adult</v>
      </c>
    </row>
    <row r="399" spans="1:8" ht="14.25" customHeight="1">
      <c r="A399" s="1">
        <v>54</v>
      </c>
      <c r="B399" s="1" t="s">
        <v>31</v>
      </c>
      <c r="C399" s="1">
        <v>31.9</v>
      </c>
      <c r="D399" s="1" t="s">
        <v>32</v>
      </c>
      <c r="E399" s="1" t="s">
        <v>33</v>
      </c>
      <c r="F399" s="18">
        <v>10928.849</v>
      </c>
      <c r="G399" s="18" t="str" cm="1">
        <f t="array" ref="G399">_xlfn.IFS(C399&lt;=18.5,"Underweight",AND(C399&gt;18.5,C399&lt;=24.9),"Healthy",AND(C399&gt;24.9,C399&lt;=29.9),"Slightly Overweight",C399&gt;29.9,"Overweight")</f>
        <v>Overweight</v>
      </c>
      <c r="H399" t="str" cm="1">
        <f t="array" ref="H399">_xlfn.IFS(A399&lt;=25,"Young Adult",AND(A399&gt;=26,A399&lt;=35),"Adult",AND(A399&gt;=36,A399&lt;=59),"Mature Age Adult",A399&gt;=60,"Senior")</f>
        <v>Mature Age Adult</v>
      </c>
    </row>
    <row r="400" spans="1:8" ht="14.25" customHeight="1">
      <c r="A400" s="1">
        <v>54</v>
      </c>
      <c r="B400" s="1" t="s">
        <v>31</v>
      </c>
      <c r="C400" s="1">
        <v>31.24</v>
      </c>
      <c r="D400" s="1" t="s">
        <v>32</v>
      </c>
      <c r="E400" s="1" t="s">
        <v>33</v>
      </c>
      <c r="F400" s="18">
        <v>10338.9316</v>
      </c>
      <c r="G400" s="18" t="str" cm="1">
        <f t="array" ref="G400">_xlfn.IFS(C400&lt;=18.5,"Underweight",AND(C400&gt;18.5,C400&lt;=24.9),"Healthy",AND(C400&gt;24.9,C400&lt;=29.9),"Slightly Overweight",C400&gt;29.9,"Overweight")</f>
        <v>Overweight</v>
      </c>
      <c r="H400" t="str" cm="1">
        <f t="array" ref="H400">_xlfn.IFS(A400&lt;=25,"Young Adult",AND(A400&gt;=26,A400&lt;=35),"Adult",AND(A400&gt;=36,A400&lt;=59),"Mature Age Adult",A400&gt;=60,"Senior")</f>
        <v>Mature Age Adult</v>
      </c>
    </row>
    <row r="401" spans="1:8" ht="14.25" customHeight="1">
      <c r="A401" s="1">
        <v>54</v>
      </c>
      <c r="B401" s="1" t="s">
        <v>31</v>
      </c>
      <c r="C401" s="1">
        <v>32.299999999999997</v>
      </c>
      <c r="D401" s="1" t="s">
        <v>32</v>
      </c>
      <c r="E401" s="1" t="s">
        <v>36</v>
      </c>
      <c r="F401" s="18">
        <v>11512.405000000001</v>
      </c>
      <c r="G401" s="18" t="str" cm="1">
        <f t="array" ref="G401">_xlfn.IFS(C401&lt;=18.5,"Underweight",AND(C401&gt;18.5,C401&lt;=24.9),"Healthy",AND(C401&gt;24.9,C401&lt;=29.9),"Slightly Overweight",C401&gt;29.9,"Overweight")</f>
        <v>Overweight</v>
      </c>
      <c r="H401" t="str" cm="1">
        <f t="array" ref="H401">_xlfn.IFS(A401&lt;=25,"Young Adult",AND(A401&gt;=26,A401&lt;=35),"Adult",AND(A401&gt;=36,A401&lt;=59),"Mature Age Adult",A401&gt;=60,"Senior")</f>
        <v>Mature Age Adult</v>
      </c>
    </row>
    <row r="402" spans="1:8" ht="14.25" customHeight="1">
      <c r="A402" s="1">
        <v>55</v>
      </c>
      <c r="B402" s="1" t="s">
        <v>31</v>
      </c>
      <c r="C402" s="1">
        <v>32.774999999999999</v>
      </c>
      <c r="D402" s="1" t="s">
        <v>32</v>
      </c>
      <c r="E402" s="1" t="s">
        <v>35</v>
      </c>
      <c r="F402" s="18">
        <v>12268.632250000001</v>
      </c>
      <c r="G402" s="18" t="str" cm="1">
        <f t="array" ref="G402">_xlfn.IFS(C402&lt;=18.5,"Underweight",AND(C402&gt;18.5,C402&lt;=24.9),"Healthy",AND(C402&gt;24.9,C402&lt;=29.9),"Slightly Overweight",C402&gt;29.9,"Overweight")</f>
        <v>Overweight</v>
      </c>
      <c r="H402" t="str" cm="1">
        <f t="array" ref="H402">_xlfn.IFS(A402&lt;=25,"Young Adult",AND(A402&gt;=26,A402&lt;=35),"Adult",AND(A402&gt;=36,A402&lt;=59),"Mature Age Adult",A402&gt;=60,"Senior")</f>
        <v>Mature Age Adult</v>
      </c>
    </row>
    <row r="403" spans="1:8" ht="14.25" customHeight="1">
      <c r="A403" s="1">
        <v>55</v>
      </c>
      <c r="B403" s="1" t="s">
        <v>31</v>
      </c>
      <c r="C403" s="1">
        <v>32.395000000000003</v>
      </c>
      <c r="D403" s="1" t="s">
        <v>32</v>
      </c>
      <c r="E403" s="1" t="s">
        <v>36</v>
      </c>
      <c r="F403" s="18">
        <v>11879.10405</v>
      </c>
      <c r="G403" s="18" t="str" cm="1">
        <f t="array" ref="G403">_xlfn.IFS(C403&lt;=18.5,"Underweight",AND(C403&gt;18.5,C403&lt;=24.9),"Healthy",AND(C403&gt;24.9,C403&lt;=29.9),"Slightly Overweight",C403&gt;29.9,"Overweight")</f>
        <v>Overweight</v>
      </c>
      <c r="H403" t="str" cm="1">
        <f t="array" ref="H403">_xlfn.IFS(A403&lt;=25,"Young Adult",AND(A403&gt;=26,A403&lt;=35),"Adult",AND(A403&gt;=36,A403&lt;=59),"Mature Age Adult",A403&gt;=60,"Senior")</f>
        <v>Mature Age Adult</v>
      </c>
    </row>
    <row r="404" spans="1:8" ht="14.25" customHeight="1">
      <c r="A404" s="1">
        <v>55</v>
      </c>
      <c r="B404" s="1" t="s">
        <v>31</v>
      </c>
      <c r="C404" s="1">
        <v>30.14</v>
      </c>
      <c r="D404" s="1" t="s">
        <v>32</v>
      </c>
      <c r="E404" s="1" t="s">
        <v>33</v>
      </c>
      <c r="F404" s="18">
        <v>11881.9696</v>
      </c>
      <c r="G404" s="18" t="str" cm="1">
        <f t="array" ref="G404">_xlfn.IFS(C404&lt;=18.5,"Underweight",AND(C404&gt;18.5,C404&lt;=24.9),"Healthy",AND(C404&gt;24.9,C404&lt;=29.9),"Slightly Overweight",C404&gt;29.9,"Overweight")</f>
        <v>Overweight</v>
      </c>
      <c r="H404" t="str" cm="1">
        <f t="array" ref="H404">_xlfn.IFS(A404&lt;=25,"Young Adult",AND(A404&gt;=26,A404&lt;=35),"Adult",AND(A404&gt;=36,A404&lt;=59),"Mature Age Adult",A404&gt;=60,"Senior")</f>
        <v>Mature Age Adult</v>
      </c>
    </row>
    <row r="405" spans="1:8" ht="14.25" customHeight="1">
      <c r="A405" s="1">
        <v>55</v>
      </c>
      <c r="B405" s="1" t="s">
        <v>31</v>
      </c>
      <c r="C405" s="1">
        <v>37.1</v>
      </c>
      <c r="D405" s="1" t="s">
        <v>32</v>
      </c>
      <c r="E405" s="1" t="s">
        <v>34</v>
      </c>
      <c r="F405" s="18">
        <v>10713.644</v>
      </c>
      <c r="G405" s="18" t="str" cm="1">
        <f t="array" ref="G405">_xlfn.IFS(C405&lt;=18.5,"Underweight",AND(C405&gt;18.5,C405&lt;=24.9),"Healthy",AND(C405&gt;24.9,C405&lt;=29.9),"Slightly Overweight",C405&gt;29.9,"Overweight")</f>
        <v>Overweight</v>
      </c>
      <c r="H405" t="str" cm="1">
        <f t="array" ref="H405">_xlfn.IFS(A405&lt;=25,"Young Adult",AND(A405&gt;=26,A405&lt;=35),"Adult",AND(A405&gt;=36,A405&lt;=59),"Mature Age Adult",A405&gt;=60,"Senior")</f>
        <v>Mature Age Adult</v>
      </c>
    </row>
    <row r="406" spans="1:8" ht="14.25" customHeight="1">
      <c r="A406" s="1">
        <v>55</v>
      </c>
      <c r="B406" s="1" t="s">
        <v>31</v>
      </c>
      <c r="C406" s="1">
        <v>40.81</v>
      </c>
      <c r="D406" s="1" t="s">
        <v>32</v>
      </c>
      <c r="E406" s="1" t="s">
        <v>33</v>
      </c>
      <c r="F406" s="18">
        <v>12485.8009</v>
      </c>
      <c r="G406" s="18" t="str" cm="1">
        <f t="array" ref="G406">_xlfn.IFS(C406&lt;=18.5,"Underweight",AND(C406&gt;18.5,C406&lt;=24.9),"Healthy",AND(C406&gt;24.9,C406&lt;=29.9),"Slightly Overweight",C406&gt;29.9,"Overweight")</f>
        <v>Overweight</v>
      </c>
      <c r="H406" t="str" cm="1">
        <f t="array" ref="H406">_xlfn.IFS(A406&lt;=25,"Young Adult",AND(A406&gt;=26,A406&lt;=35),"Adult",AND(A406&gt;=36,A406&lt;=59),"Mature Age Adult",A406&gt;=60,"Senior")</f>
        <v>Mature Age Adult</v>
      </c>
    </row>
    <row r="407" spans="1:8" ht="14.25" customHeight="1">
      <c r="A407" s="1">
        <v>55</v>
      </c>
      <c r="B407" s="1" t="s">
        <v>31</v>
      </c>
      <c r="C407" s="1">
        <v>33.534999999999997</v>
      </c>
      <c r="D407" s="1" t="s">
        <v>32</v>
      </c>
      <c r="E407" s="1" t="s">
        <v>35</v>
      </c>
      <c r="F407" s="18">
        <v>12269.68865</v>
      </c>
      <c r="G407" s="18" t="str" cm="1">
        <f t="array" ref="G407">_xlfn.IFS(C407&lt;=18.5,"Underweight",AND(C407&gt;18.5,C407&lt;=24.9),"Healthy",AND(C407&gt;24.9,C407&lt;=29.9),"Slightly Overweight",C407&gt;29.9,"Overweight")</f>
        <v>Overweight</v>
      </c>
      <c r="H407" t="str" cm="1">
        <f t="array" ref="H407">_xlfn.IFS(A407&lt;=25,"Young Adult",AND(A407&gt;=26,A407&lt;=35),"Adult",AND(A407&gt;=36,A407&lt;=59),"Mature Age Adult",A407&gt;=60,"Senior")</f>
        <v>Mature Age Adult</v>
      </c>
    </row>
    <row r="408" spans="1:8" ht="14.25" customHeight="1">
      <c r="A408" s="1">
        <v>55</v>
      </c>
      <c r="B408" s="1" t="s">
        <v>31</v>
      </c>
      <c r="C408" s="1">
        <v>30.5</v>
      </c>
      <c r="D408" s="1" t="s">
        <v>32</v>
      </c>
      <c r="E408" s="1" t="s">
        <v>34</v>
      </c>
      <c r="F408" s="18">
        <v>10704.47</v>
      </c>
      <c r="G408" s="18" t="str" cm="1">
        <f t="array" ref="G408">_xlfn.IFS(C408&lt;=18.5,"Underweight",AND(C408&gt;18.5,C408&lt;=24.9),"Healthy",AND(C408&gt;24.9,C408&lt;=29.9),"Slightly Overweight",C408&gt;29.9,"Overweight")</f>
        <v>Overweight</v>
      </c>
      <c r="H408" t="str" cm="1">
        <f t="array" ref="H408">_xlfn.IFS(A408&lt;=25,"Young Adult",AND(A408&gt;=26,A408&lt;=35),"Adult",AND(A408&gt;=36,A408&lt;=59),"Mature Age Adult",A408&gt;=60,"Senior")</f>
        <v>Mature Age Adult</v>
      </c>
    </row>
    <row r="409" spans="1:8" ht="14.25" customHeight="1">
      <c r="A409" s="1">
        <v>56</v>
      </c>
      <c r="B409" s="1" t="s">
        <v>31</v>
      </c>
      <c r="C409" s="1">
        <v>39.82</v>
      </c>
      <c r="D409" s="1" t="s">
        <v>32</v>
      </c>
      <c r="E409" s="1" t="s">
        <v>33</v>
      </c>
      <c r="F409" s="18">
        <v>11090.7178</v>
      </c>
      <c r="G409" s="18" t="str" cm="1">
        <f t="array" ref="G409">_xlfn.IFS(C409&lt;=18.5,"Underweight",AND(C409&gt;18.5,C409&lt;=24.9),"Healthy",AND(C409&gt;24.9,C409&lt;=29.9),"Slightly Overweight",C409&gt;29.9,"Overweight")</f>
        <v>Overweight</v>
      </c>
      <c r="H409" t="str" cm="1">
        <f t="array" ref="H409">_xlfn.IFS(A409&lt;=25,"Young Adult",AND(A409&gt;=26,A409&lt;=35),"Adult",AND(A409&gt;=36,A409&lt;=59),"Mature Age Adult",A409&gt;=60,"Senior")</f>
        <v>Mature Age Adult</v>
      </c>
    </row>
    <row r="410" spans="1:8" ht="14.25" customHeight="1">
      <c r="A410" s="1">
        <v>56</v>
      </c>
      <c r="B410" s="1" t="s">
        <v>31</v>
      </c>
      <c r="C410" s="1">
        <v>37.51</v>
      </c>
      <c r="D410" s="1" t="s">
        <v>32</v>
      </c>
      <c r="E410" s="1" t="s">
        <v>33</v>
      </c>
      <c r="F410" s="18">
        <v>12265.5069</v>
      </c>
      <c r="G410" s="18" t="str" cm="1">
        <f t="array" ref="G410">_xlfn.IFS(C410&lt;=18.5,"Underweight",AND(C410&gt;18.5,C410&lt;=24.9),"Healthy",AND(C410&gt;24.9,C410&lt;=29.9),"Slightly Overweight",C410&gt;29.9,"Overweight")</f>
        <v>Overweight</v>
      </c>
      <c r="H410" t="str" cm="1">
        <f t="array" ref="H410">_xlfn.IFS(A410&lt;=25,"Young Adult",AND(A410&gt;=26,A410&lt;=35),"Adult",AND(A410&gt;=36,A410&lt;=59),"Mature Age Adult",A410&gt;=60,"Senior")</f>
        <v>Mature Age Adult</v>
      </c>
    </row>
    <row r="411" spans="1:8" ht="14.25" customHeight="1">
      <c r="A411" s="1">
        <v>56</v>
      </c>
      <c r="B411" s="1" t="s">
        <v>31</v>
      </c>
      <c r="C411" s="1">
        <v>32.299999999999997</v>
      </c>
      <c r="D411" s="1" t="s">
        <v>32</v>
      </c>
      <c r="E411" s="1" t="s">
        <v>36</v>
      </c>
      <c r="F411" s="18">
        <v>13430.264999999999</v>
      </c>
      <c r="G411" s="18" t="str" cm="1">
        <f t="array" ref="G411">_xlfn.IFS(C411&lt;=18.5,"Underweight",AND(C411&gt;18.5,C411&lt;=24.9),"Healthy",AND(C411&gt;24.9,C411&lt;=29.9),"Slightly Overweight",C411&gt;29.9,"Overweight")</f>
        <v>Overweight</v>
      </c>
      <c r="H411" t="str" cm="1">
        <f t="array" ref="H411">_xlfn.IFS(A411&lt;=25,"Young Adult",AND(A411&gt;=26,A411&lt;=35),"Adult",AND(A411&gt;=36,A411&lt;=59),"Mature Age Adult",A411&gt;=60,"Senior")</f>
        <v>Mature Age Adult</v>
      </c>
    </row>
    <row r="412" spans="1:8" ht="14.25" customHeight="1">
      <c r="A412" s="1">
        <v>56</v>
      </c>
      <c r="B412" s="1" t="s">
        <v>31</v>
      </c>
      <c r="C412" s="1">
        <v>33.82</v>
      </c>
      <c r="D412" s="1" t="s">
        <v>32</v>
      </c>
      <c r="E412" s="1" t="s">
        <v>35</v>
      </c>
      <c r="F412" s="18">
        <v>12643.3778</v>
      </c>
      <c r="G412" s="18" t="str" cm="1">
        <f t="array" ref="G412">_xlfn.IFS(C412&lt;=18.5,"Underweight",AND(C412&gt;18.5,C412&lt;=24.9),"Healthy",AND(C412&gt;24.9,C412&lt;=29.9),"Slightly Overweight",C412&gt;29.9,"Overweight")</f>
        <v>Overweight</v>
      </c>
      <c r="H412" t="str" cm="1">
        <f t="array" ref="H412">_xlfn.IFS(A412&lt;=25,"Young Adult",AND(A412&gt;=26,A412&lt;=35),"Adult",AND(A412&gt;=36,A412&lt;=59),"Mature Age Adult",A412&gt;=60,"Senior")</f>
        <v>Mature Age Adult</v>
      </c>
    </row>
    <row r="413" spans="1:8" ht="14.25" customHeight="1">
      <c r="A413" s="1">
        <v>56</v>
      </c>
      <c r="B413" s="1" t="s">
        <v>31</v>
      </c>
      <c r="C413" s="1">
        <v>35.799999999999997</v>
      </c>
      <c r="D413" s="1" t="s">
        <v>32</v>
      </c>
      <c r="E413" s="1" t="s">
        <v>34</v>
      </c>
      <c r="F413" s="18">
        <v>11674.13</v>
      </c>
      <c r="G413" s="18" t="str" cm="1">
        <f t="array" ref="G413">_xlfn.IFS(C413&lt;=18.5,"Underweight",AND(C413&gt;18.5,C413&lt;=24.9),"Healthy",AND(C413&gt;24.9,C413&lt;=29.9),"Slightly Overweight",C413&gt;29.9,"Overweight")</f>
        <v>Overweight</v>
      </c>
      <c r="H413" t="str" cm="1">
        <f t="array" ref="H413">_xlfn.IFS(A413&lt;=25,"Young Adult",AND(A413&gt;=26,A413&lt;=35),"Adult",AND(A413&gt;=36,A413&lt;=59),"Mature Age Adult",A413&gt;=60,"Senior")</f>
        <v>Mature Age Adult</v>
      </c>
    </row>
    <row r="414" spans="1:8" ht="14.25" customHeight="1">
      <c r="A414" s="1">
        <v>56</v>
      </c>
      <c r="B414" s="1" t="s">
        <v>31</v>
      </c>
      <c r="C414" s="1">
        <v>41.91</v>
      </c>
      <c r="D414" s="1" t="s">
        <v>32</v>
      </c>
      <c r="E414" s="1" t="s">
        <v>33</v>
      </c>
      <c r="F414" s="18">
        <v>11093.6229</v>
      </c>
      <c r="G414" s="18" t="str" cm="1">
        <f t="array" ref="G414">_xlfn.IFS(C414&lt;=18.5,"Underweight",AND(C414&gt;18.5,C414&lt;=24.9),"Healthy",AND(C414&gt;24.9,C414&lt;=29.9),"Slightly Overweight",C414&gt;29.9,"Overweight")</f>
        <v>Overweight</v>
      </c>
      <c r="H414" t="str" cm="1">
        <f t="array" ref="H414">_xlfn.IFS(A414&lt;=25,"Young Adult",AND(A414&gt;=26,A414&lt;=35),"Adult",AND(A414&gt;=36,A414&lt;=59),"Mature Age Adult",A414&gt;=60,"Senior")</f>
        <v>Mature Age Adult</v>
      </c>
    </row>
    <row r="415" spans="1:8" ht="14.25" customHeight="1">
      <c r="A415" s="1">
        <v>57</v>
      </c>
      <c r="B415" s="1" t="s">
        <v>31</v>
      </c>
      <c r="C415" s="1">
        <v>38</v>
      </c>
      <c r="D415" s="1" t="s">
        <v>32</v>
      </c>
      <c r="E415" s="1" t="s">
        <v>34</v>
      </c>
      <c r="F415" s="18">
        <v>12646.207</v>
      </c>
      <c r="G415" s="18" t="str" cm="1">
        <f t="array" ref="G415">_xlfn.IFS(C415&lt;=18.5,"Underweight",AND(C415&gt;18.5,C415&lt;=24.9),"Healthy",AND(C415&gt;24.9,C415&lt;=29.9),"Slightly Overweight",C415&gt;29.9,"Overweight")</f>
        <v>Overweight</v>
      </c>
      <c r="H415" t="str" cm="1">
        <f t="array" ref="H415">_xlfn.IFS(A415&lt;=25,"Young Adult",AND(A415&gt;=26,A415&lt;=35),"Adult",AND(A415&gt;=36,A415&lt;=59),"Mature Age Adult",A415&gt;=60,"Senior")</f>
        <v>Mature Age Adult</v>
      </c>
    </row>
    <row r="416" spans="1:8" ht="14.25" customHeight="1">
      <c r="A416" s="1">
        <v>57</v>
      </c>
      <c r="B416" s="1" t="s">
        <v>31</v>
      </c>
      <c r="C416" s="1">
        <v>30.495000000000001</v>
      </c>
      <c r="D416" s="1" t="s">
        <v>32</v>
      </c>
      <c r="E416" s="1" t="s">
        <v>35</v>
      </c>
      <c r="F416" s="18">
        <v>11840.77505</v>
      </c>
      <c r="G416" s="18" t="str" cm="1">
        <f t="array" ref="G416">_xlfn.IFS(C416&lt;=18.5,"Underweight",AND(C416&gt;18.5,C416&lt;=24.9),"Healthy",AND(C416&gt;24.9,C416&lt;=29.9),"Slightly Overweight",C416&gt;29.9,"Overweight")</f>
        <v>Overweight</v>
      </c>
      <c r="H416" t="str" cm="1">
        <f t="array" ref="H416">_xlfn.IFS(A416&lt;=25,"Young Adult",AND(A416&gt;=26,A416&lt;=35),"Adult",AND(A416&gt;=36,A416&lt;=59),"Mature Age Adult",A416&gt;=60,"Senior")</f>
        <v>Mature Age Adult</v>
      </c>
    </row>
    <row r="417" spans="1:8" ht="14.25" customHeight="1">
      <c r="A417" s="1">
        <v>57</v>
      </c>
      <c r="B417" s="1" t="s">
        <v>31</v>
      </c>
      <c r="C417" s="1">
        <v>34.295000000000002</v>
      </c>
      <c r="D417" s="1" t="s">
        <v>32</v>
      </c>
      <c r="E417" s="1" t="s">
        <v>36</v>
      </c>
      <c r="F417" s="18">
        <v>13224.057049999999</v>
      </c>
      <c r="G417" s="18" t="str" cm="1">
        <f t="array" ref="G417">_xlfn.IFS(C417&lt;=18.5,"Underweight",AND(C417&gt;18.5,C417&lt;=24.9),"Healthy",AND(C417&gt;24.9,C417&lt;=29.9),"Slightly Overweight",C417&gt;29.9,"Overweight")</f>
        <v>Overweight</v>
      </c>
      <c r="H417" t="str" cm="1">
        <f t="array" ref="H417">_xlfn.IFS(A417&lt;=25,"Young Adult",AND(A417&gt;=26,A417&lt;=35),"Adult",AND(A417&gt;=36,A417&lt;=59),"Mature Age Adult",A417&gt;=60,"Senior")</f>
        <v>Mature Age Adult</v>
      </c>
    </row>
    <row r="418" spans="1:8" ht="14.25" customHeight="1">
      <c r="A418" s="1">
        <v>57</v>
      </c>
      <c r="B418" s="1" t="s">
        <v>31</v>
      </c>
      <c r="C418" s="1">
        <v>31.824999999999999</v>
      </c>
      <c r="D418" s="1" t="s">
        <v>32</v>
      </c>
      <c r="E418" s="1" t="s">
        <v>35</v>
      </c>
      <c r="F418" s="18">
        <v>11842.623750000001</v>
      </c>
      <c r="G418" s="18" t="str" cm="1">
        <f t="array" ref="G418">_xlfn.IFS(C418&lt;=18.5,"Underweight",AND(C418&gt;18.5,C418&lt;=24.9),"Healthy",AND(C418&gt;24.9,C418&lt;=29.9),"Slightly Overweight",C418&gt;29.9,"Overweight")</f>
        <v>Overweight</v>
      </c>
      <c r="H418" t="str" cm="1">
        <f t="array" ref="H418">_xlfn.IFS(A418&lt;=25,"Young Adult",AND(A418&gt;=26,A418&lt;=35),"Adult",AND(A418&gt;=36,A418&lt;=59),"Mature Age Adult",A418&gt;=60,"Senior")</f>
        <v>Mature Age Adult</v>
      </c>
    </row>
    <row r="419" spans="1:8" ht="14.25" customHeight="1">
      <c r="A419" s="1">
        <v>58</v>
      </c>
      <c r="B419" s="1" t="s">
        <v>31</v>
      </c>
      <c r="C419" s="1">
        <v>31.824999999999999</v>
      </c>
      <c r="D419" s="1" t="s">
        <v>32</v>
      </c>
      <c r="E419" s="1" t="s">
        <v>36</v>
      </c>
      <c r="F419" s="18">
        <v>13607.36875</v>
      </c>
      <c r="G419" s="18" t="str" cm="1">
        <f t="array" ref="G419">_xlfn.IFS(C419&lt;=18.5,"Underweight",AND(C419&gt;18.5,C419&lt;=24.9),"Healthy",AND(C419&gt;24.9,C419&lt;=29.9),"Slightly Overweight",C419&gt;29.9,"Overweight")</f>
        <v>Overweight</v>
      </c>
      <c r="H419" t="str" cm="1">
        <f t="array" ref="H419">_xlfn.IFS(A419&lt;=25,"Young Adult",AND(A419&gt;=26,A419&lt;=35),"Adult",AND(A419&gt;=36,A419&lt;=59),"Mature Age Adult",A419&gt;=60,"Senior")</f>
        <v>Mature Age Adult</v>
      </c>
    </row>
    <row r="420" spans="1:8" ht="14.25" customHeight="1">
      <c r="A420" s="1">
        <v>58</v>
      </c>
      <c r="B420" s="1" t="s">
        <v>31</v>
      </c>
      <c r="C420" s="1">
        <v>41.91</v>
      </c>
      <c r="D420" s="1" t="s">
        <v>32</v>
      </c>
      <c r="E420" s="1" t="s">
        <v>33</v>
      </c>
      <c r="F420" s="18">
        <v>24227.337240000001</v>
      </c>
      <c r="G420" s="18" t="str" cm="1">
        <f t="array" ref="G420">_xlfn.IFS(C420&lt;=18.5,"Underweight",AND(C420&gt;18.5,C420&lt;=24.9),"Healthy",AND(C420&gt;24.9,C420&lt;=29.9),"Slightly Overweight",C420&gt;29.9,"Overweight")</f>
        <v>Overweight</v>
      </c>
      <c r="H420" t="str" cm="1">
        <f t="array" ref="H420">_xlfn.IFS(A420&lt;=25,"Young Adult",AND(A420&gt;=26,A420&lt;=35),"Adult",AND(A420&gt;=36,A420&lt;=59),"Mature Age Adult",A420&gt;=60,"Senior")</f>
        <v>Mature Age Adult</v>
      </c>
    </row>
    <row r="421" spans="1:8" ht="14.25" customHeight="1">
      <c r="A421" s="1">
        <v>58</v>
      </c>
      <c r="B421" s="1" t="s">
        <v>31</v>
      </c>
      <c r="C421" s="1">
        <v>39.049999999999997</v>
      </c>
      <c r="D421" s="1" t="s">
        <v>32</v>
      </c>
      <c r="E421" s="1" t="s">
        <v>33</v>
      </c>
      <c r="F421" s="18">
        <v>11856.4115</v>
      </c>
      <c r="G421" s="18" t="str" cm="1">
        <f t="array" ref="G421">_xlfn.IFS(C421&lt;=18.5,"Underweight",AND(C421&gt;18.5,C421&lt;=24.9),"Healthy",AND(C421&gt;24.9,C421&lt;=29.9),"Slightly Overweight",C421&gt;29.9,"Overweight")</f>
        <v>Overweight</v>
      </c>
      <c r="H421" t="str" cm="1">
        <f t="array" ref="H421">_xlfn.IFS(A421&lt;=25,"Young Adult",AND(A421&gt;=26,A421&lt;=35),"Adult",AND(A421&gt;=36,A421&lt;=59),"Mature Age Adult",A421&gt;=60,"Senior")</f>
        <v>Mature Age Adult</v>
      </c>
    </row>
    <row r="422" spans="1:8" ht="14.25" customHeight="1">
      <c r="A422" s="1">
        <v>58</v>
      </c>
      <c r="B422" s="1" t="s">
        <v>31</v>
      </c>
      <c r="C422" s="1">
        <v>32.965000000000003</v>
      </c>
      <c r="D422" s="1" t="s">
        <v>32</v>
      </c>
      <c r="E422" s="1" t="s">
        <v>36</v>
      </c>
      <c r="F422" s="18">
        <v>12430.95335</v>
      </c>
      <c r="G422" s="18" t="str" cm="1">
        <f t="array" ref="G422">_xlfn.IFS(C422&lt;=18.5,"Underweight",AND(C422&gt;18.5,C422&lt;=24.9),"Healthy",AND(C422&gt;24.9,C422&lt;=29.9),"Slightly Overweight",C422&gt;29.9,"Overweight")</f>
        <v>Overweight</v>
      </c>
      <c r="H422" t="str" cm="1">
        <f t="array" ref="H422">_xlfn.IFS(A422&lt;=25,"Young Adult",AND(A422&gt;=26,A422&lt;=35),"Adult",AND(A422&gt;=36,A422&lt;=59),"Mature Age Adult",A422&gt;=60,"Senior")</f>
        <v>Mature Age Adult</v>
      </c>
    </row>
    <row r="423" spans="1:8" ht="14.25" customHeight="1">
      <c r="A423" s="1">
        <v>58</v>
      </c>
      <c r="B423" s="1" t="s">
        <v>31</v>
      </c>
      <c r="C423" s="1">
        <v>33.44</v>
      </c>
      <c r="D423" s="1" t="s">
        <v>32</v>
      </c>
      <c r="E423" s="1" t="s">
        <v>35</v>
      </c>
      <c r="F423" s="18">
        <v>12231.613600000001</v>
      </c>
      <c r="G423" s="18" t="str" cm="1">
        <f t="array" ref="G423">_xlfn.IFS(C423&lt;=18.5,"Underweight",AND(C423&gt;18.5,C423&lt;=24.9),"Healthy",AND(C423&gt;24.9,C423&lt;=29.9),"Slightly Overweight",C423&gt;29.9,"Overweight")</f>
        <v>Overweight</v>
      </c>
      <c r="H423" t="str" cm="1">
        <f t="array" ref="H423">_xlfn.IFS(A423&lt;=25,"Young Adult",AND(A423&gt;=26,A423&lt;=35),"Adult",AND(A423&gt;=36,A423&lt;=59),"Mature Age Adult",A423&gt;=60,"Senior")</f>
        <v>Mature Age Adult</v>
      </c>
    </row>
    <row r="424" spans="1:8" ht="14.25" customHeight="1">
      <c r="A424" s="1">
        <v>58</v>
      </c>
      <c r="B424" s="1" t="s">
        <v>31</v>
      </c>
      <c r="C424" s="1">
        <v>33.1</v>
      </c>
      <c r="D424" s="1" t="s">
        <v>32</v>
      </c>
      <c r="E424" s="1" t="s">
        <v>34</v>
      </c>
      <c r="F424" s="18">
        <v>11848.141</v>
      </c>
      <c r="G424" s="18" t="str" cm="1">
        <f t="array" ref="G424">_xlfn.IFS(C424&lt;=18.5,"Underweight",AND(C424&gt;18.5,C424&lt;=24.9),"Healthy",AND(C424&gt;24.9,C424&lt;=29.9),"Slightly Overweight",C424&gt;29.9,"Overweight")</f>
        <v>Overweight</v>
      </c>
      <c r="H424" t="str" cm="1">
        <f t="array" ref="H424">_xlfn.IFS(A424&lt;=25,"Young Adult",AND(A424&gt;=26,A424&lt;=35),"Adult",AND(A424&gt;=36,A424&lt;=59),"Mature Age Adult",A424&gt;=60,"Senior")</f>
        <v>Mature Age Adult</v>
      </c>
    </row>
    <row r="425" spans="1:8" ht="14.25" customHeight="1">
      <c r="A425" s="1">
        <v>58</v>
      </c>
      <c r="B425" s="1" t="s">
        <v>31</v>
      </c>
      <c r="C425" s="1">
        <v>36.479999999999997</v>
      </c>
      <c r="D425" s="1" t="s">
        <v>32</v>
      </c>
      <c r="E425" s="1" t="s">
        <v>35</v>
      </c>
      <c r="F425" s="18">
        <v>12235.8392</v>
      </c>
      <c r="G425" s="18" t="str" cm="1">
        <f t="array" ref="G425">_xlfn.IFS(C425&lt;=18.5,"Underweight",AND(C425&gt;18.5,C425&lt;=24.9),"Healthy",AND(C425&gt;24.9,C425&lt;=29.9),"Slightly Overweight",C425&gt;29.9,"Overweight")</f>
        <v>Overweight</v>
      </c>
      <c r="H425" t="str" cm="1">
        <f t="array" ref="H425">_xlfn.IFS(A425&lt;=25,"Young Adult",AND(A425&gt;=26,A425&lt;=35),"Adult",AND(A425&gt;=36,A425&lt;=59),"Mature Age Adult",A425&gt;=60,"Senior")</f>
        <v>Mature Age Adult</v>
      </c>
    </row>
    <row r="426" spans="1:8" ht="14.25" customHeight="1">
      <c r="A426" s="1">
        <v>58</v>
      </c>
      <c r="B426" s="1" t="s">
        <v>31</v>
      </c>
      <c r="C426" s="1">
        <v>32.395000000000003</v>
      </c>
      <c r="D426" s="1" t="s">
        <v>32</v>
      </c>
      <c r="E426" s="1" t="s">
        <v>36</v>
      </c>
      <c r="F426" s="18">
        <v>13019.161050000001</v>
      </c>
      <c r="G426" s="18" t="str" cm="1">
        <f t="array" ref="G426">_xlfn.IFS(C426&lt;=18.5,"Underweight",AND(C426&gt;18.5,C426&lt;=24.9),"Healthy",AND(C426&gt;24.9,C426&lt;=29.9),"Slightly Overweight",C426&gt;29.9,"Overweight")</f>
        <v>Overweight</v>
      </c>
      <c r="H426" t="str" cm="1">
        <f t="array" ref="H426">_xlfn.IFS(A426&lt;=25,"Young Adult",AND(A426&gt;=26,A426&lt;=35),"Adult",AND(A426&gt;=36,A426&lt;=59),"Mature Age Adult",A426&gt;=60,"Senior")</f>
        <v>Mature Age Adult</v>
      </c>
    </row>
    <row r="427" spans="1:8" ht="14.25" customHeight="1">
      <c r="A427" s="1">
        <v>59</v>
      </c>
      <c r="B427" s="1" t="s">
        <v>31</v>
      </c>
      <c r="C427" s="1">
        <v>32.395000000000003</v>
      </c>
      <c r="D427" s="1" t="s">
        <v>32</v>
      </c>
      <c r="E427" s="1" t="s">
        <v>36</v>
      </c>
      <c r="F427" s="18">
        <v>14590.63205</v>
      </c>
      <c r="G427" s="18" t="str" cm="1">
        <f t="array" ref="G427">_xlfn.IFS(C427&lt;=18.5,"Underweight",AND(C427&gt;18.5,C427&lt;=24.9),"Healthy",AND(C427&gt;24.9,C427&lt;=29.9),"Slightly Overweight",C427&gt;29.9,"Overweight")</f>
        <v>Overweight</v>
      </c>
      <c r="H427" t="str" cm="1">
        <f t="array" ref="H427">_xlfn.IFS(A427&lt;=25,"Young Adult",AND(A427&gt;=26,A427&lt;=35),"Adult",AND(A427&gt;=36,A427&lt;=59),"Mature Age Adult",A427&gt;=60,"Senior")</f>
        <v>Mature Age Adult</v>
      </c>
    </row>
    <row r="428" spans="1:8" ht="14.25" customHeight="1">
      <c r="A428" s="1">
        <v>59</v>
      </c>
      <c r="B428" s="1" t="s">
        <v>31</v>
      </c>
      <c r="C428" s="1">
        <v>36.520000000000003</v>
      </c>
      <c r="D428" s="1" t="s">
        <v>32</v>
      </c>
      <c r="E428" s="1" t="s">
        <v>33</v>
      </c>
      <c r="F428" s="18">
        <v>28287.897659999999</v>
      </c>
      <c r="G428" s="18" t="str" cm="1">
        <f t="array" ref="G428">_xlfn.IFS(C428&lt;=18.5,"Underweight",AND(C428&gt;18.5,C428&lt;=24.9),"Healthy",AND(C428&gt;24.9,C428&lt;=29.9),"Slightly Overweight",C428&gt;29.9,"Overweight")</f>
        <v>Overweight</v>
      </c>
      <c r="H428" t="str" cm="1">
        <f t="array" ref="H428">_xlfn.IFS(A428&lt;=25,"Young Adult",AND(A428&gt;=26,A428&lt;=35),"Adult",AND(A428&gt;=36,A428&lt;=59),"Mature Age Adult",A428&gt;=60,"Senior")</f>
        <v>Mature Age Adult</v>
      </c>
    </row>
    <row r="429" spans="1:8" ht="14.25" customHeight="1">
      <c r="A429" s="1">
        <v>59</v>
      </c>
      <c r="B429" s="1" t="s">
        <v>31</v>
      </c>
      <c r="C429" s="1">
        <v>35.200000000000003</v>
      </c>
      <c r="D429" s="1" t="s">
        <v>32</v>
      </c>
      <c r="E429" s="1" t="s">
        <v>33</v>
      </c>
      <c r="F429" s="18">
        <v>12244.531000000001</v>
      </c>
      <c r="G429" s="18" t="str" cm="1">
        <f t="array" ref="G429">_xlfn.IFS(C429&lt;=18.5,"Underweight",AND(C429&gt;18.5,C429&lt;=24.9),"Healthy",AND(C429&gt;24.9,C429&lt;=29.9),"Slightly Overweight",C429&gt;29.9,"Overweight")</f>
        <v>Overweight</v>
      </c>
      <c r="H429" t="str" cm="1">
        <f t="array" ref="H429">_xlfn.IFS(A429&lt;=25,"Young Adult",AND(A429&gt;=26,A429&lt;=35),"Adult",AND(A429&gt;=36,A429&lt;=59),"Mature Age Adult",A429&gt;=60,"Senior")</f>
        <v>Mature Age Adult</v>
      </c>
    </row>
    <row r="430" spans="1:8" ht="14.25" customHeight="1">
      <c r="A430" s="1">
        <v>59</v>
      </c>
      <c r="B430" s="1" t="s">
        <v>31</v>
      </c>
      <c r="C430" s="1">
        <v>32.1</v>
      </c>
      <c r="D430" s="1" t="s">
        <v>32</v>
      </c>
      <c r="E430" s="1" t="s">
        <v>34</v>
      </c>
      <c r="F430" s="18">
        <v>14007.222</v>
      </c>
      <c r="G430" s="18" t="str" cm="1">
        <f t="array" ref="G430">_xlfn.IFS(C430&lt;=18.5,"Underweight",AND(C430&gt;18.5,C430&lt;=24.9),"Healthy",AND(C430&gt;24.9,C430&lt;=29.9),"Slightly Overweight",C430&gt;29.9,"Overweight")</f>
        <v>Overweight</v>
      </c>
      <c r="H430" t="str" cm="1">
        <f t="array" ref="H430">_xlfn.IFS(A430&lt;=25,"Young Adult",AND(A430&gt;=26,A430&lt;=35),"Adult",AND(A430&gt;=36,A430&lt;=59),"Mature Age Adult",A430&gt;=60,"Senior")</f>
        <v>Mature Age Adult</v>
      </c>
    </row>
    <row r="431" spans="1:8" ht="14.25" customHeight="1">
      <c r="A431" s="1">
        <v>59</v>
      </c>
      <c r="B431" s="1" t="s">
        <v>31</v>
      </c>
      <c r="C431" s="1">
        <v>31.35</v>
      </c>
      <c r="D431" s="1" t="s">
        <v>32</v>
      </c>
      <c r="E431" s="1" t="s">
        <v>35</v>
      </c>
      <c r="F431" s="18">
        <v>12622.1795</v>
      </c>
      <c r="G431" s="18" t="str" cm="1">
        <f t="array" ref="G431">_xlfn.IFS(C431&lt;=18.5,"Underweight",AND(C431&gt;18.5,C431&lt;=24.9),"Healthy",AND(C431&gt;24.9,C431&lt;=29.9),"Slightly Overweight",C431&gt;29.9,"Overweight")</f>
        <v>Overweight</v>
      </c>
      <c r="H431" t="str" cm="1">
        <f t="array" ref="H431">_xlfn.IFS(A431&lt;=25,"Young Adult",AND(A431&gt;=26,A431&lt;=35),"Adult",AND(A431&gt;=36,A431&lt;=59),"Mature Age Adult",A431&gt;=60,"Senior")</f>
        <v>Mature Age Adult</v>
      </c>
    </row>
    <row r="432" spans="1:8" ht="14.25" customHeight="1">
      <c r="A432" s="1">
        <v>59</v>
      </c>
      <c r="B432" s="1" t="s">
        <v>31</v>
      </c>
      <c r="C432" s="1">
        <v>34.799999999999997</v>
      </c>
      <c r="D432" s="1" t="s">
        <v>32</v>
      </c>
      <c r="E432" s="1" t="s">
        <v>34</v>
      </c>
      <c r="F432" s="18">
        <v>36910.608030000003</v>
      </c>
      <c r="G432" s="18" t="str" cm="1">
        <f t="array" ref="G432">_xlfn.IFS(C432&lt;=18.5,"Underweight",AND(C432&gt;18.5,C432&lt;=24.9),"Healthy",AND(C432&gt;24.9,C432&lt;=29.9),"Slightly Overweight",C432&gt;29.9,"Overweight")</f>
        <v>Overweight</v>
      </c>
      <c r="H432" t="str" cm="1">
        <f t="array" ref="H432">_xlfn.IFS(A432&lt;=25,"Young Adult",AND(A432&gt;=26,A432&lt;=35),"Adult",AND(A432&gt;=36,A432&lt;=59),"Mature Age Adult",A432&gt;=60,"Senior")</f>
        <v>Mature Age Adult</v>
      </c>
    </row>
    <row r="433" spans="1:8" ht="14.25" customHeight="1">
      <c r="A433" s="1">
        <v>60</v>
      </c>
      <c r="B433" s="1" t="s">
        <v>31</v>
      </c>
      <c r="C433" s="1">
        <v>36.005000000000003</v>
      </c>
      <c r="D433" s="1" t="s">
        <v>32</v>
      </c>
      <c r="E433" s="1" t="s">
        <v>36</v>
      </c>
      <c r="F433" s="18">
        <v>13228.846949999999</v>
      </c>
      <c r="G433" s="18" t="str" cm="1">
        <f t="array" ref="G433">_xlfn.IFS(C433&lt;=18.5,"Underweight",AND(C433&gt;18.5,C433&lt;=24.9),"Healthy",AND(C433&gt;24.9,C433&lt;=29.9),"Slightly Overweight",C433&gt;29.9,"Overweight")</f>
        <v>Overweight</v>
      </c>
      <c r="H433" t="str" cm="1">
        <f t="array" ref="H433">_xlfn.IFS(A433&lt;=25,"Young Adult",AND(A433&gt;=26,A433&lt;=35),"Adult",AND(A433&gt;=36,A433&lt;=59),"Mature Age Adult",A433&gt;=60,"Senior")</f>
        <v>Senior</v>
      </c>
    </row>
    <row r="434" spans="1:8" ht="14.25" customHeight="1">
      <c r="A434" s="1">
        <v>60</v>
      </c>
      <c r="B434" s="1" t="s">
        <v>31</v>
      </c>
      <c r="C434" s="1">
        <v>38.06</v>
      </c>
      <c r="D434" s="1" t="s">
        <v>32</v>
      </c>
      <c r="E434" s="1" t="s">
        <v>33</v>
      </c>
      <c r="F434" s="18">
        <v>12648.7034</v>
      </c>
      <c r="G434" s="18" t="str" cm="1">
        <f t="array" ref="G434">_xlfn.IFS(C434&lt;=18.5,"Underweight",AND(C434&gt;18.5,C434&lt;=24.9),"Healthy",AND(C434&gt;24.9,C434&lt;=29.9),"Slightly Overweight",C434&gt;29.9,"Overweight")</f>
        <v>Overweight</v>
      </c>
      <c r="H434" t="str" cm="1">
        <f t="array" ref="H434">_xlfn.IFS(A434&lt;=25,"Young Adult",AND(A434&gt;=26,A434&lt;=35),"Adult",AND(A434&gt;=36,A434&lt;=59),"Mature Age Adult",A434&gt;=60,"Senior")</f>
        <v>Senior</v>
      </c>
    </row>
    <row r="435" spans="1:8" ht="14.25" customHeight="1">
      <c r="A435" s="1">
        <v>60</v>
      </c>
      <c r="B435" s="1" t="s">
        <v>31</v>
      </c>
      <c r="C435" s="1">
        <v>30.5</v>
      </c>
      <c r="D435" s="1" t="s">
        <v>32</v>
      </c>
      <c r="E435" s="1" t="s">
        <v>34</v>
      </c>
      <c r="F435" s="18">
        <v>12638.195</v>
      </c>
      <c r="G435" s="18" t="str" cm="1">
        <f t="array" ref="G435">_xlfn.IFS(C435&lt;=18.5,"Underweight",AND(C435&gt;18.5,C435&lt;=24.9),"Healthy",AND(C435&gt;24.9,C435&lt;=29.9),"Slightly Overweight",C435&gt;29.9,"Overweight")</f>
        <v>Overweight</v>
      </c>
      <c r="H435" t="str" cm="1">
        <f t="array" ref="H435">_xlfn.IFS(A435&lt;=25,"Young Adult",AND(A435&gt;=26,A435&lt;=35),"Adult",AND(A435&gt;=36,A435&lt;=59),"Mature Age Adult",A435&gt;=60,"Senior")</f>
        <v>Senior</v>
      </c>
    </row>
    <row r="436" spans="1:8" ht="14.25" customHeight="1">
      <c r="A436" s="1">
        <v>60</v>
      </c>
      <c r="B436" s="1" t="s">
        <v>31</v>
      </c>
      <c r="C436" s="1">
        <v>35.1</v>
      </c>
      <c r="D436" s="1" t="s">
        <v>32</v>
      </c>
      <c r="E436" s="1" t="s">
        <v>34</v>
      </c>
      <c r="F436" s="18">
        <v>12644.589</v>
      </c>
      <c r="G436" s="18" t="str" cm="1">
        <f t="array" ref="G436">_xlfn.IFS(C436&lt;=18.5,"Underweight",AND(C436&gt;18.5,C436&lt;=24.9),"Healthy",AND(C436&gt;24.9,C436&lt;=29.9),"Slightly Overweight",C436&gt;29.9,"Overweight")</f>
        <v>Overweight</v>
      </c>
      <c r="H436" t="str" cm="1">
        <f t="array" ref="H436">_xlfn.IFS(A436&lt;=25,"Young Adult",AND(A436&gt;=26,A436&lt;=35),"Adult",AND(A436&gt;=36,A436&lt;=59),"Mature Age Adult",A436&gt;=60,"Senior")</f>
        <v>Senior</v>
      </c>
    </row>
    <row r="437" spans="1:8" ht="14.25" customHeight="1">
      <c r="A437" s="1">
        <v>61</v>
      </c>
      <c r="B437" s="1" t="s">
        <v>31</v>
      </c>
      <c r="C437" s="1">
        <v>39.1</v>
      </c>
      <c r="D437" s="1" t="s">
        <v>32</v>
      </c>
      <c r="E437" s="1" t="s">
        <v>34</v>
      </c>
      <c r="F437" s="18">
        <v>14235.072</v>
      </c>
      <c r="G437" s="18" t="str" cm="1">
        <f t="array" ref="G437">_xlfn.IFS(C437&lt;=18.5,"Underweight",AND(C437&gt;18.5,C437&lt;=24.9),"Healthy",AND(C437&gt;24.9,C437&lt;=29.9),"Slightly Overweight",C437&gt;29.9,"Overweight")</f>
        <v>Overweight</v>
      </c>
      <c r="H437" t="str" cm="1">
        <f t="array" ref="H437">_xlfn.IFS(A437&lt;=25,"Young Adult",AND(A437&gt;=26,A437&lt;=35),"Adult",AND(A437&gt;=36,A437&lt;=59),"Mature Age Adult",A437&gt;=60,"Senior")</f>
        <v>Senior</v>
      </c>
    </row>
    <row r="438" spans="1:8" ht="14.25" customHeight="1">
      <c r="A438" s="1">
        <v>61</v>
      </c>
      <c r="B438" s="1" t="s">
        <v>31</v>
      </c>
      <c r="C438" s="1">
        <v>31.16</v>
      </c>
      <c r="D438" s="1" t="s">
        <v>32</v>
      </c>
      <c r="E438" s="1" t="s">
        <v>35</v>
      </c>
      <c r="F438" s="18">
        <v>13429.035400000001</v>
      </c>
      <c r="G438" s="18" t="str" cm="1">
        <f t="array" ref="G438">_xlfn.IFS(C438&lt;=18.5,"Underweight",AND(C438&gt;18.5,C438&lt;=24.9),"Healthy",AND(C438&gt;24.9,C438&lt;=29.9),"Slightly Overweight",C438&gt;29.9,"Overweight")</f>
        <v>Overweight</v>
      </c>
      <c r="H438" t="str" cm="1">
        <f t="array" ref="H438">_xlfn.IFS(A438&lt;=25,"Young Adult",AND(A438&gt;=26,A438&lt;=35),"Adult",AND(A438&gt;=36,A438&lt;=59),"Mature Age Adult",A438&gt;=60,"Senior")</f>
        <v>Senior</v>
      </c>
    </row>
    <row r="439" spans="1:8" ht="14.25" customHeight="1">
      <c r="A439" s="1">
        <v>61</v>
      </c>
      <c r="B439" s="1" t="s">
        <v>31</v>
      </c>
      <c r="C439" s="1">
        <v>35.909999999999997</v>
      </c>
      <c r="D439" s="1" t="s">
        <v>32</v>
      </c>
      <c r="E439" s="1" t="s">
        <v>36</v>
      </c>
      <c r="F439" s="18">
        <v>13635.6379</v>
      </c>
      <c r="G439" s="18" t="str" cm="1">
        <f t="array" ref="G439">_xlfn.IFS(C439&lt;=18.5,"Underweight",AND(C439&gt;18.5,C439&lt;=24.9),"Healthy",AND(C439&gt;24.9,C439&lt;=29.9),"Slightly Overweight",C439&gt;29.9,"Overweight")</f>
        <v>Overweight</v>
      </c>
      <c r="H439" t="str" cm="1">
        <f t="array" ref="H439">_xlfn.IFS(A439&lt;=25,"Young Adult",AND(A439&gt;=26,A439&lt;=35),"Adult",AND(A439&gt;=36,A439&lt;=59),"Mature Age Adult",A439&gt;=60,"Senior")</f>
        <v>Senior</v>
      </c>
    </row>
    <row r="440" spans="1:8" ht="14.25" customHeight="1">
      <c r="A440" s="1">
        <v>61</v>
      </c>
      <c r="B440" s="1" t="s">
        <v>31</v>
      </c>
      <c r="C440" s="1">
        <v>44</v>
      </c>
      <c r="D440" s="1" t="s">
        <v>32</v>
      </c>
      <c r="E440" s="1" t="s">
        <v>34</v>
      </c>
      <c r="F440" s="18">
        <v>13063.883</v>
      </c>
      <c r="G440" s="18" t="str" cm="1">
        <f t="array" ref="G440">_xlfn.IFS(C440&lt;=18.5,"Underweight",AND(C440&gt;18.5,C440&lt;=24.9),"Healthy",AND(C440&gt;24.9,C440&lt;=29.9),"Slightly Overweight",C440&gt;29.9,"Overweight")</f>
        <v>Overweight</v>
      </c>
      <c r="H440" t="str" cm="1">
        <f t="array" ref="H440">_xlfn.IFS(A440&lt;=25,"Young Adult",AND(A440&gt;=26,A440&lt;=35),"Adult",AND(A440&gt;=36,A440&lt;=59),"Mature Age Adult",A440&gt;=60,"Senior")</f>
        <v>Senior</v>
      </c>
    </row>
    <row r="441" spans="1:8" ht="14.25" customHeight="1">
      <c r="A441" s="1">
        <v>61</v>
      </c>
      <c r="B441" s="1" t="s">
        <v>31</v>
      </c>
      <c r="C441" s="1">
        <v>33.33</v>
      </c>
      <c r="D441" s="1" t="s">
        <v>32</v>
      </c>
      <c r="E441" s="1" t="s">
        <v>33</v>
      </c>
      <c r="F441" s="18">
        <v>36580.282160000002</v>
      </c>
      <c r="G441" s="18" t="str" cm="1">
        <f t="array" ref="G441">_xlfn.IFS(C441&lt;=18.5,"Underweight",AND(C441&gt;18.5,C441&lt;=24.9),"Healthy",AND(C441&gt;24.9,C441&lt;=29.9),"Slightly Overweight",C441&gt;29.9,"Overweight")</f>
        <v>Overweight</v>
      </c>
      <c r="H441" t="str" cm="1">
        <f t="array" ref="H441">_xlfn.IFS(A441&lt;=25,"Young Adult",AND(A441&gt;=26,A441&lt;=35),"Adult",AND(A441&gt;=36,A441&lt;=59),"Mature Age Adult",A441&gt;=60,"Senior")</f>
        <v>Senior</v>
      </c>
    </row>
    <row r="442" spans="1:8" ht="14.25" customHeight="1">
      <c r="A442" s="1">
        <v>62</v>
      </c>
      <c r="B442" s="1" t="s">
        <v>31</v>
      </c>
      <c r="C442" s="1">
        <v>32.965000000000003</v>
      </c>
      <c r="D442" s="1" t="s">
        <v>32</v>
      </c>
      <c r="E442" s="1" t="s">
        <v>35</v>
      </c>
      <c r="F442" s="18">
        <v>15612.19335</v>
      </c>
      <c r="G442" s="18" t="str" cm="1">
        <f t="array" ref="G442">_xlfn.IFS(C442&lt;=18.5,"Underweight",AND(C442&gt;18.5,C442&lt;=24.9),"Healthy",AND(C442&gt;24.9,C442&lt;=29.9),"Slightly Overweight",C442&gt;29.9,"Overweight")</f>
        <v>Overweight</v>
      </c>
      <c r="H442" t="str" cm="1">
        <f t="array" ref="H442">_xlfn.IFS(A442&lt;=25,"Young Adult",AND(A442&gt;=26,A442&lt;=35),"Adult",AND(A442&gt;=36,A442&lt;=59),"Mature Age Adult",A442&gt;=60,"Senior")</f>
        <v>Senior</v>
      </c>
    </row>
    <row r="443" spans="1:8" ht="14.25" customHeight="1">
      <c r="A443" s="1">
        <v>62</v>
      </c>
      <c r="B443" s="1" t="s">
        <v>31</v>
      </c>
      <c r="C443" s="1">
        <v>38.094999999999999</v>
      </c>
      <c r="D443" s="1" t="s">
        <v>32</v>
      </c>
      <c r="E443" s="1" t="s">
        <v>36</v>
      </c>
      <c r="F443" s="18">
        <v>15230.324049999999</v>
      </c>
      <c r="G443" s="18" t="str" cm="1">
        <f t="array" ref="G443">_xlfn.IFS(C443&lt;=18.5,"Underweight",AND(C443&gt;18.5,C443&lt;=24.9),"Healthy",AND(C443&gt;24.9,C443&lt;=29.9),"Slightly Overweight",C443&gt;29.9,"Overweight")</f>
        <v>Overweight</v>
      </c>
      <c r="H443" t="str" cm="1">
        <f t="array" ref="H443">_xlfn.IFS(A443&lt;=25,"Young Adult",AND(A443&gt;=26,A443&lt;=35),"Adult",AND(A443&gt;=36,A443&lt;=59),"Mature Age Adult",A443&gt;=60,"Senior")</f>
        <v>Senior</v>
      </c>
    </row>
    <row r="444" spans="1:8" ht="14.25" customHeight="1">
      <c r="A444" s="1">
        <v>62</v>
      </c>
      <c r="B444" s="1" t="s">
        <v>31</v>
      </c>
      <c r="C444" s="1">
        <v>39.200000000000003</v>
      </c>
      <c r="D444" s="1" t="s">
        <v>32</v>
      </c>
      <c r="E444" s="1" t="s">
        <v>34</v>
      </c>
      <c r="F444" s="18">
        <v>13470.86</v>
      </c>
      <c r="G444" s="18" t="str" cm="1">
        <f t="array" ref="G444">_xlfn.IFS(C444&lt;=18.5,"Underweight",AND(C444&gt;18.5,C444&lt;=24.9),"Healthy",AND(C444&gt;24.9,C444&lt;=29.9),"Slightly Overweight",C444&gt;29.9,"Overweight")</f>
        <v>Overweight</v>
      </c>
      <c r="H444" t="str" cm="1">
        <f t="array" ref="H444">_xlfn.IFS(A444&lt;=25,"Young Adult",AND(A444&gt;=26,A444&lt;=35),"Adult",AND(A444&gt;=36,A444&lt;=59),"Mature Age Adult",A444&gt;=60,"Senior")</f>
        <v>Senior</v>
      </c>
    </row>
    <row r="445" spans="1:8" ht="14.25" customHeight="1">
      <c r="A445" s="1">
        <v>62</v>
      </c>
      <c r="B445" s="1" t="s">
        <v>31</v>
      </c>
      <c r="C445" s="1">
        <v>31.73</v>
      </c>
      <c r="D445" s="1" t="s">
        <v>32</v>
      </c>
      <c r="E445" s="1" t="s">
        <v>36</v>
      </c>
      <c r="F445" s="18">
        <v>14043.476699999999</v>
      </c>
      <c r="G445" s="18" t="str" cm="1">
        <f t="array" ref="G445">_xlfn.IFS(C445&lt;=18.5,"Underweight",AND(C445&gt;18.5,C445&lt;=24.9),"Healthy",AND(C445&gt;24.9,C445&lt;=29.9),"Slightly Overweight",C445&gt;29.9,"Overweight")</f>
        <v>Overweight</v>
      </c>
      <c r="H445" t="str" cm="1">
        <f t="array" ref="H445">_xlfn.IFS(A445&lt;=25,"Young Adult",AND(A445&gt;=26,A445&lt;=35),"Adult",AND(A445&gt;=36,A445&lt;=59),"Mature Age Adult",A445&gt;=60,"Senior")</f>
        <v>Senior</v>
      </c>
    </row>
    <row r="446" spans="1:8" ht="14.25" customHeight="1">
      <c r="A446" s="1">
        <v>62</v>
      </c>
      <c r="B446" s="1" t="s">
        <v>31</v>
      </c>
      <c r="C446" s="1">
        <v>36.86</v>
      </c>
      <c r="D446" s="1" t="s">
        <v>32</v>
      </c>
      <c r="E446" s="1" t="s">
        <v>36</v>
      </c>
      <c r="F446" s="18">
        <v>31620.001059999999</v>
      </c>
      <c r="G446" s="18" t="str" cm="1">
        <f t="array" ref="G446">_xlfn.IFS(C446&lt;=18.5,"Underweight",AND(C446&gt;18.5,C446&lt;=24.9),"Healthy",AND(C446&gt;24.9,C446&lt;=29.9),"Slightly Overweight",C446&gt;29.9,"Overweight")</f>
        <v>Overweight</v>
      </c>
      <c r="H446" t="str" cm="1">
        <f t="array" ref="H446">_xlfn.IFS(A446&lt;=25,"Young Adult",AND(A446&gt;=26,A446&lt;=35),"Adult",AND(A446&gt;=36,A446&lt;=59),"Mature Age Adult",A446&gt;=60,"Senior")</f>
        <v>Senior</v>
      </c>
    </row>
    <row r="447" spans="1:8" ht="14.25" customHeight="1">
      <c r="A447" s="1">
        <v>62</v>
      </c>
      <c r="B447" s="1" t="s">
        <v>31</v>
      </c>
      <c r="C447" s="1">
        <v>29.92</v>
      </c>
      <c r="D447" s="1" t="s">
        <v>32</v>
      </c>
      <c r="E447" s="1" t="s">
        <v>33</v>
      </c>
      <c r="F447" s="18">
        <v>13457.960800000001</v>
      </c>
      <c r="G447" s="18" t="str" cm="1">
        <f t="array" ref="G447">_xlfn.IFS(C447&lt;=18.5,"Underweight",AND(C447&gt;18.5,C447&lt;=24.9),"Healthy",AND(C447&gt;24.9,C447&lt;=29.9),"Slightly Overweight",C447&gt;29.9,"Overweight")</f>
        <v>Overweight</v>
      </c>
      <c r="H447" t="str" cm="1">
        <f t="array" ref="H447">_xlfn.IFS(A447&lt;=25,"Young Adult",AND(A447&gt;=26,A447&lt;=35),"Adult",AND(A447&gt;=36,A447&lt;=59),"Mature Age Adult",A447&gt;=60,"Senior")</f>
        <v>Senior</v>
      </c>
    </row>
    <row r="448" spans="1:8" ht="14.25" customHeight="1">
      <c r="A448" s="1">
        <v>62</v>
      </c>
      <c r="B448" s="1" t="s">
        <v>31</v>
      </c>
      <c r="C448" s="1">
        <v>33.200000000000003</v>
      </c>
      <c r="D448" s="1" t="s">
        <v>32</v>
      </c>
      <c r="E448" s="1" t="s">
        <v>34</v>
      </c>
      <c r="F448" s="18">
        <v>13462.52</v>
      </c>
      <c r="G448" s="18" t="str" cm="1">
        <f t="array" ref="G448">_xlfn.IFS(C448&lt;=18.5,"Underweight",AND(C448&gt;18.5,C448&lt;=24.9),"Healthy",AND(C448&gt;24.9,C448&lt;=29.9),"Slightly Overweight",C448&gt;29.9,"Overweight")</f>
        <v>Overweight</v>
      </c>
      <c r="H448" t="str" cm="1">
        <f t="array" ref="H448">_xlfn.IFS(A448&lt;=25,"Young Adult",AND(A448&gt;=26,A448&lt;=35),"Adult",AND(A448&gt;=36,A448&lt;=59),"Mature Age Adult",A448&gt;=60,"Senior")</f>
        <v>Senior</v>
      </c>
    </row>
    <row r="449" spans="1:8" ht="14.25" customHeight="1">
      <c r="A449" s="1">
        <v>62</v>
      </c>
      <c r="B449" s="1" t="s">
        <v>31</v>
      </c>
      <c r="C449" s="1">
        <v>39.159999999999997</v>
      </c>
      <c r="D449" s="1" t="s">
        <v>32</v>
      </c>
      <c r="E449" s="1" t="s">
        <v>33</v>
      </c>
      <c r="F449" s="18">
        <v>13470.804400000001</v>
      </c>
      <c r="G449" s="18" t="str" cm="1">
        <f t="array" ref="G449">_xlfn.IFS(C449&lt;=18.5,"Underweight",AND(C449&gt;18.5,C449&lt;=24.9),"Healthy",AND(C449&gt;24.9,C449&lt;=29.9),"Slightly Overweight",C449&gt;29.9,"Overweight")</f>
        <v>Overweight</v>
      </c>
      <c r="H449" t="str" cm="1">
        <f t="array" ref="H449">_xlfn.IFS(A449&lt;=25,"Young Adult",AND(A449&gt;=26,A449&lt;=35),"Adult",AND(A449&gt;=36,A449&lt;=59),"Mature Age Adult",A449&gt;=60,"Senior")</f>
        <v>Senior</v>
      </c>
    </row>
    <row r="450" spans="1:8" ht="14.25" customHeight="1">
      <c r="A450" s="1">
        <v>62</v>
      </c>
      <c r="B450" s="1" t="s">
        <v>31</v>
      </c>
      <c r="C450" s="1">
        <v>30.495000000000001</v>
      </c>
      <c r="D450" s="1" t="s">
        <v>32</v>
      </c>
      <c r="E450" s="1" t="s">
        <v>35</v>
      </c>
      <c r="F450" s="18">
        <v>15019.760050000001</v>
      </c>
      <c r="G450" s="18" t="str" cm="1">
        <f t="array" ref="G450">_xlfn.IFS(C450&lt;=18.5,"Underweight",AND(C450&gt;18.5,C450&lt;=24.9),"Healthy",AND(C450&gt;24.9,C450&lt;=29.9),"Slightly Overweight",C450&gt;29.9,"Overweight")</f>
        <v>Overweight</v>
      </c>
      <c r="H450" t="str" cm="1">
        <f t="array" ref="H450">_xlfn.IFS(A450&lt;=25,"Young Adult",AND(A450&gt;=26,A450&lt;=35),"Adult",AND(A450&gt;=36,A450&lt;=59),"Mature Age Adult",A450&gt;=60,"Senior")</f>
        <v>Senior</v>
      </c>
    </row>
    <row r="451" spans="1:8" ht="14.25" customHeight="1">
      <c r="A451" s="1">
        <v>62</v>
      </c>
      <c r="B451" s="1" t="s">
        <v>31</v>
      </c>
      <c r="C451" s="1">
        <v>32.68</v>
      </c>
      <c r="D451" s="1" t="s">
        <v>32</v>
      </c>
      <c r="E451" s="1" t="s">
        <v>35</v>
      </c>
      <c r="F451" s="18">
        <v>13844.797200000001</v>
      </c>
      <c r="G451" s="18" t="str" cm="1">
        <f t="array" ref="G451">_xlfn.IFS(C451&lt;=18.5,"Underweight",AND(C451&gt;18.5,C451&lt;=24.9),"Healthy",AND(C451&gt;24.9,C451&lt;=29.9),"Slightly Overweight",C451&gt;29.9,"Overweight")</f>
        <v>Overweight</v>
      </c>
      <c r="H451" t="str" cm="1">
        <f t="array" ref="H451">_xlfn.IFS(A451&lt;=25,"Young Adult",AND(A451&gt;=26,A451&lt;=35),"Adult",AND(A451&gt;=36,A451&lt;=59),"Mature Age Adult",A451&gt;=60,"Senior")</f>
        <v>Senior</v>
      </c>
    </row>
    <row r="452" spans="1:8" ht="14.25" customHeight="1">
      <c r="A452" s="1">
        <v>63</v>
      </c>
      <c r="B452" s="1" t="s">
        <v>31</v>
      </c>
      <c r="C452" s="1">
        <v>31.8</v>
      </c>
      <c r="D452" s="1" t="s">
        <v>32</v>
      </c>
      <c r="E452" s="1" t="s">
        <v>34</v>
      </c>
      <c r="F452" s="18">
        <v>13880.949000000001</v>
      </c>
      <c r="G452" s="18" t="str" cm="1">
        <f t="array" ref="G452">_xlfn.IFS(C452&lt;=18.5,"Underweight",AND(C452&gt;18.5,C452&lt;=24.9),"Healthy",AND(C452&gt;24.9,C452&lt;=29.9),"Slightly Overweight",C452&gt;29.9,"Overweight")</f>
        <v>Overweight</v>
      </c>
      <c r="H452" t="str" cm="1">
        <f t="array" ref="H452">_xlfn.IFS(A452&lt;=25,"Young Adult",AND(A452&gt;=26,A452&lt;=35),"Adult",AND(A452&gt;=36,A452&lt;=59),"Mature Age Adult",A452&gt;=60,"Senior")</f>
        <v>Senior</v>
      </c>
    </row>
    <row r="453" spans="1:8" ht="14.25" customHeight="1">
      <c r="A453" s="1">
        <v>63</v>
      </c>
      <c r="B453" s="1" t="s">
        <v>31</v>
      </c>
      <c r="C453" s="1">
        <v>36.299999999999997</v>
      </c>
      <c r="D453" s="1" t="s">
        <v>32</v>
      </c>
      <c r="E453" s="1" t="s">
        <v>33</v>
      </c>
      <c r="F453" s="18">
        <v>13887.204</v>
      </c>
      <c r="G453" s="18" t="str" cm="1">
        <f t="array" ref="G453">_xlfn.IFS(C453&lt;=18.5,"Underweight",AND(C453&gt;18.5,C453&lt;=24.9),"Healthy",AND(C453&gt;24.9,C453&lt;=29.9),"Slightly Overweight",C453&gt;29.9,"Overweight")</f>
        <v>Overweight</v>
      </c>
      <c r="H453" t="str" cm="1">
        <f t="array" ref="H453">_xlfn.IFS(A453&lt;=25,"Young Adult",AND(A453&gt;=26,A453&lt;=35),"Adult",AND(A453&gt;=36,A453&lt;=59),"Mature Age Adult",A453&gt;=60,"Senior")</f>
        <v>Senior</v>
      </c>
    </row>
    <row r="454" spans="1:8" ht="14.25" customHeight="1">
      <c r="A454" s="1">
        <v>63</v>
      </c>
      <c r="B454" s="1" t="s">
        <v>31</v>
      </c>
      <c r="C454" s="1">
        <v>35.200000000000003</v>
      </c>
      <c r="D454" s="1" t="s">
        <v>32</v>
      </c>
      <c r="E454" s="1" t="s">
        <v>33</v>
      </c>
      <c r="F454" s="18">
        <v>14474.674999999999</v>
      </c>
      <c r="G454" s="18" t="str" cm="1">
        <f t="array" ref="G454">_xlfn.IFS(C454&lt;=18.5,"Underweight",AND(C454&gt;18.5,C454&lt;=24.9),"Healthy",AND(C454&gt;24.9,C454&lt;=29.9),"Slightly Overweight",C454&gt;29.9,"Overweight")</f>
        <v>Overweight</v>
      </c>
      <c r="H454" t="str" cm="1">
        <f t="array" ref="H454">_xlfn.IFS(A454&lt;=25,"Young Adult",AND(A454&gt;=26,A454&lt;=35),"Adult",AND(A454&gt;=36,A454&lt;=59),"Mature Age Adult",A454&gt;=60,"Senior")</f>
        <v>Senior</v>
      </c>
    </row>
    <row r="455" spans="1:8" ht="14.25" customHeight="1">
      <c r="A455" s="1">
        <v>63</v>
      </c>
      <c r="B455" s="1" t="s">
        <v>31</v>
      </c>
      <c r="C455" s="1">
        <v>36.85</v>
      </c>
      <c r="D455" s="1" t="s">
        <v>32</v>
      </c>
      <c r="E455" s="1" t="s">
        <v>33</v>
      </c>
      <c r="F455" s="18">
        <v>13887.968500000001</v>
      </c>
      <c r="G455" s="18" t="str" cm="1">
        <f t="array" ref="G455">_xlfn.IFS(C455&lt;=18.5,"Underweight",AND(C455&gt;18.5,C455&lt;=24.9),"Healthy",AND(C455&gt;24.9,C455&lt;=29.9),"Slightly Overweight",C455&gt;29.9,"Overweight")</f>
        <v>Overweight</v>
      </c>
      <c r="H455" t="str" cm="1">
        <f t="array" ref="H455">_xlfn.IFS(A455&lt;=25,"Young Adult",AND(A455&gt;=26,A455&lt;=35),"Adult",AND(A455&gt;=36,A455&lt;=59),"Mature Age Adult",A455&gt;=60,"Senior")</f>
        <v>Senior</v>
      </c>
    </row>
    <row r="456" spans="1:8" ht="14.25" customHeight="1">
      <c r="A456" s="1">
        <v>64</v>
      </c>
      <c r="B456" s="1" t="s">
        <v>31</v>
      </c>
      <c r="C456" s="1">
        <v>39.33</v>
      </c>
      <c r="D456" s="1" t="s">
        <v>32</v>
      </c>
      <c r="E456" s="1" t="s">
        <v>36</v>
      </c>
      <c r="F456" s="18">
        <v>14901.5167</v>
      </c>
      <c r="G456" s="18" t="str" cm="1">
        <f t="array" ref="G456">_xlfn.IFS(C456&lt;=18.5,"Underweight",AND(C456&gt;18.5,C456&lt;=24.9),"Healthy",AND(C456&gt;24.9,C456&lt;=29.9),"Slightly Overweight",C456&gt;29.9,"Overweight")</f>
        <v>Overweight</v>
      </c>
      <c r="H456" t="str" cm="1">
        <f t="array" ref="H456">_xlfn.IFS(A456&lt;=25,"Young Adult",AND(A456&gt;=26,A456&lt;=35),"Adult",AND(A456&gt;=36,A456&lt;=59),"Mature Age Adult",A456&gt;=60,"Senior")</f>
        <v>Senior</v>
      </c>
    </row>
    <row r="457" spans="1:8" ht="14.25" customHeight="1">
      <c r="A457" s="1">
        <v>64</v>
      </c>
      <c r="B457" s="1" t="s">
        <v>31</v>
      </c>
      <c r="C457" s="1">
        <v>30.114999999999998</v>
      </c>
      <c r="D457" s="1" t="s">
        <v>32</v>
      </c>
      <c r="E457" s="1" t="s">
        <v>35</v>
      </c>
      <c r="F457" s="18">
        <v>16455.707849999999</v>
      </c>
      <c r="G457" s="18" t="str" cm="1">
        <f t="array" ref="G457">_xlfn.IFS(C457&lt;=18.5,"Underweight",AND(C457&gt;18.5,C457&lt;=24.9),"Healthy",AND(C457&gt;24.9,C457&lt;=29.9),"Slightly Overweight",C457&gt;29.9,"Overweight")</f>
        <v>Overweight</v>
      </c>
      <c r="H457" t="str" cm="1">
        <f t="array" ref="H457">_xlfn.IFS(A457&lt;=25,"Young Adult",AND(A457&gt;=26,A457&lt;=35),"Adult",AND(A457&gt;=36,A457&lt;=59),"Mature Age Adult",A457&gt;=60,"Senior")</f>
        <v>Senior</v>
      </c>
    </row>
    <row r="458" spans="1:8" ht="14.25" customHeight="1">
      <c r="A458" s="1">
        <v>64</v>
      </c>
      <c r="B458" s="1" t="s">
        <v>31</v>
      </c>
      <c r="C458" s="1">
        <v>32.965000000000003</v>
      </c>
      <c r="D458" s="1" t="s">
        <v>32</v>
      </c>
      <c r="E458" s="1" t="s">
        <v>35</v>
      </c>
      <c r="F458" s="18">
        <v>14692.66935</v>
      </c>
      <c r="G458" s="18" t="str" cm="1">
        <f t="array" ref="G458">_xlfn.IFS(C458&lt;=18.5,"Underweight",AND(C458&gt;18.5,C458&lt;=24.9),"Healthy",AND(C458&gt;24.9,C458&lt;=29.9),"Slightly Overweight",C458&gt;29.9,"Overweight")</f>
        <v>Overweight</v>
      </c>
      <c r="H458" t="str" cm="1">
        <f t="array" ref="H458">_xlfn.IFS(A458&lt;=25,"Young Adult",AND(A458&gt;=26,A458&lt;=35),"Adult",AND(A458&gt;=36,A458&lt;=59),"Mature Age Adult",A458&gt;=60,"Senior")</f>
        <v>Senior</v>
      </c>
    </row>
    <row r="459" spans="1:8" ht="14.25" customHeight="1">
      <c r="A459" s="1">
        <v>64</v>
      </c>
      <c r="B459" s="1" t="s">
        <v>31</v>
      </c>
      <c r="C459" s="1">
        <v>39.049999999999997</v>
      </c>
      <c r="D459" s="1" t="s">
        <v>32</v>
      </c>
      <c r="E459" s="1" t="s">
        <v>33</v>
      </c>
      <c r="F459" s="18">
        <v>16085.127500000001</v>
      </c>
      <c r="G459" s="18" t="str" cm="1">
        <f t="array" ref="G459">_xlfn.IFS(C459&lt;=18.5,"Underweight",AND(C459&gt;18.5,C459&lt;=24.9),"Healthy",AND(C459&gt;24.9,C459&lt;=29.9),"Slightly Overweight",C459&gt;29.9,"Overweight")</f>
        <v>Overweight</v>
      </c>
      <c r="H459" t="str" cm="1">
        <f t="array" ref="H459">_xlfn.IFS(A459&lt;=25,"Young Adult",AND(A459&gt;=26,A459&lt;=35),"Adult",AND(A459&gt;=36,A459&lt;=59),"Mature Age Adult",A459&gt;=60,"Senior")</f>
        <v>Senior</v>
      </c>
    </row>
    <row r="460" spans="1:8" ht="14.25" customHeight="1">
      <c r="A460" s="1">
        <v>64</v>
      </c>
      <c r="B460" s="1" t="s">
        <v>31</v>
      </c>
      <c r="C460" s="1">
        <v>39.700000000000003</v>
      </c>
      <c r="D460" s="1" t="s">
        <v>32</v>
      </c>
      <c r="E460" s="1" t="s">
        <v>34</v>
      </c>
      <c r="F460" s="18">
        <v>14319.031000000001</v>
      </c>
      <c r="G460" s="18" t="str" cm="1">
        <f t="array" ref="G460">_xlfn.IFS(C460&lt;=18.5,"Underweight",AND(C460&gt;18.5,C460&lt;=24.9),"Healthy",AND(C460&gt;24.9,C460&lt;=29.9),"Slightly Overweight",C460&gt;29.9,"Overweight")</f>
        <v>Overweight</v>
      </c>
      <c r="H460" t="str" cm="1">
        <f t="array" ref="H460">_xlfn.IFS(A460&lt;=25,"Young Adult",AND(A460&gt;=26,A460&lt;=35),"Adult",AND(A460&gt;=36,A460&lt;=59),"Mature Age Adult",A460&gt;=60,"Senior")</f>
        <v>Senior</v>
      </c>
    </row>
    <row r="461" spans="1:8" ht="14.25" customHeight="1">
      <c r="A461" s="1">
        <v>64</v>
      </c>
      <c r="B461" s="1" t="s">
        <v>31</v>
      </c>
      <c r="C461" s="1">
        <v>35.97</v>
      </c>
      <c r="D461" s="1" t="s">
        <v>32</v>
      </c>
      <c r="E461" s="1" t="s">
        <v>33</v>
      </c>
      <c r="F461" s="18">
        <v>14313.846299999999</v>
      </c>
      <c r="G461" s="18" t="str" cm="1">
        <f t="array" ref="G461">_xlfn.IFS(C461&lt;=18.5,"Underweight",AND(C461&gt;18.5,C461&lt;=24.9),"Healthy",AND(C461&gt;24.9,C461&lt;=29.9),"Slightly Overweight",C461&gt;29.9,"Overweight")</f>
        <v>Overweight</v>
      </c>
      <c r="H461" t="str" cm="1">
        <f t="array" ref="H461">_xlfn.IFS(A461&lt;=25,"Young Adult",AND(A461&gt;=26,A461&lt;=35),"Adult",AND(A461&gt;=36,A461&lt;=59),"Mature Age Adult",A461&gt;=60,"Senior")</f>
        <v>Senior</v>
      </c>
    </row>
    <row r="462" spans="1:8" ht="14.25" customHeight="1">
      <c r="A462" s="1">
        <v>64</v>
      </c>
      <c r="B462" s="1" t="s">
        <v>31</v>
      </c>
      <c r="C462" s="1">
        <v>31.824999999999999</v>
      </c>
      <c r="D462" s="1" t="s">
        <v>32</v>
      </c>
      <c r="E462" s="1" t="s">
        <v>36</v>
      </c>
      <c r="F462" s="18">
        <v>16069.08475</v>
      </c>
      <c r="G462" s="18" t="str" cm="1">
        <f t="array" ref="G462">_xlfn.IFS(C462&lt;=18.5,"Underweight",AND(C462&gt;18.5,C462&lt;=24.9),"Healthy",AND(C462&gt;24.9,C462&lt;=29.9),"Slightly Overweight",C462&gt;29.9,"Overweight")</f>
        <v>Overweight</v>
      </c>
      <c r="H462" t="str" cm="1">
        <f t="array" ref="H462">_xlfn.IFS(A462&lt;=25,"Young Adult",AND(A462&gt;=26,A462&lt;=35),"Adult",AND(A462&gt;=36,A462&lt;=59),"Mature Age Adult",A462&gt;=60,"Senior")</f>
        <v>Senior</v>
      </c>
    </row>
    <row r="463" spans="1:8" ht="14.25" customHeight="1">
      <c r="A463" s="1">
        <v>18</v>
      </c>
      <c r="B463" s="1" t="s">
        <v>37</v>
      </c>
      <c r="C463" s="1">
        <v>33.770000000000003</v>
      </c>
      <c r="D463" s="1" t="s">
        <v>32</v>
      </c>
      <c r="E463" s="1" t="s">
        <v>33</v>
      </c>
      <c r="F463" s="18">
        <v>1725.5523000000001</v>
      </c>
      <c r="G463" s="18" t="str" cm="1">
        <f t="array" ref="G463">_xlfn.IFS(C463&lt;=18.5,"Underweight",AND(C463&gt;18.5,C463&lt;=24.9),"Healthy",AND(C463&gt;24.9,C463&lt;=29.9),"Slightly Overweight",C463&gt;29.9,"Overweight")</f>
        <v>Overweight</v>
      </c>
      <c r="H463" t="str" cm="1">
        <f t="array" ref="H463">_xlfn.IFS(A463&lt;=25,"Young Adult",AND(A463&gt;=26,A463&lt;=35),"Adult",AND(A463&gt;=36,A463&lt;=59),"Mature Age Adult",A463&gt;=60,"Senior")</f>
        <v>Young Adult</v>
      </c>
    </row>
    <row r="464" spans="1:8" ht="14.25" customHeight="1">
      <c r="A464" s="1">
        <v>18</v>
      </c>
      <c r="B464" s="1" t="s">
        <v>37</v>
      </c>
      <c r="C464" s="1">
        <v>34.1</v>
      </c>
      <c r="D464" s="1" t="s">
        <v>32</v>
      </c>
      <c r="E464" s="1" t="s">
        <v>33</v>
      </c>
      <c r="F464" s="18">
        <v>1137.011</v>
      </c>
      <c r="G464" s="18" t="str" cm="1">
        <f t="array" ref="G464">_xlfn.IFS(C464&lt;=18.5,"Underweight",AND(C464&gt;18.5,C464&lt;=24.9),"Healthy",AND(C464&gt;24.9,C464&lt;=29.9),"Slightly Overweight",C464&gt;29.9,"Overweight")</f>
        <v>Overweight</v>
      </c>
      <c r="H464" t="str" cm="1">
        <f t="array" ref="H464">_xlfn.IFS(A464&lt;=25,"Young Adult",AND(A464&gt;=26,A464&lt;=35),"Adult",AND(A464&gt;=36,A464&lt;=59),"Mature Age Adult",A464&gt;=60,"Senior")</f>
        <v>Young Adult</v>
      </c>
    </row>
    <row r="465" spans="1:8" ht="14.25" customHeight="1">
      <c r="A465" s="1">
        <v>18</v>
      </c>
      <c r="B465" s="1" t="s">
        <v>37</v>
      </c>
      <c r="C465" s="1">
        <v>34.43</v>
      </c>
      <c r="D465" s="1" t="s">
        <v>32</v>
      </c>
      <c r="E465" s="1" t="s">
        <v>33</v>
      </c>
      <c r="F465" s="18">
        <v>1137.4697000000001</v>
      </c>
      <c r="G465" s="18" t="str" cm="1">
        <f t="array" ref="G465">_xlfn.IFS(C465&lt;=18.5,"Underweight",AND(C465&gt;18.5,C465&lt;=24.9),"Healthy",AND(C465&gt;24.9,C465&lt;=29.9),"Slightly Overweight",C465&gt;29.9,"Overweight")</f>
        <v>Overweight</v>
      </c>
      <c r="H465" t="str" cm="1">
        <f t="array" ref="H465">_xlfn.IFS(A465&lt;=25,"Young Adult",AND(A465&gt;=26,A465&lt;=35),"Adult",AND(A465&gt;=36,A465&lt;=59),"Mature Age Adult",A465&gt;=60,"Senior")</f>
        <v>Young Adult</v>
      </c>
    </row>
    <row r="466" spans="1:8" ht="14.25" customHeight="1">
      <c r="A466" s="1">
        <v>18</v>
      </c>
      <c r="B466" s="1" t="s">
        <v>37</v>
      </c>
      <c r="C466" s="1">
        <v>30.4</v>
      </c>
      <c r="D466" s="1" t="s">
        <v>32</v>
      </c>
      <c r="E466" s="1" t="s">
        <v>36</v>
      </c>
      <c r="F466" s="18">
        <v>3481.8679999999999</v>
      </c>
      <c r="G466" s="18" t="str" cm="1">
        <f t="array" ref="G466">_xlfn.IFS(C466&lt;=18.5,"Underweight",AND(C466&gt;18.5,C466&lt;=24.9),"Healthy",AND(C466&gt;24.9,C466&lt;=29.9),"Slightly Overweight",C466&gt;29.9,"Overweight")</f>
        <v>Overweight</v>
      </c>
      <c r="H466" t="str" cm="1">
        <f t="array" ref="H466">_xlfn.IFS(A466&lt;=25,"Young Adult",AND(A466&gt;=26,A466&lt;=35),"Adult",AND(A466&gt;=36,A466&lt;=59),"Mature Age Adult",A466&gt;=60,"Senior")</f>
        <v>Young Adult</v>
      </c>
    </row>
    <row r="467" spans="1:8" ht="14.25" customHeight="1">
      <c r="A467" s="1">
        <v>18</v>
      </c>
      <c r="B467" s="1" t="s">
        <v>37</v>
      </c>
      <c r="C467" s="1">
        <v>43.01</v>
      </c>
      <c r="D467" s="1" t="s">
        <v>32</v>
      </c>
      <c r="E467" s="1" t="s">
        <v>33</v>
      </c>
      <c r="F467" s="18">
        <v>1149.3959</v>
      </c>
      <c r="G467" s="18" t="str" cm="1">
        <f t="array" ref="G467">_xlfn.IFS(C467&lt;=18.5,"Underweight",AND(C467&gt;18.5,C467&lt;=24.9),"Healthy",AND(C467&gt;24.9,C467&lt;=29.9),"Slightly Overweight",C467&gt;29.9,"Overweight")</f>
        <v>Overweight</v>
      </c>
      <c r="H467" t="str" cm="1">
        <f t="array" ref="H467">_xlfn.IFS(A467&lt;=25,"Young Adult",AND(A467&gt;=26,A467&lt;=35),"Adult",AND(A467&gt;=36,A467&lt;=59),"Mature Age Adult",A467&gt;=60,"Senior")</f>
        <v>Young Adult</v>
      </c>
    </row>
    <row r="468" spans="1:8" ht="14.25" customHeight="1">
      <c r="A468" s="1">
        <v>18</v>
      </c>
      <c r="B468" s="1" t="s">
        <v>37</v>
      </c>
      <c r="C468" s="1">
        <v>33.659999999999997</v>
      </c>
      <c r="D468" s="1" t="s">
        <v>32</v>
      </c>
      <c r="E468" s="1" t="s">
        <v>33</v>
      </c>
      <c r="F468" s="18">
        <v>1136.3994</v>
      </c>
      <c r="G468" s="18" t="str" cm="1">
        <f t="array" ref="G468">_xlfn.IFS(C468&lt;=18.5,"Underweight",AND(C468&gt;18.5,C468&lt;=24.9),"Healthy",AND(C468&gt;24.9,C468&lt;=29.9),"Slightly Overweight",C468&gt;29.9,"Overweight")</f>
        <v>Overweight</v>
      </c>
      <c r="H468" t="str" cm="1">
        <f t="array" ref="H468">_xlfn.IFS(A468&lt;=25,"Young Adult",AND(A468&gt;=26,A468&lt;=35),"Adult",AND(A468&gt;=36,A468&lt;=59),"Mature Age Adult",A468&gt;=60,"Senior")</f>
        <v>Young Adult</v>
      </c>
    </row>
    <row r="469" spans="1:8" ht="14.25" customHeight="1">
      <c r="A469" s="1">
        <v>18</v>
      </c>
      <c r="B469" s="1" t="s">
        <v>37</v>
      </c>
      <c r="C469" s="1">
        <v>35.200000000000003</v>
      </c>
      <c r="D469" s="1" t="s">
        <v>32</v>
      </c>
      <c r="E469" s="1" t="s">
        <v>33</v>
      </c>
      <c r="F469" s="18">
        <v>1727.54</v>
      </c>
      <c r="G469" s="18" t="str" cm="1">
        <f t="array" ref="G469">_xlfn.IFS(C469&lt;=18.5,"Underweight",AND(C469&gt;18.5,C469&lt;=24.9),"Healthy",AND(C469&gt;24.9,C469&lt;=29.9),"Slightly Overweight",C469&gt;29.9,"Overweight")</f>
        <v>Overweight</v>
      </c>
      <c r="H469" t="str" cm="1">
        <f t="array" ref="H469">_xlfn.IFS(A469&lt;=25,"Young Adult",AND(A469&gt;=26,A469&lt;=35),"Adult",AND(A469&gt;=36,A469&lt;=59),"Mature Age Adult",A469&gt;=60,"Senior")</f>
        <v>Young Adult</v>
      </c>
    </row>
    <row r="470" spans="1:8" ht="14.25" customHeight="1">
      <c r="A470" s="1">
        <v>18</v>
      </c>
      <c r="B470" s="1" t="s">
        <v>37</v>
      </c>
      <c r="C470" s="1">
        <v>41.14</v>
      </c>
      <c r="D470" s="1" t="s">
        <v>32</v>
      </c>
      <c r="E470" s="1" t="s">
        <v>33</v>
      </c>
      <c r="F470" s="18">
        <v>1146.7965999999999</v>
      </c>
      <c r="G470" s="18" t="str" cm="1">
        <f t="array" ref="G470">_xlfn.IFS(C470&lt;=18.5,"Underweight",AND(C470&gt;18.5,C470&lt;=24.9),"Healthy",AND(C470&gt;24.9,C470&lt;=29.9),"Slightly Overweight",C470&gt;29.9,"Overweight")</f>
        <v>Overweight</v>
      </c>
      <c r="H470" t="str" cm="1">
        <f t="array" ref="H470">_xlfn.IFS(A470&lt;=25,"Young Adult",AND(A470&gt;=26,A470&lt;=35),"Adult",AND(A470&gt;=36,A470&lt;=59),"Mature Age Adult",A470&gt;=60,"Senior")</f>
        <v>Young Adult</v>
      </c>
    </row>
    <row r="471" spans="1:8" ht="14.25" customHeight="1">
      <c r="A471" s="1">
        <v>18</v>
      </c>
      <c r="B471" s="1" t="s">
        <v>37</v>
      </c>
      <c r="C471" s="1">
        <v>30.14</v>
      </c>
      <c r="D471" s="1" t="s">
        <v>32</v>
      </c>
      <c r="E471" s="1" t="s">
        <v>33</v>
      </c>
      <c r="F471" s="18">
        <v>1131.5065999999999</v>
      </c>
      <c r="G471" s="18" t="str" cm="1">
        <f t="array" ref="G471">_xlfn.IFS(C471&lt;=18.5,"Underweight",AND(C471&gt;18.5,C471&lt;=24.9),"Healthy",AND(C471&gt;24.9,C471&lt;=29.9),"Slightly Overweight",C471&gt;29.9,"Overweight")</f>
        <v>Overweight</v>
      </c>
      <c r="H471" t="str" cm="1">
        <f t="array" ref="H471">_xlfn.IFS(A471&lt;=25,"Young Adult",AND(A471&gt;=26,A471&lt;=35),"Adult",AND(A471&gt;=36,A471&lt;=59),"Mature Age Adult",A471&gt;=60,"Senior")</f>
        <v>Young Adult</v>
      </c>
    </row>
    <row r="472" spans="1:8" ht="14.25" customHeight="1">
      <c r="A472" s="1">
        <v>18</v>
      </c>
      <c r="B472" s="1" t="s">
        <v>37</v>
      </c>
      <c r="C472" s="1">
        <v>37.29</v>
      </c>
      <c r="D472" s="1" t="s">
        <v>32</v>
      </c>
      <c r="E472" s="1" t="s">
        <v>33</v>
      </c>
      <c r="F472" s="18">
        <v>1141.4450999999999</v>
      </c>
      <c r="G472" s="18" t="str" cm="1">
        <f t="array" ref="G472">_xlfn.IFS(C472&lt;=18.5,"Underweight",AND(C472&gt;18.5,C472&lt;=24.9),"Healthy",AND(C472&gt;24.9,C472&lt;=29.9),"Slightly Overweight",C472&gt;29.9,"Overweight")</f>
        <v>Overweight</v>
      </c>
      <c r="H472" t="str" cm="1">
        <f t="array" ref="H472">_xlfn.IFS(A472&lt;=25,"Young Adult",AND(A472&gt;=26,A472&lt;=35),"Adult",AND(A472&gt;=36,A472&lt;=59),"Mature Age Adult",A472&gt;=60,"Senior")</f>
        <v>Young Adult</v>
      </c>
    </row>
    <row r="473" spans="1:8" ht="14.25" customHeight="1">
      <c r="A473" s="1">
        <v>18</v>
      </c>
      <c r="B473" s="1" t="s">
        <v>37</v>
      </c>
      <c r="C473" s="1">
        <v>39.14</v>
      </c>
      <c r="D473" s="1" t="s">
        <v>32</v>
      </c>
      <c r="E473" s="1" t="s">
        <v>36</v>
      </c>
      <c r="F473" s="18">
        <v>12890.057650000001</v>
      </c>
      <c r="G473" s="18" t="str" cm="1">
        <f t="array" ref="G473">_xlfn.IFS(C473&lt;=18.5,"Underweight",AND(C473&gt;18.5,C473&lt;=24.9),"Healthy",AND(C473&gt;24.9,C473&lt;=29.9),"Slightly Overweight",C473&gt;29.9,"Overweight")</f>
        <v>Overweight</v>
      </c>
      <c r="H473" t="str" cm="1">
        <f t="array" ref="H473">_xlfn.IFS(A473&lt;=25,"Young Adult",AND(A473&gt;=26,A473&lt;=35),"Adult",AND(A473&gt;=36,A473&lt;=59),"Mature Age Adult",A473&gt;=60,"Senior")</f>
        <v>Young Adult</v>
      </c>
    </row>
    <row r="474" spans="1:8" ht="14.25" customHeight="1">
      <c r="A474" s="1">
        <v>18</v>
      </c>
      <c r="B474" s="1" t="s">
        <v>37</v>
      </c>
      <c r="C474" s="1">
        <v>33.33</v>
      </c>
      <c r="D474" s="1" t="s">
        <v>32</v>
      </c>
      <c r="E474" s="1" t="s">
        <v>33</v>
      </c>
      <c r="F474" s="18">
        <v>1135.9407000000001</v>
      </c>
      <c r="G474" s="18" t="str" cm="1">
        <f t="array" ref="G474">_xlfn.IFS(C474&lt;=18.5,"Underweight",AND(C474&gt;18.5,C474&lt;=24.9),"Healthy",AND(C474&gt;24.9,C474&lt;=29.9),"Slightly Overweight",C474&gt;29.9,"Overweight")</f>
        <v>Overweight</v>
      </c>
      <c r="H474" t="str" cm="1">
        <f t="array" ref="H474">_xlfn.IFS(A474&lt;=25,"Young Adult",AND(A474&gt;=26,A474&lt;=35),"Adult",AND(A474&gt;=36,A474&lt;=59),"Mature Age Adult",A474&gt;=60,"Senior")</f>
        <v>Young Adult</v>
      </c>
    </row>
    <row r="475" spans="1:8" ht="14.25" customHeight="1">
      <c r="A475" s="1">
        <v>18</v>
      </c>
      <c r="B475" s="1" t="s">
        <v>37</v>
      </c>
      <c r="C475" s="1">
        <v>30.03</v>
      </c>
      <c r="D475" s="1" t="s">
        <v>32</v>
      </c>
      <c r="E475" s="1" t="s">
        <v>33</v>
      </c>
      <c r="F475" s="18">
        <v>1720.3536999999999</v>
      </c>
      <c r="G475" s="18" t="str" cm="1">
        <f t="array" ref="G475">_xlfn.IFS(C475&lt;=18.5,"Underweight",AND(C475&gt;18.5,C475&lt;=24.9),"Healthy",AND(C475&gt;24.9,C475&lt;=29.9),"Slightly Overweight",C475&gt;29.9,"Overweight")</f>
        <v>Overweight</v>
      </c>
      <c r="H475" t="str" cm="1">
        <f t="array" ref="H475">_xlfn.IFS(A475&lt;=25,"Young Adult",AND(A475&gt;=26,A475&lt;=35),"Adult",AND(A475&gt;=36,A475&lt;=59),"Mature Age Adult",A475&gt;=60,"Senior")</f>
        <v>Young Adult</v>
      </c>
    </row>
    <row r="476" spans="1:8" ht="14.25" customHeight="1">
      <c r="A476" s="1">
        <v>18</v>
      </c>
      <c r="B476" s="1" t="s">
        <v>37</v>
      </c>
      <c r="C476" s="1">
        <v>53.13</v>
      </c>
      <c r="D476" s="1" t="s">
        <v>32</v>
      </c>
      <c r="E476" s="1" t="s">
        <v>33</v>
      </c>
      <c r="F476" s="18">
        <v>1163.4627</v>
      </c>
      <c r="G476" s="18" t="str" cm="1">
        <f t="array" ref="G476">_xlfn.IFS(C476&lt;=18.5,"Underweight",AND(C476&gt;18.5,C476&lt;=24.9),"Healthy",AND(C476&gt;24.9,C476&lt;=29.9),"Slightly Overweight",C476&gt;29.9,"Overweight")</f>
        <v>Overweight</v>
      </c>
      <c r="H476" t="str" cm="1">
        <f t="array" ref="H476">_xlfn.IFS(A476&lt;=25,"Young Adult",AND(A476&gt;=26,A476&lt;=35),"Adult",AND(A476&gt;=36,A476&lt;=59),"Mature Age Adult",A476&gt;=60,"Senior")</f>
        <v>Young Adult</v>
      </c>
    </row>
    <row r="477" spans="1:8" ht="14.25" customHeight="1">
      <c r="A477" s="1">
        <v>19</v>
      </c>
      <c r="B477" s="1" t="s">
        <v>37</v>
      </c>
      <c r="C477" s="1">
        <v>34.1</v>
      </c>
      <c r="D477" s="1" t="s">
        <v>32</v>
      </c>
      <c r="E477" s="1" t="s">
        <v>34</v>
      </c>
      <c r="F477" s="18">
        <v>1261.442</v>
      </c>
      <c r="G477" s="18" t="str" cm="1">
        <f t="array" ref="G477">_xlfn.IFS(C477&lt;=18.5,"Underweight",AND(C477&gt;18.5,C477&lt;=24.9),"Healthy",AND(C477&gt;24.9,C477&lt;=29.9),"Slightly Overweight",C477&gt;29.9,"Overweight")</f>
        <v>Overweight</v>
      </c>
      <c r="H477" t="str" cm="1">
        <f t="array" ref="H477">_xlfn.IFS(A477&lt;=25,"Young Adult",AND(A477&gt;=26,A477&lt;=35),"Adult",AND(A477&gt;=36,A477&lt;=59),"Mature Age Adult",A477&gt;=60,"Senior")</f>
        <v>Young Adult</v>
      </c>
    </row>
    <row r="478" spans="1:8" ht="14.25" customHeight="1">
      <c r="A478" s="1">
        <v>19</v>
      </c>
      <c r="B478" s="1" t="s">
        <v>37</v>
      </c>
      <c r="C478" s="1">
        <v>30.59</v>
      </c>
      <c r="D478" s="1" t="s">
        <v>32</v>
      </c>
      <c r="E478" s="1" t="s">
        <v>35</v>
      </c>
      <c r="F478" s="18">
        <v>1639.5631000000001</v>
      </c>
      <c r="G478" s="18" t="str" cm="1">
        <f t="array" ref="G478">_xlfn.IFS(C478&lt;=18.5,"Underweight",AND(C478&gt;18.5,C478&lt;=24.9),"Healthy",AND(C478&gt;24.9,C478&lt;=29.9),"Slightly Overweight",C478&gt;29.9,"Overweight")</f>
        <v>Overweight</v>
      </c>
      <c r="H478" t="str" cm="1">
        <f t="array" ref="H478">_xlfn.IFS(A478&lt;=25,"Young Adult",AND(A478&gt;=26,A478&lt;=35),"Adult",AND(A478&gt;=36,A478&lt;=59),"Mature Age Adult",A478&gt;=60,"Senior")</f>
        <v>Young Adult</v>
      </c>
    </row>
    <row r="479" spans="1:8" ht="14.25" customHeight="1">
      <c r="A479" s="1">
        <v>19</v>
      </c>
      <c r="B479" s="1" t="s">
        <v>37</v>
      </c>
      <c r="C479" s="1">
        <v>34.4</v>
      </c>
      <c r="D479" s="1" t="s">
        <v>32</v>
      </c>
      <c r="E479" s="1" t="s">
        <v>34</v>
      </c>
      <c r="F479" s="18">
        <v>1261.8589999999999</v>
      </c>
      <c r="G479" s="18" t="str" cm="1">
        <f t="array" ref="G479">_xlfn.IFS(C479&lt;=18.5,"Underweight",AND(C479&gt;18.5,C479&lt;=24.9),"Healthy",AND(C479&gt;24.9,C479&lt;=29.9),"Slightly Overweight",C479&gt;29.9,"Overweight")</f>
        <v>Overweight</v>
      </c>
      <c r="H479" t="str" cm="1">
        <f t="array" ref="H479">_xlfn.IFS(A479&lt;=25,"Young Adult",AND(A479&gt;=26,A479&lt;=35),"Adult",AND(A479&gt;=36,A479&lt;=59),"Mature Age Adult",A479&gt;=60,"Senior")</f>
        <v>Young Adult</v>
      </c>
    </row>
    <row r="480" spans="1:8" ht="14.25" customHeight="1">
      <c r="A480" s="1">
        <v>19</v>
      </c>
      <c r="B480" s="1" t="s">
        <v>37</v>
      </c>
      <c r="C480" s="1">
        <v>33.1</v>
      </c>
      <c r="D480" s="1" t="s">
        <v>32</v>
      </c>
      <c r="E480" s="1" t="s">
        <v>34</v>
      </c>
      <c r="F480" s="18">
        <v>23082.955330000001</v>
      </c>
      <c r="G480" s="18" t="str" cm="1">
        <f t="array" ref="G480">_xlfn.IFS(C480&lt;=18.5,"Underweight",AND(C480&gt;18.5,C480&lt;=24.9),"Healthy",AND(C480&gt;24.9,C480&lt;=29.9),"Slightly Overweight",C480&gt;29.9,"Overweight")</f>
        <v>Overweight</v>
      </c>
      <c r="H480" t="str" cm="1">
        <f t="array" ref="H480">_xlfn.IFS(A480&lt;=25,"Young Adult",AND(A480&gt;=26,A480&lt;=35),"Adult",AND(A480&gt;=36,A480&lt;=59),"Mature Age Adult",A480&gt;=60,"Senior")</f>
        <v>Young Adult</v>
      </c>
    </row>
    <row r="481" spans="1:8" ht="14.25" customHeight="1">
      <c r="A481" s="1">
        <v>19</v>
      </c>
      <c r="B481" s="1" t="s">
        <v>37</v>
      </c>
      <c r="C481" s="1">
        <v>30.4</v>
      </c>
      <c r="D481" s="1" t="s">
        <v>32</v>
      </c>
      <c r="E481" s="1" t="s">
        <v>34</v>
      </c>
      <c r="F481" s="18">
        <v>1256.299</v>
      </c>
      <c r="G481" s="18" t="str" cm="1">
        <f t="array" ref="G481">_xlfn.IFS(C481&lt;=18.5,"Underweight",AND(C481&gt;18.5,C481&lt;=24.9),"Healthy",AND(C481&gt;24.9,C481&lt;=29.9),"Slightly Overweight",C481&gt;29.9,"Overweight")</f>
        <v>Overweight</v>
      </c>
      <c r="H481" t="str" cm="1">
        <f t="array" ref="H481">_xlfn.IFS(A481&lt;=25,"Young Adult",AND(A481&gt;=26,A481&lt;=35),"Adult",AND(A481&gt;=36,A481&lt;=59),"Mature Age Adult",A481&gt;=60,"Senior")</f>
        <v>Young Adult</v>
      </c>
    </row>
    <row r="482" spans="1:8" ht="14.25" customHeight="1">
      <c r="A482" s="1">
        <v>19</v>
      </c>
      <c r="B482" s="1" t="s">
        <v>37</v>
      </c>
      <c r="C482" s="1">
        <v>35.53</v>
      </c>
      <c r="D482" s="1" t="s">
        <v>32</v>
      </c>
      <c r="E482" s="1" t="s">
        <v>35</v>
      </c>
      <c r="F482" s="18">
        <v>1646.4296999999999</v>
      </c>
      <c r="G482" s="18" t="str" cm="1">
        <f t="array" ref="G482">_xlfn.IFS(C482&lt;=18.5,"Underweight",AND(C482&gt;18.5,C482&lt;=24.9),"Healthy",AND(C482&gt;24.9,C482&lt;=29.9),"Slightly Overweight",C482&gt;29.9,"Overweight")</f>
        <v>Overweight</v>
      </c>
      <c r="H482" t="str" cm="1">
        <f t="array" ref="H482">_xlfn.IFS(A482&lt;=25,"Young Adult",AND(A482&gt;=26,A482&lt;=35),"Adult",AND(A482&gt;=36,A482&lt;=59),"Mature Age Adult",A482&gt;=60,"Senior")</f>
        <v>Young Adult</v>
      </c>
    </row>
    <row r="483" spans="1:8" ht="14.25" customHeight="1">
      <c r="A483" s="1">
        <v>19</v>
      </c>
      <c r="B483" s="1" t="s">
        <v>37</v>
      </c>
      <c r="C483" s="1">
        <v>30.59</v>
      </c>
      <c r="D483" s="1" t="s">
        <v>32</v>
      </c>
      <c r="E483" s="1" t="s">
        <v>35</v>
      </c>
      <c r="F483" s="18">
        <v>1639.5631000000001</v>
      </c>
      <c r="G483" s="18" t="str" cm="1">
        <f t="array" ref="G483">_xlfn.IFS(C483&lt;=18.5,"Underweight",AND(C483&gt;18.5,C483&lt;=24.9),"Healthy",AND(C483&gt;24.9,C483&lt;=29.9),"Slightly Overweight",C483&gt;29.9,"Overweight")</f>
        <v>Overweight</v>
      </c>
      <c r="H483" t="str" cm="1">
        <f t="array" ref="H483">_xlfn.IFS(A483&lt;=25,"Young Adult",AND(A483&gt;=26,A483&lt;=35),"Adult",AND(A483&gt;=36,A483&lt;=59),"Mature Age Adult",A483&gt;=60,"Senior")</f>
        <v>Young Adult</v>
      </c>
    </row>
    <row r="484" spans="1:8" ht="14.25" customHeight="1">
      <c r="A484" s="1">
        <v>19</v>
      </c>
      <c r="B484" s="1" t="s">
        <v>37</v>
      </c>
      <c r="C484" s="1">
        <v>35.4</v>
      </c>
      <c r="D484" s="1" t="s">
        <v>32</v>
      </c>
      <c r="E484" s="1" t="s">
        <v>34</v>
      </c>
      <c r="F484" s="18">
        <v>1263.249</v>
      </c>
      <c r="G484" s="18" t="str" cm="1">
        <f t="array" ref="G484">_xlfn.IFS(C484&lt;=18.5,"Underweight",AND(C484&gt;18.5,C484&lt;=24.9),"Healthy",AND(C484&gt;24.9,C484&lt;=29.9),"Slightly Overweight",C484&gt;29.9,"Overweight")</f>
        <v>Overweight</v>
      </c>
      <c r="H484" t="str" cm="1">
        <f t="array" ref="H484">_xlfn.IFS(A484&lt;=25,"Young Adult",AND(A484&gt;=26,A484&lt;=35),"Adult",AND(A484&gt;=36,A484&lt;=59),"Mature Age Adult",A484&gt;=60,"Senior")</f>
        <v>Young Adult</v>
      </c>
    </row>
    <row r="485" spans="1:8" ht="14.25" customHeight="1">
      <c r="A485" s="1">
        <v>20</v>
      </c>
      <c r="B485" s="1" t="s">
        <v>37</v>
      </c>
      <c r="C485" s="1">
        <v>33</v>
      </c>
      <c r="D485" s="1" t="s">
        <v>32</v>
      </c>
      <c r="E485" s="1" t="s">
        <v>34</v>
      </c>
      <c r="F485" s="18">
        <v>1980.07</v>
      </c>
      <c r="G485" s="18" t="str" cm="1">
        <f t="array" ref="G485">_xlfn.IFS(C485&lt;=18.5,"Underweight",AND(C485&gt;18.5,C485&lt;=24.9),"Healthy",AND(C485&gt;24.9,C485&lt;=29.9),"Slightly Overweight",C485&gt;29.9,"Overweight")</f>
        <v>Overweight</v>
      </c>
      <c r="H485" t="str" cm="1">
        <f t="array" ref="H485">_xlfn.IFS(A485&lt;=25,"Young Adult",AND(A485&gt;=26,A485&lt;=35),"Adult",AND(A485&gt;=36,A485&lt;=59),"Mature Age Adult",A485&gt;=60,"Senior")</f>
        <v>Young Adult</v>
      </c>
    </row>
    <row r="486" spans="1:8" ht="14.25" customHeight="1">
      <c r="A486" s="1">
        <v>20</v>
      </c>
      <c r="B486" s="1" t="s">
        <v>37</v>
      </c>
      <c r="C486" s="1">
        <v>33.33</v>
      </c>
      <c r="D486" s="1" t="s">
        <v>32</v>
      </c>
      <c r="E486" s="1" t="s">
        <v>33</v>
      </c>
      <c r="F486" s="18">
        <v>1391.5287000000001</v>
      </c>
      <c r="G486" s="18" t="str" cm="1">
        <f t="array" ref="G486">_xlfn.IFS(C486&lt;=18.5,"Underweight",AND(C486&gt;18.5,C486&lt;=24.9),"Healthy",AND(C486&gt;24.9,C486&lt;=29.9),"Slightly Overweight",C486&gt;29.9,"Overweight")</f>
        <v>Overweight</v>
      </c>
      <c r="H486" t="str" cm="1">
        <f t="array" ref="H486">_xlfn.IFS(A486&lt;=25,"Young Adult",AND(A486&gt;=26,A486&lt;=35),"Adult",AND(A486&gt;=36,A486&lt;=59),"Mature Age Adult",A486&gt;=60,"Senior")</f>
        <v>Young Adult</v>
      </c>
    </row>
    <row r="487" spans="1:8" ht="14.25" customHeight="1">
      <c r="A487" s="1">
        <v>20</v>
      </c>
      <c r="B487" s="1" t="s">
        <v>37</v>
      </c>
      <c r="C487" s="1">
        <v>35.31</v>
      </c>
      <c r="D487" s="1" t="s">
        <v>32</v>
      </c>
      <c r="E487" s="1" t="s">
        <v>33</v>
      </c>
      <c r="F487" s="18">
        <v>27724.28875</v>
      </c>
      <c r="G487" s="18" t="str" cm="1">
        <f t="array" ref="G487">_xlfn.IFS(C487&lt;=18.5,"Underweight",AND(C487&gt;18.5,C487&lt;=24.9),"Healthy",AND(C487&gt;24.9,C487&lt;=29.9),"Slightly Overweight",C487&gt;29.9,"Overweight")</f>
        <v>Overweight</v>
      </c>
      <c r="H487" t="str" cm="1">
        <f t="array" ref="H487">_xlfn.IFS(A487&lt;=25,"Young Adult",AND(A487&gt;=26,A487&lt;=35),"Adult",AND(A487&gt;=36,A487&lt;=59),"Mature Age Adult",A487&gt;=60,"Senior")</f>
        <v>Young Adult</v>
      </c>
    </row>
    <row r="488" spans="1:8" ht="14.25" customHeight="1">
      <c r="A488" s="1">
        <v>20</v>
      </c>
      <c r="B488" s="1" t="s">
        <v>37</v>
      </c>
      <c r="C488" s="1">
        <v>31.13</v>
      </c>
      <c r="D488" s="1" t="s">
        <v>32</v>
      </c>
      <c r="E488" s="1" t="s">
        <v>33</v>
      </c>
      <c r="F488" s="18">
        <v>2566.4706999999999</v>
      </c>
      <c r="G488" s="18" t="str" cm="1">
        <f t="array" ref="G488">_xlfn.IFS(C488&lt;=18.5,"Underweight",AND(C488&gt;18.5,C488&lt;=24.9),"Healthy",AND(C488&gt;24.9,C488&lt;=29.9),"Slightly Overweight",C488&gt;29.9,"Overweight")</f>
        <v>Overweight</v>
      </c>
      <c r="H488" t="str" cm="1">
        <f t="array" ref="H488">_xlfn.IFS(A488&lt;=25,"Young Adult",AND(A488&gt;=26,A488&lt;=35),"Adult",AND(A488&gt;=36,A488&lt;=59),"Mature Age Adult",A488&gt;=60,"Senior")</f>
        <v>Young Adult</v>
      </c>
    </row>
    <row r="489" spans="1:8" ht="14.25" customHeight="1">
      <c r="A489" s="1">
        <v>20</v>
      </c>
      <c r="B489" s="1" t="s">
        <v>37</v>
      </c>
      <c r="C489" s="1">
        <v>32.395000000000003</v>
      </c>
      <c r="D489" s="1" t="s">
        <v>32</v>
      </c>
      <c r="E489" s="1" t="s">
        <v>35</v>
      </c>
      <c r="F489" s="18">
        <v>2362.2290499999999</v>
      </c>
      <c r="G489" s="18" t="str" cm="1">
        <f t="array" ref="G489">_xlfn.IFS(C489&lt;=18.5,"Underweight",AND(C489&gt;18.5,C489&lt;=24.9),"Healthy",AND(C489&gt;24.9,C489&lt;=29.9),"Slightly Overweight",C489&gt;29.9,"Overweight")</f>
        <v>Overweight</v>
      </c>
      <c r="H489" t="str" cm="1">
        <f t="array" ref="H489">_xlfn.IFS(A489&lt;=25,"Young Adult",AND(A489&gt;=26,A489&lt;=35),"Adult",AND(A489&gt;=36,A489&lt;=59),"Mature Age Adult",A489&gt;=60,"Senior")</f>
        <v>Young Adult</v>
      </c>
    </row>
    <row r="490" spans="1:8" ht="14.25" customHeight="1">
      <c r="A490" s="1">
        <v>20</v>
      </c>
      <c r="B490" s="1" t="s">
        <v>37</v>
      </c>
      <c r="C490" s="1">
        <v>40.47</v>
      </c>
      <c r="D490" s="1" t="s">
        <v>32</v>
      </c>
      <c r="E490" s="1" t="s">
        <v>36</v>
      </c>
      <c r="F490" s="18">
        <v>1984.4532999999999</v>
      </c>
      <c r="G490" s="18" t="str" cm="1">
        <f t="array" ref="G490">_xlfn.IFS(C490&lt;=18.5,"Underweight",AND(C490&gt;18.5,C490&lt;=24.9),"Healthy",AND(C490&gt;24.9,C490&lt;=29.9),"Slightly Overweight",C490&gt;29.9,"Overweight")</f>
        <v>Overweight</v>
      </c>
      <c r="H490" t="str" cm="1">
        <f t="array" ref="H490">_xlfn.IFS(A490&lt;=25,"Young Adult",AND(A490&gt;=26,A490&lt;=35),"Adult",AND(A490&gt;=36,A490&lt;=59),"Mature Age Adult",A490&gt;=60,"Senior")</f>
        <v>Young Adult</v>
      </c>
    </row>
    <row r="491" spans="1:8" ht="14.25" customHeight="1">
      <c r="A491" s="1">
        <v>20</v>
      </c>
      <c r="B491" s="1" t="s">
        <v>37</v>
      </c>
      <c r="C491" s="1">
        <v>30.114999999999998</v>
      </c>
      <c r="D491" s="1" t="s">
        <v>32</v>
      </c>
      <c r="E491" s="1" t="s">
        <v>36</v>
      </c>
      <c r="F491" s="18">
        <v>4915.0598499999996</v>
      </c>
      <c r="G491" s="18" t="str" cm="1">
        <f t="array" ref="G491">_xlfn.IFS(C491&lt;=18.5,"Underweight",AND(C491&gt;18.5,C491&lt;=24.9),"Healthy",AND(C491&gt;24.9,C491&lt;=29.9),"Slightly Overweight",C491&gt;29.9,"Overweight")</f>
        <v>Overweight</v>
      </c>
      <c r="H491" t="str" cm="1">
        <f t="array" ref="H491">_xlfn.IFS(A491&lt;=25,"Young Adult",AND(A491&gt;=26,A491&lt;=35),"Adult",AND(A491&gt;=36,A491&lt;=59),"Mature Age Adult",A491&gt;=60,"Senior")</f>
        <v>Young Adult</v>
      </c>
    </row>
    <row r="492" spans="1:8" ht="14.25" customHeight="1">
      <c r="A492" s="1">
        <v>21</v>
      </c>
      <c r="B492" s="1" t="s">
        <v>37</v>
      </c>
      <c r="C492" s="1">
        <v>35.53</v>
      </c>
      <c r="D492" s="1" t="s">
        <v>32</v>
      </c>
      <c r="E492" s="1" t="s">
        <v>33</v>
      </c>
      <c r="F492" s="18">
        <v>1532.4697000000001</v>
      </c>
      <c r="G492" s="18" t="str" cm="1">
        <f t="array" ref="G492">_xlfn.IFS(C492&lt;=18.5,"Underweight",AND(C492&gt;18.5,C492&lt;=24.9),"Healthy",AND(C492&gt;24.9,C492&lt;=29.9),"Slightly Overweight",C492&gt;29.9,"Overweight")</f>
        <v>Overweight</v>
      </c>
      <c r="H492" t="str" cm="1">
        <f t="array" ref="H492">_xlfn.IFS(A492&lt;=25,"Young Adult",AND(A492&gt;=26,A492&lt;=35),"Adult",AND(A492&gt;=36,A492&lt;=59),"Mature Age Adult",A492&gt;=60,"Senior")</f>
        <v>Young Adult</v>
      </c>
    </row>
    <row r="493" spans="1:8" ht="14.25" customHeight="1">
      <c r="A493" s="1">
        <v>21</v>
      </c>
      <c r="B493" s="1" t="s">
        <v>37</v>
      </c>
      <c r="C493" s="1">
        <v>31.02</v>
      </c>
      <c r="D493" s="1" t="s">
        <v>32</v>
      </c>
      <c r="E493" s="1" t="s">
        <v>33</v>
      </c>
      <c r="F493" s="18">
        <v>16586.49771</v>
      </c>
      <c r="G493" s="18" t="str" cm="1">
        <f t="array" ref="G493">_xlfn.IFS(C493&lt;=18.5,"Underweight",AND(C493&gt;18.5,C493&lt;=24.9),"Healthy",AND(C493&gt;24.9,C493&lt;=29.9),"Slightly Overweight",C493&gt;29.9,"Overweight")</f>
        <v>Overweight</v>
      </c>
      <c r="H493" t="str" cm="1">
        <f t="array" ref="H493">_xlfn.IFS(A493&lt;=25,"Young Adult",AND(A493&gt;=26,A493&lt;=35),"Adult",AND(A493&gt;=36,A493&lt;=59),"Mature Age Adult",A493&gt;=60,"Senior")</f>
        <v>Young Adult</v>
      </c>
    </row>
    <row r="494" spans="1:8" ht="14.25" customHeight="1">
      <c r="A494" s="1">
        <v>21</v>
      </c>
      <c r="B494" s="1" t="s">
        <v>37</v>
      </c>
      <c r="C494" s="1">
        <v>36.85</v>
      </c>
      <c r="D494" s="1" t="s">
        <v>32</v>
      </c>
      <c r="E494" s="1" t="s">
        <v>33</v>
      </c>
      <c r="F494" s="18">
        <v>1534.3045</v>
      </c>
      <c r="G494" s="18" t="str" cm="1">
        <f t="array" ref="G494">_xlfn.IFS(C494&lt;=18.5,"Underweight",AND(C494&gt;18.5,C494&lt;=24.9),"Healthy",AND(C494&gt;24.9,C494&lt;=29.9),"Slightly Overweight",C494&gt;29.9,"Overweight")</f>
        <v>Overweight</v>
      </c>
      <c r="H494" t="str" cm="1">
        <f t="array" ref="H494">_xlfn.IFS(A494&lt;=25,"Young Adult",AND(A494&gt;=26,A494&lt;=35),"Adult",AND(A494&gt;=36,A494&lt;=59),"Mature Age Adult",A494&gt;=60,"Senior")</f>
        <v>Young Adult</v>
      </c>
    </row>
    <row r="495" spans="1:8" ht="14.25" customHeight="1">
      <c r="A495" s="1">
        <v>21</v>
      </c>
      <c r="B495" s="1" t="s">
        <v>37</v>
      </c>
      <c r="C495" s="1">
        <v>36.86</v>
      </c>
      <c r="D495" s="1" t="s">
        <v>32</v>
      </c>
      <c r="E495" s="1" t="s">
        <v>35</v>
      </c>
      <c r="F495" s="18">
        <v>1917.3184000000001</v>
      </c>
      <c r="G495" s="18" t="str" cm="1">
        <f t="array" ref="G495">_xlfn.IFS(C495&lt;=18.5,"Underweight",AND(C495&gt;18.5,C495&lt;=24.9),"Healthy",AND(C495&gt;24.9,C495&lt;=29.9),"Slightly Overweight",C495&gt;29.9,"Overweight")</f>
        <v>Overweight</v>
      </c>
      <c r="H495" t="str" cm="1">
        <f t="array" ref="H495">_xlfn.IFS(A495&lt;=25,"Young Adult",AND(A495&gt;=26,A495&lt;=35),"Adult",AND(A495&gt;=36,A495&lt;=59),"Mature Age Adult",A495&gt;=60,"Senior")</f>
        <v>Young Adult</v>
      </c>
    </row>
    <row r="496" spans="1:8" ht="14.25" customHeight="1">
      <c r="A496" s="1">
        <v>21</v>
      </c>
      <c r="B496" s="1" t="s">
        <v>37</v>
      </c>
      <c r="C496" s="1">
        <v>31.1</v>
      </c>
      <c r="D496" s="1" t="s">
        <v>32</v>
      </c>
      <c r="E496" s="1" t="s">
        <v>34</v>
      </c>
      <c r="F496" s="18">
        <v>1526.3119999999999</v>
      </c>
      <c r="G496" s="18" t="str" cm="1">
        <f t="array" ref="G496">_xlfn.IFS(C496&lt;=18.5,"Underweight",AND(C496&gt;18.5,C496&lt;=24.9),"Healthy",AND(C496&gt;24.9,C496&lt;=29.9),"Slightly Overweight",C496&gt;29.9,"Overweight")</f>
        <v>Overweight</v>
      </c>
      <c r="H496" t="str" cm="1">
        <f t="array" ref="H496">_xlfn.IFS(A496&lt;=25,"Young Adult",AND(A496&gt;=26,A496&lt;=35),"Adult",AND(A496&gt;=36,A496&lt;=59),"Mature Age Adult",A496&gt;=60,"Senior")</f>
        <v>Young Adult</v>
      </c>
    </row>
    <row r="497" spans="1:8" ht="14.25" customHeight="1">
      <c r="A497" s="1">
        <v>21</v>
      </c>
      <c r="B497" s="1" t="s">
        <v>37</v>
      </c>
      <c r="C497" s="1">
        <v>31.254999999999999</v>
      </c>
      <c r="D497" s="1" t="s">
        <v>32</v>
      </c>
      <c r="E497" s="1" t="s">
        <v>35</v>
      </c>
      <c r="F497" s="18">
        <v>1909.52745</v>
      </c>
      <c r="G497" s="18" t="str" cm="1">
        <f t="array" ref="G497">_xlfn.IFS(C497&lt;=18.5,"Underweight",AND(C497&gt;18.5,C497&lt;=24.9),"Healthy",AND(C497&gt;24.9,C497&lt;=29.9),"Slightly Overweight",C497&gt;29.9,"Overweight")</f>
        <v>Overweight</v>
      </c>
      <c r="H497" t="str" cm="1">
        <f t="array" ref="H497">_xlfn.IFS(A497&lt;=25,"Young Adult",AND(A497&gt;=26,A497&lt;=35),"Adult",AND(A497&gt;=36,A497&lt;=59),"Mature Age Adult",A497&gt;=60,"Senior")</f>
        <v>Young Adult</v>
      </c>
    </row>
    <row r="498" spans="1:8" ht="14.25" customHeight="1">
      <c r="A498" s="1">
        <v>22</v>
      </c>
      <c r="B498" s="1" t="s">
        <v>37</v>
      </c>
      <c r="C498" s="1">
        <v>31.73</v>
      </c>
      <c r="D498" s="1" t="s">
        <v>32</v>
      </c>
      <c r="E498" s="1" t="s">
        <v>36</v>
      </c>
      <c r="F498" s="18">
        <v>2254.7966999999999</v>
      </c>
      <c r="G498" s="18" t="str" cm="1">
        <f t="array" ref="G498">_xlfn.IFS(C498&lt;=18.5,"Underweight",AND(C498&gt;18.5,C498&lt;=24.9),"Healthy",AND(C498&gt;24.9,C498&lt;=29.9),"Slightly Overweight",C498&gt;29.9,"Overweight")</f>
        <v>Overweight</v>
      </c>
      <c r="H498" t="str" cm="1">
        <f t="array" ref="H498">_xlfn.IFS(A498&lt;=25,"Young Adult",AND(A498&gt;=26,A498&lt;=35),"Adult",AND(A498&gt;=36,A498&lt;=59),"Mature Age Adult",A498&gt;=60,"Senior")</f>
        <v>Young Adult</v>
      </c>
    </row>
    <row r="499" spans="1:8" ht="14.25" customHeight="1">
      <c r="A499" s="1">
        <v>22</v>
      </c>
      <c r="B499" s="1" t="s">
        <v>37</v>
      </c>
      <c r="C499" s="1">
        <v>31.35</v>
      </c>
      <c r="D499" s="1" t="s">
        <v>32</v>
      </c>
      <c r="E499" s="1" t="s">
        <v>35</v>
      </c>
      <c r="F499" s="18">
        <v>2643.2685000000001</v>
      </c>
      <c r="G499" s="18" t="str" cm="1">
        <f t="array" ref="G499">_xlfn.IFS(C499&lt;=18.5,"Underweight",AND(C499&gt;18.5,C499&lt;=24.9),"Healthy",AND(C499&gt;24.9,C499&lt;=29.9),"Slightly Overweight",C499&gt;29.9,"Overweight")</f>
        <v>Overweight</v>
      </c>
      <c r="H499" t="str" cm="1">
        <f t="array" ref="H499">_xlfn.IFS(A499&lt;=25,"Young Adult",AND(A499&gt;=26,A499&lt;=35),"Adult",AND(A499&gt;=36,A499&lt;=59),"Mature Age Adult",A499&gt;=60,"Senior")</f>
        <v>Young Adult</v>
      </c>
    </row>
    <row r="500" spans="1:8" ht="14.25" customHeight="1">
      <c r="A500" s="1">
        <v>22</v>
      </c>
      <c r="B500" s="1" t="s">
        <v>37</v>
      </c>
      <c r="C500" s="1">
        <v>34.799999999999997</v>
      </c>
      <c r="D500" s="1" t="s">
        <v>32</v>
      </c>
      <c r="E500" s="1" t="s">
        <v>34</v>
      </c>
      <c r="F500" s="18">
        <v>3443.0639999999999</v>
      </c>
      <c r="G500" s="18" t="str" cm="1">
        <f t="array" ref="G500">_xlfn.IFS(C500&lt;=18.5,"Underweight",AND(C500&gt;18.5,C500&lt;=24.9),"Healthy",AND(C500&gt;24.9,C500&lt;=29.9),"Slightly Overweight",C500&gt;29.9,"Overweight")</f>
        <v>Overweight</v>
      </c>
      <c r="H500" t="str" cm="1">
        <f t="array" ref="H500">_xlfn.IFS(A500&lt;=25,"Young Adult",AND(A500&gt;=26,A500&lt;=35),"Adult",AND(A500&gt;=36,A500&lt;=59),"Mature Age Adult",A500&gt;=60,"Senior")</f>
        <v>Young Adult</v>
      </c>
    </row>
    <row r="501" spans="1:8" ht="14.25" customHeight="1">
      <c r="A501" s="1">
        <v>22</v>
      </c>
      <c r="B501" s="1" t="s">
        <v>37</v>
      </c>
      <c r="C501" s="1">
        <v>39.5</v>
      </c>
      <c r="D501" s="1" t="s">
        <v>32</v>
      </c>
      <c r="E501" s="1" t="s">
        <v>34</v>
      </c>
      <c r="F501" s="18">
        <v>1682.597</v>
      </c>
      <c r="G501" s="18" t="str" cm="1">
        <f t="array" ref="G501">_xlfn.IFS(C501&lt;=18.5,"Underweight",AND(C501&gt;18.5,C501&lt;=24.9),"Healthy",AND(C501&gt;24.9,C501&lt;=29.9),"Slightly Overweight",C501&gt;29.9,"Overweight")</f>
        <v>Overweight</v>
      </c>
      <c r="H501" t="str" cm="1">
        <f t="array" ref="H501">_xlfn.IFS(A501&lt;=25,"Young Adult",AND(A501&gt;=26,A501&lt;=35),"Adult",AND(A501&gt;=36,A501&lt;=59),"Mature Age Adult",A501&gt;=60,"Senior")</f>
        <v>Young Adult</v>
      </c>
    </row>
    <row r="502" spans="1:8" ht="14.25" customHeight="1">
      <c r="A502" s="1">
        <v>22</v>
      </c>
      <c r="B502" s="1" t="s">
        <v>37</v>
      </c>
      <c r="C502" s="1">
        <v>33.770000000000003</v>
      </c>
      <c r="D502" s="1" t="s">
        <v>32</v>
      </c>
      <c r="E502" s="1" t="s">
        <v>33</v>
      </c>
      <c r="F502" s="18">
        <v>1674.6323</v>
      </c>
      <c r="G502" s="18" t="str" cm="1">
        <f t="array" ref="G502">_xlfn.IFS(C502&lt;=18.5,"Underweight",AND(C502&gt;18.5,C502&lt;=24.9),"Healthy",AND(C502&gt;24.9,C502&lt;=29.9),"Slightly Overweight",C502&gt;29.9,"Overweight")</f>
        <v>Overweight</v>
      </c>
      <c r="H502" t="str" cm="1">
        <f t="array" ref="H502">_xlfn.IFS(A502&lt;=25,"Young Adult",AND(A502&gt;=26,A502&lt;=35),"Adult",AND(A502&gt;=36,A502&lt;=59),"Mature Age Adult",A502&gt;=60,"Senior")</f>
        <v>Young Adult</v>
      </c>
    </row>
    <row r="503" spans="1:8" ht="14.25" customHeight="1">
      <c r="A503" s="1">
        <v>22</v>
      </c>
      <c r="B503" s="1" t="s">
        <v>37</v>
      </c>
      <c r="C503" s="1">
        <v>32.11</v>
      </c>
      <c r="D503" s="1" t="s">
        <v>32</v>
      </c>
      <c r="E503" s="1" t="s">
        <v>35</v>
      </c>
      <c r="F503" s="18">
        <v>2055.3249000000001</v>
      </c>
      <c r="G503" s="18" t="str" cm="1">
        <f t="array" ref="G503">_xlfn.IFS(C503&lt;=18.5,"Underweight",AND(C503&gt;18.5,C503&lt;=24.9),"Healthy",AND(C503&gt;24.9,C503&lt;=29.9),"Slightly Overweight",C503&gt;29.9,"Overweight")</f>
        <v>Overweight</v>
      </c>
      <c r="H503" t="str" cm="1">
        <f t="array" ref="H503">_xlfn.IFS(A503&lt;=25,"Young Adult",AND(A503&gt;=26,A503&lt;=35),"Adult",AND(A503&gt;=36,A503&lt;=59),"Mature Age Adult",A503&gt;=60,"Senior")</f>
        <v>Young Adult</v>
      </c>
    </row>
    <row r="504" spans="1:8" ht="14.25" customHeight="1">
      <c r="A504" s="1">
        <v>23</v>
      </c>
      <c r="B504" s="1" t="s">
        <v>37</v>
      </c>
      <c r="C504" s="1">
        <v>34.4</v>
      </c>
      <c r="D504" s="1" t="s">
        <v>32</v>
      </c>
      <c r="E504" s="1" t="s">
        <v>34</v>
      </c>
      <c r="F504" s="18">
        <v>1826.8430000000001</v>
      </c>
      <c r="G504" s="18" t="str" cm="1">
        <f t="array" ref="G504">_xlfn.IFS(C504&lt;=18.5,"Underweight",AND(C504&gt;18.5,C504&lt;=24.9),"Healthy",AND(C504&gt;24.9,C504&lt;=29.9),"Slightly Overweight",C504&gt;29.9,"Overweight")</f>
        <v>Overweight</v>
      </c>
      <c r="H504" t="str" cm="1">
        <f t="array" ref="H504">_xlfn.IFS(A504&lt;=25,"Young Adult",AND(A504&gt;=26,A504&lt;=35),"Adult",AND(A504&gt;=36,A504&lt;=59),"Mature Age Adult",A504&gt;=60,"Senior")</f>
        <v>Young Adult</v>
      </c>
    </row>
    <row r="505" spans="1:8" ht="14.25" customHeight="1">
      <c r="A505" s="1">
        <v>23</v>
      </c>
      <c r="B505" s="1" t="s">
        <v>37</v>
      </c>
      <c r="C505" s="1">
        <v>41.91</v>
      </c>
      <c r="D505" s="1" t="s">
        <v>32</v>
      </c>
      <c r="E505" s="1" t="s">
        <v>33</v>
      </c>
      <c r="F505" s="18">
        <v>1837.2819</v>
      </c>
      <c r="G505" s="18" t="str" cm="1">
        <f t="array" ref="G505">_xlfn.IFS(C505&lt;=18.5,"Underweight",AND(C505&gt;18.5,C505&lt;=24.9),"Healthy",AND(C505&gt;24.9,C505&lt;=29.9),"Slightly Overweight",C505&gt;29.9,"Overweight")</f>
        <v>Overweight</v>
      </c>
      <c r="H505" t="str" cm="1">
        <f t="array" ref="H505">_xlfn.IFS(A505&lt;=25,"Young Adult",AND(A505&gt;=26,A505&lt;=35),"Adult",AND(A505&gt;=36,A505&lt;=59),"Mature Age Adult",A505&gt;=60,"Senior")</f>
        <v>Young Adult</v>
      </c>
    </row>
    <row r="506" spans="1:8" ht="14.25" customHeight="1">
      <c r="A506" s="1">
        <v>23</v>
      </c>
      <c r="B506" s="1" t="s">
        <v>37</v>
      </c>
      <c r="C506" s="1">
        <v>32.56</v>
      </c>
      <c r="D506" s="1" t="s">
        <v>32</v>
      </c>
      <c r="E506" s="1" t="s">
        <v>33</v>
      </c>
      <c r="F506" s="18">
        <v>1824.2854</v>
      </c>
      <c r="G506" s="18" t="str" cm="1">
        <f t="array" ref="G506">_xlfn.IFS(C506&lt;=18.5,"Underweight",AND(C506&gt;18.5,C506&lt;=24.9),"Healthy",AND(C506&gt;24.9,C506&lt;=29.9),"Slightly Overweight",C506&gt;29.9,"Overweight")</f>
        <v>Overweight</v>
      </c>
      <c r="H506" t="str" cm="1">
        <f t="array" ref="H506">_xlfn.IFS(A506&lt;=25,"Young Adult",AND(A506&gt;=26,A506&lt;=35),"Adult",AND(A506&gt;=36,A506&lt;=59),"Mature Age Adult",A506&gt;=60,"Senior")</f>
        <v>Young Adult</v>
      </c>
    </row>
    <row r="507" spans="1:8" ht="14.25" customHeight="1">
      <c r="A507" s="1">
        <v>23</v>
      </c>
      <c r="B507" s="1" t="s">
        <v>37</v>
      </c>
      <c r="C507" s="1">
        <v>35.200000000000003</v>
      </c>
      <c r="D507" s="1" t="s">
        <v>32</v>
      </c>
      <c r="E507" s="1" t="s">
        <v>34</v>
      </c>
      <c r="F507" s="18">
        <v>2416.9549999999999</v>
      </c>
      <c r="G507" s="18" t="str" cm="1">
        <f t="array" ref="G507">_xlfn.IFS(C507&lt;=18.5,"Underweight",AND(C507&gt;18.5,C507&lt;=24.9),"Healthy",AND(C507&gt;24.9,C507&lt;=29.9),"Slightly Overweight",C507&gt;29.9,"Overweight")</f>
        <v>Overweight</v>
      </c>
      <c r="H507" t="str" cm="1">
        <f t="array" ref="H507">_xlfn.IFS(A507&lt;=25,"Young Adult",AND(A507&gt;=26,A507&lt;=35),"Adult",AND(A507&gt;=36,A507&lt;=59),"Mature Age Adult",A507&gt;=60,"Senior")</f>
        <v>Young Adult</v>
      </c>
    </row>
    <row r="508" spans="1:8" ht="14.25" customHeight="1">
      <c r="A508" s="1">
        <v>23</v>
      </c>
      <c r="B508" s="1" t="s">
        <v>37</v>
      </c>
      <c r="C508" s="1">
        <v>37.1</v>
      </c>
      <c r="D508" s="1" t="s">
        <v>32</v>
      </c>
      <c r="E508" s="1" t="s">
        <v>34</v>
      </c>
      <c r="F508" s="18">
        <v>3597.596</v>
      </c>
      <c r="G508" s="18" t="str" cm="1">
        <f t="array" ref="G508">_xlfn.IFS(C508&lt;=18.5,"Underweight",AND(C508&gt;18.5,C508&lt;=24.9),"Healthy",AND(C508&gt;24.9,C508&lt;=29.9),"Slightly Overweight",C508&gt;29.9,"Overweight")</f>
        <v>Overweight</v>
      </c>
      <c r="H508" t="str" cm="1">
        <f t="array" ref="H508">_xlfn.IFS(A508&lt;=25,"Young Adult",AND(A508&gt;=26,A508&lt;=35),"Adult",AND(A508&gt;=36,A508&lt;=59),"Mature Age Adult",A508&gt;=60,"Senior")</f>
        <v>Young Adult</v>
      </c>
    </row>
    <row r="509" spans="1:8" ht="14.25" customHeight="1">
      <c r="A509" s="1">
        <v>23</v>
      </c>
      <c r="B509" s="1" t="s">
        <v>37</v>
      </c>
      <c r="C509" s="1">
        <v>50.38</v>
      </c>
      <c r="D509" s="1" t="s">
        <v>32</v>
      </c>
      <c r="E509" s="1" t="s">
        <v>33</v>
      </c>
      <c r="F509" s="18">
        <v>2438.0551999999998</v>
      </c>
      <c r="G509" s="18" t="str" cm="1">
        <f t="array" ref="G509">_xlfn.IFS(C509&lt;=18.5,"Underweight",AND(C509&gt;18.5,C509&lt;=24.9),"Healthy",AND(C509&gt;24.9,C509&lt;=29.9),"Slightly Overweight",C509&gt;29.9,"Overweight")</f>
        <v>Overweight</v>
      </c>
      <c r="H509" t="str" cm="1">
        <f t="array" ref="H509">_xlfn.IFS(A509&lt;=25,"Young Adult",AND(A509&gt;=26,A509&lt;=35),"Adult",AND(A509&gt;=36,A509&lt;=59),"Mature Age Adult",A509&gt;=60,"Senior")</f>
        <v>Young Adult</v>
      </c>
    </row>
    <row r="510" spans="1:8" ht="14.25" customHeight="1">
      <c r="A510" s="1">
        <v>23</v>
      </c>
      <c r="B510" s="1" t="s">
        <v>37</v>
      </c>
      <c r="C510" s="1">
        <v>32.700000000000003</v>
      </c>
      <c r="D510" s="1" t="s">
        <v>32</v>
      </c>
      <c r="E510" s="1" t="s">
        <v>34</v>
      </c>
      <c r="F510" s="18">
        <v>3591.48</v>
      </c>
      <c r="G510" s="18" t="str" cm="1">
        <f t="array" ref="G510">_xlfn.IFS(C510&lt;=18.5,"Underweight",AND(C510&gt;18.5,C510&lt;=24.9),"Healthy",AND(C510&gt;24.9,C510&lt;=29.9),"Slightly Overweight",C510&gt;29.9,"Overweight")</f>
        <v>Overweight</v>
      </c>
      <c r="H510" t="str" cm="1">
        <f t="array" ref="H510">_xlfn.IFS(A510&lt;=25,"Young Adult",AND(A510&gt;=26,A510&lt;=35),"Adult",AND(A510&gt;=36,A510&lt;=59),"Mature Age Adult",A510&gt;=60,"Senior")</f>
        <v>Young Adult</v>
      </c>
    </row>
    <row r="511" spans="1:8" ht="14.25" customHeight="1">
      <c r="A511" s="1">
        <v>24</v>
      </c>
      <c r="B511" s="1" t="s">
        <v>37</v>
      </c>
      <c r="C511" s="1">
        <v>35.86</v>
      </c>
      <c r="D511" s="1" t="s">
        <v>32</v>
      </c>
      <c r="E511" s="1" t="s">
        <v>33</v>
      </c>
      <c r="F511" s="18">
        <v>1986.9333999999999</v>
      </c>
      <c r="G511" s="18" t="str" cm="1">
        <f t="array" ref="G511">_xlfn.IFS(C511&lt;=18.5,"Underweight",AND(C511&gt;18.5,C511&lt;=24.9),"Healthy",AND(C511&gt;24.9,C511&lt;=29.9),"Slightly Overweight",C511&gt;29.9,"Overweight")</f>
        <v>Overweight</v>
      </c>
      <c r="H511" t="str" cm="1">
        <f t="array" ref="H511">_xlfn.IFS(A511&lt;=25,"Young Adult",AND(A511&gt;=26,A511&lt;=35),"Adult",AND(A511&gt;=36,A511&lt;=59),"Mature Age Adult",A511&gt;=60,"Senior")</f>
        <v>Young Adult</v>
      </c>
    </row>
    <row r="512" spans="1:8" ht="14.25" customHeight="1">
      <c r="A512" s="1">
        <v>24</v>
      </c>
      <c r="B512" s="1" t="s">
        <v>37</v>
      </c>
      <c r="C512" s="1">
        <v>33.630000000000003</v>
      </c>
      <c r="D512" s="1" t="s">
        <v>32</v>
      </c>
      <c r="E512" s="1" t="s">
        <v>36</v>
      </c>
      <c r="F512" s="18">
        <v>17128.426080000001</v>
      </c>
      <c r="G512" s="18" t="str" cm="1">
        <f t="array" ref="G512">_xlfn.IFS(C512&lt;=18.5,"Underweight",AND(C512&gt;18.5,C512&lt;=24.9),"Healthy",AND(C512&gt;24.9,C512&lt;=29.9),"Slightly Overweight",C512&gt;29.9,"Overweight")</f>
        <v>Overweight</v>
      </c>
      <c r="H512" t="str" cm="1">
        <f t="array" ref="H512">_xlfn.IFS(A512&lt;=25,"Young Adult",AND(A512&gt;=26,A512&lt;=35),"Adult",AND(A512&gt;=36,A512&lt;=59),"Mature Age Adult",A512&gt;=60,"Senior")</f>
        <v>Young Adult</v>
      </c>
    </row>
    <row r="513" spans="1:8" ht="14.25" customHeight="1">
      <c r="A513" s="1">
        <v>24</v>
      </c>
      <c r="B513" s="1" t="s">
        <v>37</v>
      </c>
      <c r="C513" s="1">
        <v>32.01</v>
      </c>
      <c r="D513" s="1" t="s">
        <v>32</v>
      </c>
      <c r="E513" s="1" t="s">
        <v>33</v>
      </c>
      <c r="F513" s="18">
        <v>1981.5818999999999</v>
      </c>
      <c r="G513" s="18" t="str" cm="1">
        <f t="array" ref="G513">_xlfn.IFS(C513&lt;=18.5,"Underweight",AND(C513&gt;18.5,C513&lt;=24.9),"Healthy",AND(C513&gt;24.9,C513&lt;=29.9),"Slightly Overweight",C513&gt;29.9,"Overweight")</f>
        <v>Overweight</v>
      </c>
      <c r="H513" t="str" cm="1">
        <f t="array" ref="H513">_xlfn.IFS(A513&lt;=25,"Young Adult",AND(A513&gt;=26,A513&lt;=35),"Adult",AND(A513&gt;=36,A513&lt;=59),"Mature Age Adult",A513&gt;=60,"Senior")</f>
        <v>Young Adult</v>
      </c>
    </row>
    <row r="514" spans="1:8" ht="14.25" customHeight="1">
      <c r="A514" s="1">
        <v>25</v>
      </c>
      <c r="B514" s="1" t="s">
        <v>37</v>
      </c>
      <c r="C514" s="1">
        <v>33.659999999999997</v>
      </c>
      <c r="D514" s="1" t="s">
        <v>32</v>
      </c>
      <c r="E514" s="1" t="s">
        <v>33</v>
      </c>
      <c r="F514" s="18">
        <v>4504.6624000000002</v>
      </c>
      <c r="G514" s="18" t="str" cm="1">
        <f t="array" ref="G514">_xlfn.IFS(C514&lt;=18.5,"Underweight",AND(C514&gt;18.5,C514&lt;=24.9),"Healthy",AND(C514&gt;24.9,C514&lt;=29.9),"Slightly Overweight",C514&gt;29.9,"Overweight")</f>
        <v>Overweight</v>
      </c>
      <c r="H514" t="str" cm="1">
        <f t="array" ref="H514">_xlfn.IFS(A514&lt;=25,"Young Adult",AND(A514&gt;=26,A514&lt;=35),"Adult",AND(A514&gt;=36,A514&lt;=59),"Mature Age Adult",A514&gt;=60,"Senior")</f>
        <v>Young Adult</v>
      </c>
    </row>
    <row r="515" spans="1:8" ht="14.25" customHeight="1">
      <c r="A515" s="1">
        <v>25</v>
      </c>
      <c r="B515" s="1" t="s">
        <v>37</v>
      </c>
      <c r="C515" s="1">
        <v>30.59</v>
      </c>
      <c r="D515" s="1" t="s">
        <v>32</v>
      </c>
      <c r="E515" s="1" t="s">
        <v>36</v>
      </c>
      <c r="F515" s="18">
        <v>2727.3951000000002</v>
      </c>
      <c r="G515" s="18" t="str" cm="1">
        <f t="array" ref="G515">_xlfn.IFS(C515&lt;=18.5,"Underweight",AND(C515&gt;18.5,C515&lt;=24.9),"Healthy",AND(C515&gt;24.9,C515&lt;=29.9),"Slightly Overweight",C515&gt;29.9,"Overweight")</f>
        <v>Overweight</v>
      </c>
      <c r="H515" t="str" cm="1">
        <f t="array" ref="H515">_xlfn.IFS(A515&lt;=25,"Young Adult",AND(A515&gt;=26,A515&lt;=35),"Adult",AND(A515&gt;=36,A515&lt;=59),"Mature Age Adult",A515&gt;=60,"Senior")</f>
        <v>Young Adult</v>
      </c>
    </row>
    <row r="516" spans="1:8" ht="14.25" customHeight="1">
      <c r="A516" s="1">
        <v>25</v>
      </c>
      <c r="B516" s="1" t="s">
        <v>37</v>
      </c>
      <c r="C516" s="1">
        <v>35.625</v>
      </c>
      <c r="D516" s="1" t="s">
        <v>32</v>
      </c>
      <c r="E516" s="1" t="s">
        <v>35</v>
      </c>
      <c r="F516" s="18">
        <v>2534.3937500000002</v>
      </c>
      <c r="G516" s="18" t="str" cm="1">
        <f t="array" ref="G516">_xlfn.IFS(C516&lt;=18.5,"Underweight",AND(C516&gt;18.5,C516&lt;=24.9),"Healthy",AND(C516&gt;24.9,C516&lt;=29.9),"Slightly Overweight",C516&gt;29.9,"Overweight")</f>
        <v>Overweight</v>
      </c>
      <c r="H516" t="str" cm="1">
        <f t="array" ref="H516">_xlfn.IFS(A516&lt;=25,"Young Adult",AND(A516&gt;=26,A516&lt;=35),"Adult",AND(A516&gt;=36,A516&lt;=59),"Mature Age Adult",A516&gt;=60,"Senior")</f>
        <v>Young Adult</v>
      </c>
    </row>
    <row r="517" spans="1:8" ht="14.25" customHeight="1">
      <c r="A517" s="1">
        <v>26</v>
      </c>
      <c r="B517" s="1" t="s">
        <v>37</v>
      </c>
      <c r="C517" s="1">
        <v>30.875</v>
      </c>
      <c r="D517" s="1" t="s">
        <v>32</v>
      </c>
      <c r="E517" s="1" t="s">
        <v>35</v>
      </c>
      <c r="F517" s="18">
        <v>3877.3042500000001</v>
      </c>
      <c r="G517" s="18" t="str" cm="1">
        <f t="array" ref="G517">_xlfn.IFS(C517&lt;=18.5,"Underweight",AND(C517&gt;18.5,C517&lt;=24.9),"Healthy",AND(C517&gt;24.9,C517&lt;=29.9),"Slightly Overweight",C517&gt;29.9,"Overweight")</f>
        <v>Overweight</v>
      </c>
      <c r="H517" t="str" cm="1">
        <f t="array" ref="H517">_xlfn.IFS(A517&lt;=25,"Young Adult",AND(A517&gt;=26,A517&lt;=35),"Adult",AND(A517&gt;=36,A517&lt;=59),"Mature Age Adult",A517&gt;=60,"Senior")</f>
        <v>Adult</v>
      </c>
    </row>
    <row r="518" spans="1:8" ht="14.25" customHeight="1">
      <c r="A518" s="1">
        <v>26</v>
      </c>
      <c r="B518" s="1" t="s">
        <v>37</v>
      </c>
      <c r="C518" s="1">
        <v>32.49</v>
      </c>
      <c r="D518" s="1" t="s">
        <v>32</v>
      </c>
      <c r="E518" s="1" t="s">
        <v>36</v>
      </c>
      <c r="F518" s="18">
        <v>3490.5491000000002</v>
      </c>
      <c r="G518" s="18" t="str" cm="1">
        <f t="array" ref="G518">_xlfn.IFS(C518&lt;=18.5,"Underweight",AND(C518&gt;18.5,C518&lt;=24.9),"Healthy",AND(C518&gt;24.9,C518&lt;=29.9),"Slightly Overweight",C518&gt;29.9,"Overweight")</f>
        <v>Overweight</v>
      </c>
      <c r="H518" t="str" cm="1">
        <f t="array" ref="H518">_xlfn.IFS(A518&lt;=25,"Young Adult",AND(A518&gt;=26,A518&lt;=35),"Adult",AND(A518&gt;=36,A518&lt;=59),"Mature Age Adult",A518&gt;=60,"Senior")</f>
        <v>Adult</v>
      </c>
    </row>
    <row r="519" spans="1:8" ht="14.25" customHeight="1">
      <c r="A519" s="1">
        <v>26</v>
      </c>
      <c r="B519" s="1" t="s">
        <v>37</v>
      </c>
      <c r="C519" s="1">
        <v>46.53</v>
      </c>
      <c r="D519" s="1" t="s">
        <v>32</v>
      </c>
      <c r="E519" s="1" t="s">
        <v>33</v>
      </c>
      <c r="F519" s="18">
        <v>2927.0646999999999</v>
      </c>
      <c r="G519" s="18" t="str" cm="1">
        <f t="array" ref="G519">_xlfn.IFS(C519&lt;=18.5,"Underweight",AND(C519&gt;18.5,C519&lt;=24.9),"Healthy",AND(C519&gt;24.9,C519&lt;=29.9),"Slightly Overweight",C519&gt;29.9,"Overweight")</f>
        <v>Overweight</v>
      </c>
      <c r="H519" t="str" cm="1">
        <f t="array" ref="H519">_xlfn.IFS(A519&lt;=25,"Young Adult",AND(A519&gt;=26,A519&lt;=35),"Adult",AND(A519&gt;=36,A519&lt;=59),"Mature Age Adult",A519&gt;=60,"Senior")</f>
        <v>Adult</v>
      </c>
    </row>
    <row r="520" spans="1:8" ht="14.25" customHeight="1">
      <c r="A520" s="1">
        <v>26</v>
      </c>
      <c r="B520" s="1" t="s">
        <v>37</v>
      </c>
      <c r="C520" s="1">
        <v>35.42</v>
      </c>
      <c r="D520" s="1" t="s">
        <v>32</v>
      </c>
      <c r="E520" s="1" t="s">
        <v>33</v>
      </c>
      <c r="F520" s="18">
        <v>2322.6217999999999</v>
      </c>
      <c r="G520" s="18" t="str" cm="1">
        <f t="array" ref="G520">_xlfn.IFS(C520&lt;=18.5,"Underweight",AND(C520&gt;18.5,C520&lt;=24.9),"Healthy",AND(C520&gt;24.9,C520&lt;=29.9),"Slightly Overweight",C520&gt;29.9,"Overweight")</f>
        <v>Overweight</v>
      </c>
      <c r="H520" t="str" cm="1">
        <f t="array" ref="H520">_xlfn.IFS(A520&lt;=25,"Young Adult",AND(A520&gt;=26,A520&lt;=35),"Adult",AND(A520&gt;=36,A520&lt;=59),"Mature Age Adult",A520&gt;=60,"Senior")</f>
        <v>Adult</v>
      </c>
    </row>
    <row r="521" spans="1:8" ht="14.25" customHeight="1">
      <c r="A521" s="1">
        <v>26</v>
      </c>
      <c r="B521" s="1" t="s">
        <v>37</v>
      </c>
      <c r="C521" s="1">
        <v>30</v>
      </c>
      <c r="D521" s="1" t="s">
        <v>32</v>
      </c>
      <c r="E521" s="1" t="s">
        <v>34</v>
      </c>
      <c r="F521" s="18">
        <v>2904.0880000000002</v>
      </c>
      <c r="G521" s="18" t="str" cm="1">
        <f t="array" ref="G521">_xlfn.IFS(C521&lt;=18.5,"Underweight",AND(C521&gt;18.5,C521&lt;=24.9),"Healthy",AND(C521&gt;24.9,C521&lt;=29.9),"Slightly Overweight",C521&gt;29.9,"Overweight")</f>
        <v>Overweight</v>
      </c>
      <c r="H521" t="str" cm="1">
        <f t="array" ref="H521">_xlfn.IFS(A521&lt;=25,"Young Adult",AND(A521&gt;=26,A521&lt;=35),"Adult",AND(A521&gt;=36,A521&lt;=59),"Mature Age Adult",A521&gt;=60,"Senior")</f>
        <v>Adult</v>
      </c>
    </row>
    <row r="522" spans="1:8" ht="14.25" customHeight="1">
      <c r="A522" s="1">
        <v>26</v>
      </c>
      <c r="B522" s="1" t="s">
        <v>37</v>
      </c>
      <c r="C522" s="1">
        <v>31.065000000000001</v>
      </c>
      <c r="D522" s="1" t="s">
        <v>32</v>
      </c>
      <c r="E522" s="1" t="s">
        <v>35</v>
      </c>
      <c r="F522" s="18">
        <v>2699.56835</v>
      </c>
      <c r="G522" s="18" t="str" cm="1">
        <f t="array" ref="G522">_xlfn.IFS(C522&lt;=18.5,"Underweight",AND(C522&gt;18.5,C522&lt;=24.9),"Healthy",AND(C522&gt;24.9,C522&lt;=29.9),"Slightly Overweight",C522&gt;29.9,"Overweight")</f>
        <v>Overweight</v>
      </c>
      <c r="H522" t="str" cm="1">
        <f t="array" ref="H522">_xlfn.IFS(A522&lt;=25,"Young Adult",AND(A522&gt;=26,A522&lt;=35),"Adult",AND(A522&gt;=36,A522&lt;=59),"Mature Age Adult",A522&gt;=60,"Senior")</f>
        <v>Adult</v>
      </c>
    </row>
    <row r="523" spans="1:8" ht="14.25" customHeight="1">
      <c r="A523" s="1">
        <v>26</v>
      </c>
      <c r="B523" s="1" t="s">
        <v>37</v>
      </c>
      <c r="C523" s="1">
        <v>33.914999999999999</v>
      </c>
      <c r="D523" s="1" t="s">
        <v>32</v>
      </c>
      <c r="E523" s="1" t="s">
        <v>35</v>
      </c>
      <c r="F523" s="18">
        <v>3292.5298499999999</v>
      </c>
      <c r="G523" s="18" t="str" cm="1">
        <f t="array" ref="G523">_xlfn.IFS(C523&lt;=18.5,"Underweight",AND(C523&gt;18.5,C523&lt;=24.9),"Healthy",AND(C523&gt;24.9,C523&lt;=29.9),"Slightly Overweight",C523&gt;29.9,"Overweight")</f>
        <v>Overweight</v>
      </c>
      <c r="H523" t="str" cm="1">
        <f t="array" ref="H523">_xlfn.IFS(A523&lt;=25,"Young Adult",AND(A523&gt;=26,A523&lt;=35),"Adult",AND(A523&gt;=36,A523&lt;=59),"Mature Age Adult",A523&gt;=60,"Senior")</f>
        <v>Adult</v>
      </c>
    </row>
    <row r="524" spans="1:8" ht="14.25" customHeight="1">
      <c r="A524" s="1">
        <v>27</v>
      </c>
      <c r="B524" s="1" t="s">
        <v>37</v>
      </c>
      <c r="C524" s="1">
        <v>30.3</v>
      </c>
      <c r="D524" s="1" t="s">
        <v>32</v>
      </c>
      <c r="E524" s="1" t="s">
        <v>34</v>
      </c>
      <c r="F524" s="18">
        <v>4260.7439999999997</v>
      </c>
      <c r="G524" s="18" t="str" cm="1">
        <f t="array" ref="G524">_xlfn.IFS(C524&lt;=18.5,"Underweight",AND(C524&gt;18.5,C524&lt;=24.9),"Healthy",AND(C524&gt;24.9,C524&lt;=29.9),"Slightly Overweight",C524&gt;29.9,"Overweight")</f>
        <v>Overweight</v>
      </c>
      <c r="H524" t="str" cm="1">
        <f t="array" ref="H524">_xlfn.IFS(A524&lt;=25,"Young Adult",AND(A524&gt;=26,A524&lt;=35),"Adult",AND(A524&gt;=36,A524&lt;=59),"Mature Age Adult",A524&gt;=60,"Senior")</f>
        <v>Adult</v>
      </c>
    </row>
    <row r="525" spans="1:8" ht="14.25" customHeight="1">
      <c r="A525" s="1">
        <v>27</v>
      </c>
      <c r="B525" s="1" t="s">
        <v>37</v>
      </c>
      <c r="C525" s="1">
        <v>32.67</v>
      </c>
      <c r="D525" s="1" t="s">
        <v>32</v>
      </c>
      <c r="E525" s="1" t="s">
        <v>33</v>
      </c>
      <c r="F525" s="18">
        <v>2497.0383000000002</v>
      </c>
      <c r="G525" s="18" t="str" cm="1">
        <f t="array" ref="G525">_xlfn.IFS(C525&lt;=18.5,"Underweight",AND(C525&gt;18.5,C525&lt;=24.9),"Healthy",AND(C525&gt;24.9,C525&lt;=29.9),"Slightly Overweight",C525&gt;29.9,"Overweight")</f>
        <v>Overweight</v>
      </c>
      <c r="H525" t="str" cm="1">
        <f t="array" ref="H525">_xlfn.IFS(A525&lt;=25,"Young Adult",AND(A525&gt;=26,A525&lt;=35),"Adult",AND(A525&gt;=36,A525&lt;=59),"Mature Age Adult",A525&gt;=60,"Senior")</f>
        <v>Adult</v>
      </c>
    </row>
    <row r="526" spans="1:8" ht="14.25" customHeight="1">
      <c r="A526" s="1">
        <v>27</v>
      </c>
      <c r="B526" s="1" t="s">
        <v>37</v>
      </c>
      <c r="C526" s="1">
        <v>33.659999999999997</v>
      </c>
      <c r="D526" s="1" t="s">
        <v>32</v>
      </c>
      <c r="E526" s="1" t="s">
        <v>33</v>
      </c>
      <c r="F526" s="18">
        <v>2498.4144000000001</v>
      </c>
      <c r="G526" s="18" t="str" cm="1">
        <f t="array" ref="G526">_xlfn.IFS(C526&lt;=18.5,"Underweight",AND(C526&gt;18.5,C526&lt;=24.9),"Healthy",AND(C526&gt;24.9,C526&lt;=29.9),"Slightly Overweight",C526&gt;29.9,"Overweight")</f>
        <v>Overweight</v>
      </c>
      <c r="H526" t="str" cm="1">
        <f t="array" ref="H526">_xlfn.IFS(A526&lt;=25,"Young Adult",AND(A526&gt;=26,A526&lt;=35),"Adult",AND(A526&gt;=36,A526&lt;=59),"Mature Age Adult",A526&gt;=60,"Senior")</f>
        <v>Adult</v>
      </c>
    </row>
    <row r="527" spans="1:8" ht="14.25" customHeight="1">
      <c r="A527" s="1">
        <v>27</v>
      </c>
      <c r="B527" s="1" t="s">
        <v>37</v>
      </c>
      <c r="C527" s="1">
        <v>30.5</v>
      </c>
      <c r="D527" s="1" t="s">
        <v>32</v>
      </c>
      <c r="E527" s="1" t="s">
        <v>34</v>
      </c>
      <c r="F527" s="18">
        <v>2494.0219999999999</v>
      </c>
      <c r="G527" s="18" t="str" cm="1">
        <f t="array" ref="G527">_xlfn.IFS(C527&lt;=18.5,"Underweight",AND(C527&gt;18.5,C527&lt;=24.9),"Healthy",AND(C527&gt;24.9,C527&lt;=29.9),"Slightly Overweight",C527&gt;29.9,"Overweight")</f>
        <v>Overweight</v>
      </c>
      <c r="H527" t="str" cm="1">
        <f t="array" ref="H527">_xlfn.IFS(A527&lt;=25,"Young Adult",AND(A527&gt;=26,A527&lt;=35),"Adult",AND(A527&gt;=36,A527&lt;=59),"Mature Age Adult",A527&gt;=60,"Senior")</f>
        <v>Adult</v>
      </c>
    </row>
    <row r="528" spans="1:8" ht="14.25" customHeight="1">
      <c r="A528" s="1">
        <v>27</v>
      </c>
      <c r="B528" s="1" t="s">
        <v>37</v>
      </c>
      <c r="C528" s="1">
        <v>33.155000000000001</v>
      </c>
      <c r="D528" s="1" t="s">
        <v>32</v>
      </c>
      <c r="E528" s="1" t="s">
        <v>35</v>
      </c>
      <c r="F528" s="18">
        <v>4058.71245</v>
      </c>
      <c r="G528" s="18" t="str" cm="1">
        <f t="array" ref="G528">_xlfn.IFS(C528&lt;=18.5,"Underweight",AND(C528&gt;18.5,C528&lt;=24.9),"Healthy",AND(C528&gt;24.9,C528&lt;=29.9),"Slightly Overweight",C528&gt;29.9,"Overweight")</f>
        <v>Overweight</v>
      </c>
      <c r="H528" t="str" cm="1">
        <f t="array" ref="H528">_xlfn.IFS(A528&lt;=25,"Young Adult",AND(A528&gt;=26,A528&lt;=35),"Adult",AND(A528&gt;=36,A528&lt;=59),"Mature Age Adult",A528&gt;=60,"Senior")</f>
        <v>Adult</v>
      </c>
    </row>
    <row r="529" spans="1:8" ht="14.25" customHeight="1">
      <c r="A529" s="1">
        <v>27</v>
      </c>
      <c r="B529" s="1" t="s">
        <v>37</v>
      </c>
      <c r="C529" s="1">
        <v>32.585000000000001</v>
      </c>
      <c r="D529" s="1" t="s">
        <v>32</v>
      </c>
      <c r="E529" s="1" t="s">
        <v>36</v>
      </c>
      <c r="F529" s="18">
        <v>4846.9201499999999</v>
      </c>
      <c r="G529" s="18" t="str" cm="1">
        <f t="array" ref="G529">_xlfn.IFS(C529&lt;=18.5,"Underweight",AND(C529&gt;18.5,C529&lt;=24.9),"Healthy",AND(C529&gt;24.9,C529&lt;=29.9),"Slightly Overweight",C529&gt;29.9,"Overweight")</f>
        <v>Overweight</v>
      </c>
      <c r="H529" t="str" cm="1">
        <f t="array" ref="H529">_xlfn.IFS(A529&lt;=25,"Young Adult",AND(A529&gt;=26,A529&lt;=35),"Adult",AND(A529&gt;=36,A529&lt;=59),"Mature Age Adult",A529&gt;=60,"Senior")</f>
        <v>Adult</v>
      </c>
    </row>
    <row r="530" spans="1:8" ht="14.25" customHeight="1">
      <c r="A530" s="1">
        <v>27</v>
      </c>
      <c r="B530" s="1" t="s">
        <v>37</v>
      </c>
      <c r="C530" s="1">
        <v>45.9</v>
      </c>
      <c r="D530" s="1" t="s">
        <v>32</v>
      </c>
      <c r="E530" s="1" t="s">
        <v>34</v>
      </c>
      <c r="F530" s="18">
        <v>3693.4279999999999</v>
      </c>
      <c r="G530" s="18" t="str" cm="1">
        <f t="array" ref="G530">_xlfn.IFS(C530&lt;=18.5,"Underweight",AND(C530&gt;18.5,C530&lt;=24.9),"Healthy",AND(C530&gt;24.9,C530&lt;=29.9),"Slightly Overweight",C530&gt;29.9,"Overweight")</f>
        <v>Overweight</v>
      </c>
      <c r="H530" t="str" cm="1">
        <f t="array" ref="H530">_xlfn.IFS(A530&lt;=25,"Young Adult",AND(A530&gt;=26,A530&lt;=35),"Adult",AND(A530&gt;=36,A530&lt;=59),"Mature Age Adult",A530&gt;=60,"Senior")</f>
        <v>Adult</v>
      </c>
    </row>
    <row r="531" spans="1:8" ht="14.25" customHeight="1">
      <c r="A531" s="1">
        <v>28</v>
      </c>
      <c r="B531" s="1" t="s">
        <v>37</v>
      </c>
      <c r="C531" s="1">
        <v>33</v>
      </c>
      <c r="D531" s="1" t="s">
        <v>32</v>
      </c>
      <c r="E531" s="1" t="s">
        <v>33</v>
      </c>
      <c r="F531" s="18">
        <v>4449.4620000000004</v>
      </c>
      <c r="G531" s="18" t="str" cm="1">
        <f t="array" ref="G531">_xlfn.IFS(C531&lt;=18.5,"Underweight",AND(C531&gt;18.5,C531&lt;=24.9),"Healthy",AND(C531&gt;24.9,C531&lt;=29.9),"Slightly Overweight",C531&gt;29.9,"Overweight")</f>
        <v>Overweight</v>
      </c>
      <c r="H531" t="str" cm="1">
        <f t="array" ref="H531">_xlfn.IFS(A531&lt;=25,"Young Adult",AND(A531&gt;=26,A531&lt;=35),"Adult",AND(A531&gt;=36,A531&lt;=59),"Mature Age Adult",A531&gt;=60,"Senior")</f>
        <v>Adult</v>
      </c>
    </row>
    <row r="532" spans="1:8" ht="14.25" customHeight="1">
      <c r="A532" s="1">
        <v>28</v>
      </c>
      <c r="B532" s="1" t="s">
        <v>37</v>
      </c>
      <c r="C532" s="1">
        <v>38.06</v>
      </c>
      <c r="D532" s="1" t="s">
        <v>32</v>
      </c>
      <c r="E532" s="1" t="s">
        <v>33</v>
      </c>
      <c r="F532" s="18">
        <v>2689.4953999999998</v>
      </c>
      <c r="G532" s="18" t="str" cm="1">
        <f t="array" ref="G532">_xlfn.IFS(C532&lt;=18.5,"Underweight",AND(C532&gt;18.5,C532&lt;=24.9),"Healthy",AND(C532&gt;24.9,C532&lt;=29.9),"Slightly Overweight",C532&gt;29.9,"Overweight")</f>
        <v>Overweight</v>
      </c>
      <c r="H532" t="str" cm="1">
        <f t="array" ref="H532">_xlfn.IFS(A532&lt;=25,"Young Adult",AND(A532&gt;=26,A532&lt;=35),"Adult",AND(A532&gt;=36,A532&lt;=59),"Mature Age Adult",A532&gt;=60,"Senior")</f>
        <v>Adult</v>
      </c>
    </row>
    <row r="533" spans="1:8" ht="14.25" customHeight="1">
      <c r="A533" s="1">
        <v>28</v>
      </c>
      <c r="B533" s="1" t="s">
        <v>37</v>
      </c>
      <c r="C533" s="1">
        <v>35.435000000000002</v>
      </c>
      <c r="D533" s="1" t="s">
        <v>32</v>
      </c>
      <c r="E533" s="1" t="s">
        <v>36</v>
      </c>
      <c r="F533" s="18">
        <v>3268.84665</v>
      </c>
      <c r="G533" s="18" t="str" cm="1">
        <f t="array" ref="G533">_xlfn.IFS(C533&lt;=18.5,"Underweight",AND(C533&gt;18.5,C533&lt;=24.9),"Healthy",AND(C533&gt;24.9,C533&lt;=29.9),"Slightly Overweight",C533&gt;29.9,"Overweight")</f>
        <v>Overweight</v>
      </c>
      <c r="H533" t="str" cm="1">
        <f t="array" ref="H533">_xlfn.IFS(A533&lt;=25,"Young Adult",AND(A533&gt;=26,A533&lt;=35),"Adult",AND(A533&gt;=36,A533&lt;=59),"Mature Age Adult",A533&gt;=60,"Senior")</f>
        <v>Adult</v>
      </c>
    </row>
    <row r="534" spans="1:8" ht="14.25" customHeight="1">
      <c r="A534" s="1">
        <v>28</v>
      </c>
      <c r="B534" s="1" t="s">
        <v>37</v>
      </c>
      <c r="C534" s="1">
        <v>30.875</v>
      </c>
      <c r="D534" s="1" t="s">
        <v>32</v>
      </c>
      <c r="E534" s="1" t="s">
        <v>35</v>
      </c>
      <c r="F534" s="18">
        <v>3062.5082499999999</v>
      </c>
      <c r="G534" s="18" t="str" cm="1">
        <f t="array" ref="G534">_xlfn.IFS(C534&lt;=18.5,"Underweight",AND(C534&gt;18.5,C534&lt;=24.9),"Healthy",AND(C534&gt;24.9,C534&lt;=29.9),"Slightly Overweight",C534&gt;29.9,"Overweight")</f>
        <v>Overweight</v>
      </c>
      <c r="H534" t="str" cm="1">
        <f t="array" ref="H534">_xlfn.IFS(A534&lt;=25,"Young Adult",AND(A534&gt;=26,A534&lt;=35),"Adult",AND(A534&gt;=36,A534&lt;=59),"Mature Age Adult",A534&gt;=60,"Senior")</f>
        <v>Adult</v>
      </c>
    </row>
    <row r="535" spans="1:8" ht="14.25" customHeight="1">
      <c r="A535" s="1">
        <v>28</v>
      </c>
      <c r="B535" s="1" t="s">
        <v>37</v>
      </c>
      <c r="C535" s="1">
        <v>33.82</v>
      </c>
      <c r="D535" s="1" t="s">
        <v>32</v>
      </c>
      <c r="E535" s="1" t="s">
        <v>35</v>
      </c>
      <c r="F535" s="18">
        <v>19673.335729999999</v>
      </c>
      <c r="G535" s="18" t="str" cm="1">
        <f t="array" ref="G535">_xlfn.IFS(C535&lt;=18.5,"Underweight",AND(C535&gt;18.5,C535&lt;=24.9),"Healthy",AND(C535&gt;24.9,C535&lt;=29.9),"Slightly Overweight",C535&gt;29.9,"Overweight")</f>
        <v>Overweight</v>
      </c>
      <c r="H535" t="str" cm="1">
        <f t="array" ref="H535">_xlfn.IFS(A535&lt;=25,"Young Adult",AND(A535&gt;=26,A535&lt;=35),"Adult",AND(A535&gt;=36,A535&lt;=59),"Mature Age Adult",A535&gt;=60,"Senior")</f>
        <v>Adult</v>
      </c>
    </row>
    <row r="536" spans="1:8" ht="14.25" customHeight="1">
      <c r="A536" s="1">
        <v>28</v>
      </c>
      <c r="B536" s="1" t="s">
        <v>37</v>
      </c>
      <c r="C536" s="1">
        <v>37.1</v>
      </c>
      <c r="D536" s="1" t="s">
        <v>32</v>
      </c>
      <c r="E536" s="1" t="s">
        <v>34</v>
      </c>
      <c r="F536" s="18">
        <v>3277.1610000000001</v>
      </c>
      <c r="G536" s="18" t="str" cm="1">
        <f t="array" ref="G536">_xlfn.IFS(C536&lt;=18.5,"Underweight",AND(C536&gt;18.5,C536&lt;=24.9),"Healthy",AND(C536&gt;24.9,C536&lt;=29.9),"Slightly Overweight",C536&gt;29.9,"Overweight")</f>
        <v>Overweight</v>
      </c>
      <c r="H536" t="str" cm="1">
        <f t="array" ref="H536">_xlfn.IFS(A536&lt;=25,"Young Adult",AND(A536&gt;=26,A536&lt;=35),"Adult",AND(A536&gt;=36,A536&lt;=59),"Mature Age Adult",A536&gt;=60,"Senior")</f>
        <v>Adult</v>
      </c>
    </row>
    <row r="537" spans="1:8" ht="14.25" customHeight="1">
      <c r="A537" s="1">
        <v>29</v>
      </c>
      <c r="B537" s="1" t="s">
        <v>37</v>
      </c>
      <c r="C537" s="1">
        <v>33.344999999999999</v>
      </c>
      <c r="D537" s="1" t="s">
        <v>32</v>
      </c>
      <c r="E537" s="1" t="s">
        <v>35</v>
      </c>
      <c r="F537" s="18">
        <v>19442.353500000001</v>
      </c>
      <c r="G537" s="18" t="str" cm="1">
        <f t="array" ref="G537">_xlfn.IFS(C537&lt;=18.5,"Underweight",AND(C537&gt;18.5,C537&lt;=24.9),"Healthy",AND(C537&gt;24.9,C537&lt;=29.9),"Slightly Overweight",C537&gt;29.9,"Overweight")</f>
        <v>Overweight</v>
      </c>
      <c r="H537" t="str" cm="1">
        <f t="array" ref="H537">_xlfn.IFS(A537&lt;=25,"Young Adult",AND(A537&gt;=26,A537&lt;=35),"Adult",AND(A537&gt;=36,A537&lt;=59),"Mature Age Adult",A537&gt;=60,"Senior")</f>
        <v>Adult</v>
      </c>
    </row>
    <row r="538" spans="1:8" ht="14.25" customHeight="1">
      <c r="A538" s="1">
        <v>29</v>
      </c>
      <c r="B538" s="1" t="s">
        <v>37</v>
      </c>
      <c r="C538" s="1">
        <v>31.73</v>
      </c>
      <c r="D538" s="1" t="s">
        <v>32</v>
      </c>
      <c r="E538" s="1" t="s">
        <v>35</v>
      </c>
      <c r="F538" s="18">
        <v>4433.3877000000002</v>
      </c>
      <c r="G538" s="18" t="str" cm="1">
        <f t="array" ref="G538">_xlfn.IFS(C538&lt;=18.5,"Underweight",AND(C538&gt;18.5,C538&lt;=24.9),"Healthy",AND(C538&gt;24.9,C538&lt;=29.9),"Slightly Overweight",C538&gt;29.9,"Overweight")</f>
        <v>Overweight</v>
      </c>
      <c r="H538" t="str" cm="1">
        <f t="array" ref="H538">_xlfn.IFS(A538&lt;=25,"Young Adult",AND(A538&gt;=26,A538&lt;=35),"Adult",AND(A538&gt;=36,A538&lt;=59),"Mature Age Adult",A538&gt;=60,"Senior")</f>
        <v>Adult</v>
      </c>
    </row>
    <row r="539" spans="1:8" ht="14.25" customHeight="1">
      <c r="A539" s="1">
        <v>29</v>
      </c>
      <c r="B539" s="1" t="s">
        <v>37</v>
      </c>
      <c r="C539" s="1">
        <v>38.94</v>
      </c>
      <c r="D539" s="1" t="s">
        <v>32</v>
      </c>
      <c r="E539" s="1" t="s">
        <v>33</v>
      </c>
      <c r="F539" s="18">
        <v>3471.4096</v>
      </c>
      <c r="G539" s="18" t="str" cm="1">
        <f t="array" ref="G539">_xlfn.IFS(C539&lt;=18.5,"Underweight",AND(C539&gt;18.5,C539&lt;=24.9),"Healthy",AND(C539&gt;24.9,C539&lt;=29.9),"Slightly Overweight",C539&gt;29.9,"Overweight")</f>
        <v>Overweight</v>
      </c>
      <c r="H539" t="str" cm="1">
        <f t="array" ref="H539">_xlfn.IFS(A539&lt;=25,"Young Adult",AND(A539&gt;=26,A539&lt;=35),"Adult",AND(A539&gt;=36,A539&lt;=59),"Mature Age Adult",A539&gt;=60,"Senior")</f>
        <v>Adult</v>
      </c>
    </row>
    <row r="540" spans="1:8" ht="14.25" customHeight="1">
      <c r="A540" s="1">
        <v>29</v>
      </c>
      <c r="B540" s="1" t="s">
        <v>37</v>
      </c>
      <c r="C540" s="1">
        <v>32.11</v>
      </c>
      <c r="D540" s="1" t="s">
        <v>32</v>
      </c>
      <c r="E540" s="1" t="s">
        <v>35</v>
      </c>
      <c r="F540" s="18">
        <v>4433.9159</v>
      </c>
      <c r="G540" s="18" t="str" cm="1">
        <f t="array" ref="G540">_xlfn.IFS(C540&lt;=18.5,"Underweight",AND(C540&gt;18.5,C540&lt;=24.9),"Healthy",AND(C540&gt;24.9,C540&lt;=29.9),"Slightly Overweight",C540&gt;29.9,"Overweight")</f>
        <v>Overweight</v>
      </c>
      <c r="H540" t="str" cm="1">
        <f t="array" ref="H540">_xlfn.IFS(A540&lt;=25,"Young Adult",AND(A540&gt;=26,A540&lt;=35),"Adult",AND(A540&gt;=36,A540&lt;=59),"Mature Age Adult",A540&gt;=60,"Senior")</f>
        <v>Adult</v>
      </c>
    </row>
    <row r="541" spans="1:8" ht="14.25" customHeight="1">
      <c r="A541" s="1">
        <v>29</v>
      </c>
      <c r="B541" s="1" t="s">
        <v>37</v>
      </c>
      <c r="C541" s="1">
        <v>37.29</v>
      </c>
      <c r="D541" s="1" t="s">
        <v>32</v>
      </c>
      <c r="E541" s="1" t="s">
        <v>33</v>
      </c>
      <c r="F541" s="18">
        <v>4058.1161000000002</v>
      </c>
      <c r="G541" s="18" t="str" cm="1">
        <f t="array" ref="G541">_xlfn.IFS(C541&lt;=18.5,"Underweight",AND(C541&gt;18.5,C541&lt;=24.9),"Healthy",AND(C541&gt;24.9,C541&lt;=29.9),"Slightly Overweight",C541&gt;29.9,"Overweight")</f>
        <v>Overweight</v>
      </c>
      <c r="H541" t="str" cm="1">
        <f t="array" ref="H541">_xlfn.IFS(A541&lt;=25,"Young Adult",AND(A541&gt;=26,A541&lt;=35),"Adult",AND(A541&gt;=36,A541&lt;=59),"Mature Age Adult",A541&gt;=60,"Senior")</f>
        <v>Adult</v>
      </c>
    </row>
    <row r="542" spans="1:8" ht="14.25" customHeight="1">
      <c r="A542" s="1">
        <v>30</v>
      </c>
      <c r="B542" s="1" t="s">
        <v>37</v>
      </c>
      <c r="C542" s="1">
        <v>31.4</v>
      </c>
      <c r="D542" s="1" t="s">
        <v>32</v>
      </c>
      <c r="E542" s="1" t="s">
        <v>34</v>
      </c>
      <c r="F542" s="18">
        <v>3659.346</v>
      </c>
      <c r="G542" s="18" t="str" cm="1">
        <f t="array" ref="G542">_xlfn.IFS(C542&lt;=18.5,"Underweight",AND(C542&gt;18.5,C542&lt;=24.9),"Healthy",AND(C542&gt;24.9,C542&lt;=29.9),"Slightly Overweight",C542&gt;29.9,"Overweight")</f>
        <v>Overweight</v>
      </c>
      <c r="H542" t="str" cm="1">
        <f t="array" ref="H542">_xlfn.IFS(A542&lt;=25,"Young Adult",AND(A542&gt;=26,A542&lt;=35),"Adult",AND(A542&gt;=36,A542&lt;=59),"Mature Age Adult",A542&gt;=60,"Senior")</f>
        <v>Adult</v>
      </c>
    </row>
    <row r="543" spans="1:8" ht="14.25" customHeight="1">
      <c r="A543" s="1">
        <v>30</v>
      </c>
      <c r="B543" s="1" t="s">
        <v>37</v>
      </c>
      <c r="C543" s="1">
        <v>31.57</v>
      </c>
      <c r="D543" s="1" t="s">
        <v>32</v>
      </c>
      <c r="E543" s="1" t="s">
        <v>33</v>
      </c>
      <c r="F543" s="18">
        <v>4837.5823</v>
      </c>
      <c r="G543" s="18" t="str" cm="1">
        <f t="array" ref="G543">_xlfn.IFS(C543&lt;=18.5,"Underweight",AND(C543&gt;18.5,C543&lt;=24.9),"Healthy",AND(C543&gt;24.9,C543&lt;=29.9),"Slightly Overweight",C543&gt;29.9,"Overweight")</f>
        <v>Overweight</v>
      </c>
      <c r="H543" t="str" cm="1">
        <f t="array" ref="H543">_xlfn.IFS(A543&lt;=25,"Young Adult",AND(A543&gt;=26,A543&lt;=35),"Adult",AND(A543&gt;=36,A543&lt;=59),"Mature Age Adult",A543&gt;=60,"Senior")</f>
        <v>Adult</v>
      </c>
    </row>
    <row r="544" spans="1:8" ht="14.25" customHeight="1">
      <c r="A544" s="1">
        <v>30</v>
      </c>
      <c r="B544" s="1" t="s">
        <v>37</v>
      </c>
      <c r="C544" s="1">
        <v>37.43</v>
      </c>
      <c r="D544" s="1" t="s">
        <v>32</v>
      </c>
      <c r="E544" s="1" t="s">
        <v>36</v>
      </c>
      <c r="F544" s="18">
        <v>5428.7277000000004</v>
      </c>
      <c r="G544" s="18" t="str" cm="1">
        <f t="array" ref="G544">_xlfn.IFS(C544&lt;=18.5,"Underweight",AND(C544&gt;18.5,C544&lt;=24.9),"Healthy",AND(C544&gt;24.9,C544&lt;=29.9),"Slightly Overweight",C544&gt;29.9,"Overweight")</f>
        <v>Overweight</v>
      </c>
      <c r="H544" t="str" cm="1">
        <f t="array" ref="H544">_xlfn.IFS(A544&lt;=25,"Young Adult",AND(A544&gt;=26,A544&lt;=35),"Adult",AND(A544&gt;=36,A544&lt;=59),"Mature Age Adult",A544&gt;=60,"Senior")</f>
        <v>Adult</v>
      </c>
    </row>
    <row r="545" spans="1:8" ht="14.25" customHeight="1">
      <c r="A545" s="1">
        <v>30</v>
      </c>
      <c r="B545" s="1" t="s">
        <v>37</v>
      </c>
      <c r="C545" s="1">
        <v>44.22</v>
      </c>
      <c r="D545" s="1" t="s">
        <v>32</v>
      </c>
      <c r="E545" s="1" t="s">
        <v>33</v>
      </c>
      <c r="F545" s="18">
        <v>4266.1657999999998</v>
      </c>
      <c r="G545" s="18" t="str" cm="1">
        <f t="array" ref="G545">_xlfn.IFS(C545&lt;=18.5,"Underweight",AND(C545&gt;18.5,C545&lt;=24.9),"Healthy",AND(C545&gt;24.9,C545&lt;=29.9),"Slightly Overweight",C545&gt;29.9,"Overweight")</f>
        <v>Overweight</v>
      </c>
      <c r="H545" t="str" cm="1">
        <f t="array" ref="H545">_xlfn.IFS(A545&lt;=25,"Young Adult",AND(A545&gt;=26,A545&lt;=35),"Adult",AND(A545&gt;=36,A545&lt;=59),"Mature Age Adult",A545&gt;=60,"Senior")</f>
        <v>Adult</v>
      </c>
    </row>
    <row r="546" spans="1:8" ht="14.25" customHeight="1">
      <c r="A546" s="1">
        <v>30</v>
      </c>
      <c r="B546" s="1" t="s">
        <v>37</v>
      </c>
      <c r="C546" s="1">
        <v>38.83</v>
      </c>
      <c r="D546" s="1" t="s">
        <v>32</v>
      </c>
      <c r="E546" s="1" t="s">
        <v>33</v>
      </c>
      <c r="F546" s="18">
        <v>18963.171920000001</v>
      </c>
      <c r="G546" s="18" t="str" cm="1">
        <f t="array" ref="G546">_xlfn.IFS(C546&lt;=18.5,"Underweight",AND(C546&gt;18.5,C546&lt;=24.9),"Healthy",AND(C546&gt;24.9,C546&lt;=29.9),"Slightly Overweight",C546&gt;29.9,"Overweight")</f>
        <v>Overweight</v>
      </c>
      <c r="H546" t="str" cm="1">
        <f t="array" ref="H546">_xlfn.IFS(A546&lt;=25,"Young Adult",AND(A546&gt;=26,A546&lt;=35),"Adult",AND(A546&gt;=36,A546&lt;=59),"Mature Age Adult",A546&gt;=60,"Senior")</f>
        <v>Adult</v>
      </c>
    </row>
    <row r="547" spans="1:8" ht="14.25" customHeight="1">
      <c r="A547" s="1">
        <v>31</v>
      </c>
      <c r="B547" s="1" t="s">
        <v>37</v>
      </c>
      <c r="C547" s="1">
        <v>38.39</v>
      </c>
      <c r="D547" s="1" t="s">
        <v>32</v>
      </c>
      <c r="E547" s="1" t="s">
        <v>33</v>
      </c>
      <c r="F547" s="18">
        <v>4463.2051000000001</v>
      </c>
      <c r="G547" s="18" t="str" cm="1">
        <f t="array" ref="G547">_xlfn.IFS(C547&lt;=18.5,"Underweight",AND(C547&gt;18.5,C547&lt;=24.9),"Healthy",AND(C547&gt;24.9,C547&lt;=29.9),"Slightly Overweight",C547&gt;29.9,"Overweight")</f>
        <v>Overweight</v>
      </c>
      <c r="H547" t="str" cm="1">
        <f t="array" ref="H547">_xlfn.IFS(A547&lt;=25,"Young Adult",AND(A547&gt;=26,A547&lt;=35),"Adult",AND(A547&gt;=36,A547&lt;=59),"Mature Age Adult",A547&gt;=60,"Senior")</f>
        <v>Adult</v>
      </c>
    </row>
    <row r="548" spans="1:8" ht="14.25" customHeight="1">
      <c r="A548" s="1">
        <v>31</v>
      </c>
      <c r="B548" s="1" t="s">
        <v>37</v>
      </c>
      <c r="C548" s="1">
        <v>30.875</v>
      </c>
      <c r="D548" s="1" t="s">
        <v>32</v>
      </c>
      <c r="E548" s="1" t="s">
        <v>36</v>
      </c>
      <c r="F548" s="18">
        <v>3857.7592500000001</v>
      </c>
      <c r="G548" s="18" t="str" cm="1">
        <f t="array" ref="G548">_xlfn.IFS(C548&lt;=18.5,"Underweight",AND(C548&gt;18.5,C548&lt;=24.9),"Healthy",AND(C548&gt;24.9,C548&lt;=29.9),"Slightly Overweight",C548&gt;29.9,"Overweight")</f>
        <v>Overweight</v>
      </c>
      <c r="H548" t="str" cm="1">
        <f t="array" ref="H548">_xlfn.IFS(A548&lt;=25,"Young Adult",AND(A548&gt;=26,A548&lt;=35),"Adult",AND(A548&gt;=36,A548&lt;=59),"Mature Age Adult",A548&gt;=60,"Senior")</f>
        <v>Adult</v>
      </c>
    </row>
    <row r="549" spans="1:8" ht="14.25" customHeight="1">
      <c r="A549" s="1">
        <v>31</v>
      </c>
      <c r="B549" s="1" t="s">
        <v>37</v>
      </c>
      <c r="C549" s="1">
        <v>39.49</v>
      </c>
      <c r="D549" s="1" t="s">
        <v>32</v>
      </c>
      <c r="E549" s="1" t="s">
        <v>33</v>
      </c>
      <c r="F549" s="18">
        <v>3875.7341000000001</v>
      </c>
      <c r="G549" s="18" t="str" cm="1">
        <f t="array" ref="G549">_xlfn.IFS(C549&lt;=18.5,"Underweight",AND(C549&gt;18.5,C549&lt;=24.9),"Healthy",AND(C549&gt;24.9,C549&lt;=29.9),"Slightly Overweight",C549&gt;29.9,"Overweight")</f>
        <v>Overweight</v>
      </c>
      <c r="H549" t="str" cm="1">
        <f t="array" ref="H549">_xlfn.IFS(A549&lt;=25,"Young Adult",AND(A549&gt;=26,A549&lt;=35),"Adult",AND(A549&gt;=36,A549&lt;=59),"Mature Age Adult",A549&gt;=60,"Senior")</f>
        <v>Adult</v>
      </c>
    </row>
    <row r="550" spans="1:8" ht="14.25" customHeight="1">
      <c r="A550" s="1">
        <v>31</v>
      </c>
      <c r="B550" s="1" t="s">
        <v>37</v>
      </c>
      <c r="C550" s="1">
        <v>31.065000000000001</v>
      </c>
      <c r="D550" s="1" t="s">
        <v>32</v>
      </c>
      <c r="E550" s="1" t="s">
        <v>35</v>
      </c>
      <c r="F550" s="18">
        <v>5425.0233500000004</v>
      </c>
      <c r="G550" s="18" t="str" cm="1">
        <f t="array" ref="G550">_xlfn.IFS(C550&lt;=18.5,"Underweight",AND(C550&gt;18.5,C550&lt;=24.9),"Healthy",AND(C550&gt;24.9,C550&lt;=29.9),"Slightly Overweight",C550&gt;29.9,"Overweight")</f>
        <v>Overweight</v>
      </c>
      <c r="H550" t="str" cm="1">
        <f t="array" ref="H550">_xlfn.IFS(A550&lt;=25,"Young Adult",AND(A550&gt;=26,A550&lt;=35),"Adult",AND(A550&gt;=36,A550&lt;=59),"Mature Age Adult",A550&gt;=60,"Senior")</f>
        <v>Adult</v>
      </c>
    </row>
    <row r="551" spans="1:8" ht="14.25" customHeight="1">
      <c r="A551" s="1">
        <v>32</v>
      </c>
      <c r="B551" s="1" t="s">
        <v>37</v>
      </c>
      <c r="C551" s="1">
        <v>30.8</v>
      </c>
      <c r="D551" s="1" t="s">
        <v>32</v>
      </c>
      <c r="E551" s="1" t="s">
        <v>34</v>
      </c>
      <c r="F551" s="18">
        <v>5253.5240000000003</v>
      </c>
      <c r="G551" s="18" t="str" cm="1">
        <f t="array" ref="G551">_xlfn.IFS(C551&lt;=18.5,"Underweight",AND(C551&gt;18.5,C551&lt;=24.9),"Healthy",AND(C551&gt;24.9,C551&lt;=29.9),"Slightly Overweight",C551&gt;29.9,"Overweight")</f>
        <v>Overweight</v>
      </c>
      <c r="H551" t="str" cm="1">
        <f t="array" ref="H551">_xlfn.IFS(A551&lt;=25,"Young Adult",AND(A551&gt;=26,A551&lt;=35),"Adult",AND(A551&gt;=36,A551&lt;=59),"Mature Age Adult",A551&gt;=60,"Senior")</f>
        <v>Adult</v>
      </c>
    </row>
    <row r="552" spans="1:8" ht="14.25" customHeight="1">
      <c r="A552" s="1">
        <v>32</v>
      </c>
      <c r="B552" s="1" t="s">
        <v>37</v>
      </c>
      <c r="C552" s="1">
        <v>37.335000000000001</v>
      </c>
      <c r="D552" s="1" t="s">
        <v>32</v>
      </c>
      <c r="E552" s="1" t="s">
        <v>36</v>
      </c>
      <c r="F552" s="18">
        <v>4667.6076499999999</v>
      </c>
      <c r="G552" s="18" t="str" cm="1">
        <f t="array" ref="G552">_xlfn.IFS(C552&lt;=18.5,"Underweight",AND(C552&gt;18.5,C552&lt;=24.9),"Healthy",AND(C552&gt;24.9,C552&lt;=29.9),"Slightly Overweight",C552&gt;29.9,"Overweight")</f>
        <v>Overweight</v>
      </c>
      <c r="H552" t="str" cm="1">
        <f t="array" ref="H552">_xlfn.IFS(A552&lt;=25,"Young Adult",AND(A552&gt;=26,A552&lt;=35),"Adult",AND(A552&gt;=36,A552&lt;=59),"Mature Age Adult",A552&gt;=60,"Senior")</f>
        <v>Adult</v>
      </c>
    </row>
    <row r="553" spans="1:8" ht="14.25" customHeight="1">
      <c r="A553" s="1">
        <v>32</v>
      </c>
      <c r="B553" s="1" t="s">
        <v>37</v>
      </c>
      <c r="C553" s="1">
        <v>30.03</v>
      </c>
      <c r="D553" s="1" t="s">
        <v>32</v>
      </c>
      <c r="E553" s="1" t="s">
        <v>33</v>
      </c>
      <c r="F553" s="18">
        <v>4074.4537</v>
      </c>
      <c r="G553" s="18" t="str" cm="1">
        <f t="array" ref="G553">_xlfn.IFS(C553&lt;=18.5,"Underweight",AND(C553&gt;18.5,C553&lt;=24.9),"Healthy",AND(C553&gt;24.9,C553&lt;=29.9),"Slightly Overweight",C553&gt;29.9,"Overweight")</f>
        <v>Overweight</v>
      </c>
      <c r="H553" t="str" cm="1">
        <f t="array" ref="H553">_xlfn.IFS(A553&lt;=25,"Young Adult",AND(A553&gt;=26,A553&lt;=35),"Adult",AND(A553&gt;=36,A553&lt;=59),"Mature Age Adult",A553&gt;=60,"Senior")</f>
        <v>Adult</v>
      </c>
    </row>
    <row r="554" spans="1:8" ht="14.25" customHeight="1">
      <c r="A554" s="1">
        <v>32</v>
      </c>
      <c r="B554" s="1" t="s">
        <v>37</v>
      </c>
      <c r="C554" s="1">
        <v>46.53</v>
      </c>
      <c r="D554" s="1" t="s">
        <v>32</v>
      </c>
      <c r="E554" s="1" t="s">
        <v>33</v>
      </c>
      <c r="F554" s="18">
        <v>4686.3887000000004</v>
      </c>
      <c r="G554" s="18" t="str" cm="1">
        <f t="array" ref="G554">_xlfn.IFS(C554&lt;=18.5,"Underweight",AND(C554&gt;18.5,C554&lt;=24.9),"Healthy",AND(C554&gt;24.9,C554&lt;=29.9),"Slightly Overweight",C554&gt;29.9,"Overweight")</f>
        <v>Overweight</v>
      </c>
      <c r="H554" t="str" cm="1">
        <f t="array" ref="H554">_xlfn.IFS(A554&lt;=25,"Young Adult",AND(A554&gt;=26,A554&lt;=35),"Adult",AND(A554&gt;=36,A554&lt;=59),"Mature Age Adult",A554&gt;=60,"Senior")</f>
        <v>Adult</v>
      </c>
    </row>
    <row r="555" spans="1:8" ht="14.25" customHeight="1">
      <c r="A555" s="1">
        <v>32</v>
      </c>
      <c r="B555" s="1" t="s">
        <v>37</v>
      </c>
      <c r="C555" s="1">
        <v>37.18</v>
      </c>
      <c r="D555" s="1" t="s">
        <v>32</v>
      </c>
      <c r="E555" s="1" t="s">
        <v>33</v>
      </c>
      <c r="F555" s="18">
        <v>4673.3922000000002</v>
      </c>
      <c r="G555" s="18" t="str" cm="1">
        <f t="array" ref="G555">_xlfn.IFS(C555&lt;=18.5,"Underweight",AND(C555&gt;18.5,C555&lt;=24.9),"Healthy",AND(C555&gt;24.9,C555&lt;=29.9),"Slightly Overweight",C555&gt;29.9,"Overweight")</f>
        <v>Overweight</v>
      </c>
      <c r="H555" t="str" cm="1">
        <f t="array" ref="H555">_xlfn.IFS(A555&lt;=25,"Young Adult",AND(A555&gt;=26,A555&lt;=35),"Adult",AND(A555&gt;=36,A555&lt;=59),"Mature Age Adult",A555&gt;=60,"Senior")</f>
        <v>Adult</v>
      </c>
    </row>
    <row r="556" spans="1:8" ht="14.25" customHeight="1">
      <c r="A556" s="1">
        <v>32</v>
      </c>
      <c r="B556" s="1" t="s">
        <v>37</v>
      </c>
      <c r="C556" s="1">
        <v>33.82</v>
      </c>
      <c r="D556" s="1" t="s">
        <v>32</v>
      </c>
      <c r="E556" s="1" t="s">
        <v>35</v>
      </c>
      <c r="F556" s="18">
        <v>4462.7218000000003</v>
      </c>
      <c r="G556" s="18" t="str" cm="1">
        <f t="array" ref="G556">_xlfn.IFS(C556&lt;=18.5,"Underweight",AND(C556&gt;18.5,C556&lt;=24.9),"Healthy",AND(C556&gt;24.9,C556&lt;=29.9),"Slightly Overweight",C556&gt;29.9,"Overweight")</f>
        <v>Overweight</v>
      </c>
      <c r="H556" t="str" cm="1">
        <f t="array" ref="H556">_xlfn.IFS(A556&lt;=25,"Young Adult",AND(A556&gt;=26,A556&lt;=35),"Adult",AND(A556&gt;=36,A556&lt;=59),"Mature Age Adult",A556&gt;=60,"Senior")</f>
        <v>Adult</v>
      </c>
    </row>
    <row r="557" spans="1:8" ht="14.25" customHeight="1">
      <c r="A557" s="1">
        <v>32</v>
      </c>
      <c r="B557" s="1" t="s">
        <v>37</v>
      </c>
      <c r="C557" s="1">
        <v>31.5</v>
      </c>
      <c r="D557" s="1" t="s">
        <v>32</v>
      </c>
      <c r="E557" s="1" t="s">
        <v>34</v>
      </c>
      <c r="F557" s="18">
        <v>4076.4969999999998</v>
      </c>
      <c r="G557" s="18" t="str" cm="1">
        <f t="array" ref="G557">_xlfn.IFS(C557&lt;=18.5,"Underweight",AND(C557&gt;18.5,C557&lt;=24.9),"Healthy",AND(C557&gt;24.9,C557&lt;=29.9),"Slightly Overweight",C557&gt;29.9,"Overweight")</f>
        <v>Overweight</v>
      </c>
      <c r="H557" t="str" cm="1">
        <f t="array" ref="H557">_xlfn.IFS(A557&lt;=25,"Young Adult",AND(A557&gt;=26,A557&lt;=35),"Adult",AND(A557&gt;=36,A557&lt;=59),"Mature Age Adult",A557&gt;=60,"Senior")</f>
        <v>Adult</v>
      </c>
    </row>
    <row r="558" spans="1:8" ht="14.25" customHeight="1">
      <c r="A558" s="1">
        <v>32</v>
      </c>
      <c r="B558" s="1" t="s">
        <v>37</v>
      </c>
      <c r="C558" s="1">
        <v>35.200000000000003</v>
      </c>
      <c r="D558" s="1" t="s">
        <v>32</v>
      </c>
      <c r="E558" s="1" t="s">
        <v>34</v>
      </c>
      <c r="F558" s="18">
        <v>4670.6400000000003</v>
      </c>
      <c r="G558" s="18" t="str" cm="1">
        <f t="array" ref="G558">_xlfn.IFS(C558&lt;=18.5,"Underweight",AND(C558&gt;18.5,C558&lt;=24.9),"Healthy",AND(C558&gt;24.9,C558&lt;=29.9),"Slightly Overweight",C558&gt;29.9,"Overweight")</f>
        <v>Overweight</v>
      </c>
      <c r="H558" t="str" cm="1">
        <f t="array" ref="H558">_xlfn.IFS(A558&lt;=25,"Young Adult",AND(A558&gt;=26,A558&lt;=35),"Adult",AND(A558&gt;=36,A558&lt;=59),"Mature Age Adult",A558&gt;=60,"Senior")</f>
        <v>Adult</v>
      </c>
    </row>
    <row r="559" spans="1:8" ht="14.25" customHeight="1">
      <c r="A559" s="1">
        <v>33</v>
      </c>
      <c r="B559" s="1" t="s">
        <v>37</v>
      </c>
      <c r="C559" s="1">
        <v>35.75</v>
      </c>
      <c r="D559" s="1" t="s">
        <v>32</v>
      </c>
      <c r="E559" s="1" t="s">
        <v>33</v>
      </c>
      <c r="F559" s="18">
        <v>4889.9994999999999</v>
      </c>
      <c r="G559" s="18" t="str" cm="1">
        <f t="array" ref="G559">_xlfn.IFS(C559&lt;=18.5,"Underweight",AND(C559&gt;18.5,C559&lt;=24.9),"Healthy",AND(C559&gt;24.9,C559&lt;=29.9),"Slightly Overweight",C559&gt;29.9,"Overweight")</f>
        <v>Overweight</v>
      </c>
      <c r="H559" t="str" cm="1">
        <f t="array" ref="H559">_xlfn.IFS(A559&lt;=25,"Young Adult",AND(A559&gt;=26,A559&lt;=35),"Adult",AND(A559&gt;=36,A559&lt;=59),"Mature Age Adult",A559&gt;=60,"Senior")</f>
        <v>Adult</v>
      </c>
    </row>
    <row r="560" spans="1:8" ht="14.25" customHeight="1">
      <c r="A560" s="1">
        <v>33</v>
      </c>
      <c r="B560" s="1" t="s">
        <v>37</v>
      </c>
      <c r="C560" s="1">
        <v>35.244999999999997</v>
      </c>
      <c r="D560" s="1" t="s">
        <v>32</v>
      </c>
      <c r="E560" s="1" t="s">
        <v>36</v>
      </c>
      <c r="F560" s="18">
        <v>12404.8791</v>
      </c>
      <c r="G560" s="18" t="str" cm="1">
        <f t="array" ref="G560">_xlfn.IFS(C560&lt;=18.5,"Underweight",AND(C560&gt;18.5,C560&lt;=24.9),"Healthy",AND(C560&gt;24.9,C560&lt;=29.9),"Slightly Overweight",C560&gt;29.9,"Overweight")</f>
        <v>Overweight</v>
      </c>
      <c r="H560" t="str" cm="1">
        <f t="array" ref="H560">_xlfn.IFS(A560&lt;=25,"Young Adult",AND(A560&gt;=26,A560&lt;=35),"Adult",AND(A560&gt;=36,A560&lt;=59),"Mature Age Adult",A560&gt;=60,"Senior")</f>
        <v>Adult</v>
      </c>
    </row>
    <row r="561" spans="1:8" ht="14.25" customHeight="1">
      <c r="A561" s="1">
        <v>33</v>
      </c>
      <c r="B561" s="1" t="s">
        <v>37</v>
      </c>
      <c r="C561" s="1">
        <v>42.46</v>
      </c>
      <c r="D561" s="1" t="s">
        <v>32</v>
      </c>
      <c r="E561" s="1" t="s">
        <v>33</v>
      </c>
      <c r="F561" s="18">
        <v>11326.71487</v>
      </c>
      <c r="G561" s="18" t="str" cm="1">
        <f t="array" ref="G561">_xlfn.IFS(C561&lt;=18.5,"Underweight",AND(C561&gt;18.5,C561&lt;=24.9),"Healthy",AND(C561&gt;24.9,C561&lt;=29.9),"Slightly Overweight",C561&gt;29.9,"Overweight")</f>
        <v>Overweight</v>
      </c>
      <c r="H561" t="str" cm="1">
        <f t="array" ref="H561">_xlfn.IFS(A561&lt;=25,"Young Adult",AND(A561&gt;=26,A561&lt;=35),"Adult",AND(A561&gt;=36,A561&lt;=59),"Mature Age Adult",A561&gt;=60,"Senior")</f>
        <v>Adult</v>
      </c>
    </row>
    <row r="562" spans="1:8" ht="14.25" customHeight="1">
      <c r="A562" s="1">
        <v>33</v>
      </c>
      <c r="B562" s="1" t="s">
        <v>37</v>
      </c>
      <c r="C562" s="1">
        <v>42.4</v>
      </c>
      <c r="D562" s="1" t="s">
        <v>32</v>
      </c>
      <c r="E562" s="1" t="s">
        <v>34</v>
      </c>
      <c r="F562" s="18">
        <v>6666.2430000000004</v>
      </c>
      <c r="G562" s="18" t="str" cm="1">
        <f t="array" ref="G562">_xlfn.IFS(C562&lt;=18.5,"Underweight",AND(C562&gt;18.5,C562&lt;=24.9),"Healthy",AND(C562&gt;24.9,C562&lt;=29.9),"Slightly Overweight",C562&gt;29.9,"Overweight")</f>
        <v>Overweight</v>
      </c>
      <c r="H562" t="str" cm="1">
        <f t="array" ref="H562">_xlfn.IFS(A562&lt;=25,"Young Adult",AND(A562&gt;=26,A562&lt;=35),"Adult",AND(A562&gt;=36,A562&lt;=59),"Mature Age Adult",A562&gt;=60,"Senior")</f>
        <v>Adult</v>
      </c>
    </row>
    <row r="563" spans="1:8" ht="14.25" customHeight="1">
      <c r="A563" s="1">
        <v>33</v>
      </c>
      <c r="B563" s="1" t="s">
        <v>37</v>
      </c>
      <c r="C563" s="1">
        <v>33.44</v>
      </c>
      <c r="D563" s="1" t="s">
        <v>32</v>
      </c>
      <c r="E563" s="1" t="s">
        <v>33</v>
      </c>
      <c r="F563" s="18">
        <v>6653.7885999999999</v>
      </c>
      <c r="G563" s="18" t="str" cm="1">
        <f t="array" ref="G563">_xlfn.IFS(C563&lt;=18.5,"Underweight",AND(C563&gt;18.5,C563&lt;=24.9),"Healthy",AND(C563&gt;24.9,C563&lt;=29.9),"Slightly Overweight",C563&gt;29.9,"Overweight")</f>
        <v>Overweight</v>
      </c>
      <c r="H563" t="str" cm="1">
        <f t="array" ref="H563">_xlfn.IFS(A563&lt;=25,"Young Adult",AND(A563&gt;=26,A563&lt;=35),"Adult",AND(A563&gt;=36,A563&lt;=59),"Mature Age Adult",A563&gt;=60,"Senior")</f>
        <v>Adult</v>
      </c>
    </row>
    <row r="564" spans="1:8" ht="14.25" customHeight="1">
      <c r="A564" s="1">
        <v>33</v>
      </c>
      <c r="B564" s="1" t="s">
        <v>37</v>
      </c>
      <c r="C564" s="1">
        <v>30.25</v>
      </c>
      <c r="D564" s="1" t="s">
        <v>32</v>
      </c>
      <c r="E564" s="1" t="s">
        <v>33</v>
      </c>
      <c r="F564" s="18">
        <v>3704.3544999999999</v>
      </c>
      <c r="G564" s="18" t="str" cm="1">
        <f t="array" ref="G564">_xlfn.IFS(C564&lt;=18.5,"Underweight",AND(C564&gt;18.5,C564&lt;=24.9),"Healthy",AND(C564&gt;24.9,C564&lt;=29.9),"Slightly Overweight",C564&gt;29.9,"Overweight")</f>
        <v>Overweight</v>
      </c>
      <c r="H564" t="str" cm="1">
        <f t="array" ref="H564">_xlfn.IFS(A564&lt;=25,"Young Adult",AND(A564&gt;=26,A564&lt;=35),"Adult",AND(A564&gt;=36,A564&lt;=59),"Mature Age Adult",A564&gt;=60,"Senior")</f>
        <v>Adult</v>
      </c>
    </row>
    <row r="565" spans="1:8" ht="14.25" customHeight="1">
      <c r="A565" s="1">
        <v>34</v>
      </c>
      <c r="B565" s="1" t="s">
        <v>37</v>
      </c>
      <c r="C565" s="1">
        <v>34.21</v>
      </c>
      <c r="D565" s="1" t="s">
        <v>32</v>
      </c>
      <c r="E565" s="1" t="s">
        <v>33</v>
      </c>
      <c r="F565" s="18">
        <v>3935.1799000000001</v>
      </c>
      <c r="G565" s="18" t="str" cm="1">
        <f t="array" ref="G565">_xlfn.IFS(C565&lt;=18.5,"Underweight",AND(C565&gt;18.5,C565&lt;=24.9),"Healthy",AND(C565&gt;24.9,C565&lt;=29.9),"Slightly Overweight",C565&gt;29.9,"Overweight")</f>
        <v>Overweight</v>
      </c>
      <c r="H565" t="str" cm="1">
        <f t="array" ref="H565">_xlfn.IFS(A565&lt;=25,"Young Adult",AND(A565&gt;=26,A565&lt;=35),"Adult",AND(A565&gt;=36,A565&lt;=59),"Mature Age Adult",A565&gt;=60,"Senior")</f>
        <v>Adult</v>
      </c>
    </row>
    <row r="566" spans="1:8" ht="14.25" customHeight="1">
      <c r="A566" s="1">
        <v>34</v>
      </c>
      <c r="B566" s="1" t="s">
        <v>37</v>
      </c>
      <c r="C566" s="1">
        <v>35.814999999999998</v>
      </c>
      <c r="D566" s="1" t="s">
        <v>32</v>
      </c>
      <c r="E566" s="1" t="s">
        <v>35</v>
      </c>
      <c r="F566" s="18">
        <v>4320.4108500000002</v>
      </c>
      <c r="G566" s="18" t="str" cm="1">
        <f t="array" ref="G566">_xlfn.IFS(C566&lt;=18.5,"Underweight",AND(C566&gt;18.5,C566&lt;=24.9),"Healthy",AND(C566&gt;24.9,C566&lt;=29.9),"Slightly Overweight",C566&gt;29.9,"Overweight")</f>
        <v>Overweight</v>
      </c>
      <c r="H566" t="str" cm="1">
        <f t="array" ref="H566">_xlfn.IFS(A566&lt;=25,"Young Adult",AND(A566&gt;=26,A566&lt;=35),"Adult",AND(A566&gt;=36,A566&lt;=59),"Mature Age Adult",A566&gt;=60,"Senior")</f>
        <v>Adult</v>
      </c>
    </row>
    <row r="567" spans="1:8" ht="14.25" customHeight="1">
      <c r="A567" s="1">
        <v>34</v>
      </c>
      <c r="B567" s="1" t="s">
        <v>37</v>
      </c>
      <c r="C567" s="1">
        <v>34.674999999999997</v>
      </c>
      <c r="D567" s="1" t="s">
        <v>32</v>
      </c>
      <c r="E567" s="1" t="s">
        <v>36</v>
      </c>
      <c r="F567" s="18">
        <v>4518.8262500000001</v>
      </c>
      <c r="G567" s="18" t="str" cm="1">
        <f t="array" ref="G567">_xlfn.IFS(C567&lt;=18.5,"Underweight",AND(C567&gt;18.5,C567&lt;=24.9),"Healthy",AND(C567&gt;24.9,C567&lt;=29.9),"Slightly Overweight",C567&gt;29.9,"Overweight")</f>
        <v>Overweight</v>
      </c>
      <c r="H567" t="str" cm="1">
        <f t="array" ref="H567">_xlfn.IFS(A567&lt;=25,"Young Adult",AND(A567&gt;=26,A567&lt;=35),"Adult",AND(A567&gt;=36,A567&lt;=59),"Mature Age Adult",A567&gt;=60,"Senior")</f>
        <v>Adult</v>
      </c>
    </row>
    <row r="568" spans="1:8" ht="14.25" customHeight="1">
      <c r="A568" s="1">
        <v>34</v>
      </c>
      <c r="B568" s="1" t="s">
        <v>37</v>
      </c>
      <c r="C568" s="1">
        <v>32.799999999999997</v>
      </c>
      <c r="D568" s="1" t="s">
        <v>32</v>
      </c>
      <c r="E568" s="1" t="s">
        <v>34</v>
      </c>
      <c r="F568" s="18">
        <v>14358.364369999999</v>
      </c>
      <c r="G568" s="18" t="str" cm="1">
        <f t="array" ref="G568">_xlfn.IFS(C568&lt;=18.5,"Underweight",AND(C568&gt;18.5,C568&lt;=24.9),"Healthy",AND(C568&gt;24.9,C568&lt;=29.9),"Slightly Overweight",C568&gt;29.9,"Overweight")</f>
        <v>Overweight</v>
      </c>
      <c r="H568" t="str" cm="1">
        <f t="array" ref="H568">_xlfn.IFS(A568&lt;=25,"Young Adult",AND(A568&gt;=26,A568&lt;=35),"Adult",AND(A568&gt;=36,A568&lt;=59),"Mature Age Adult",A568&gt;=60,"Senior")</f>
        <v>Adult</v>
      </c>
    </row>
    <row r="569" spans="1:8" ht="14.25" customHeight="1">
      <c r="A569" s="1">
        <v>34</v>
      </c>
      <c r="B569" s="1" t="s">
        <v>37</v>
      </c>
      <c r="C569" s="1">
        <v>42.13</v>
      </c>
      <c r="D569" s="1" t="s">
        <v>32</v>
      </c>
      <c r="E569" s="1" t="s">
        <v>33</v>
      </c>
      <c r="F569" s="18">
        <v>5124.1886999999997</v>
      </c>
      <c r="G569" s="18" t="str" cm="1">
        <f t="array" ref="G569">_xlfn.IFS(C569&lt;=18.5,"Underweight",AND(C569&gt;18.5,C569&lt;=24.9),"Healthy",AND(C569&gt;24.9,C569&lt;=29.9),"Slightly Overweight",C569&gt;29.9,"Overweight")</f>
        <v>Overweight</v>
      </c>
      <c r="H569" t="str" cm="1">
        <f t="array" ref="H569">_xlfn.IFS(A569&lt;=25,"Young Adult",AND(A569&gt;=26,A569&lt;=35),"Adult",AND(A569&gt;=36,A569&lt;=59),"Mature Age Adult",A569&gt;=60,"Senior")</f>
        <v>Adult</v>
      </c>
    </row>
    <row r="570" spans="1:8" ht="14.25" customHeight="1">
      <c r="A570" s="1">
        <v>34</v>
      </c>
      <c r="B570" s="1" t="s">
        <v>37</v>
      </c>
      <c r="C570" s="1">
        <v>42.9</v>
      </c>
      <c r="D570" s="1" t="s">
        <v>32</v>
      </c>
      <c r="E570" s="1" t="s">
        <v>34</v>
      </c>
      <c r="F570" s="18">
        <v>4536.259</v>
      </c>
      <c r="G570" s="18" t="str" cm="1">
        <f t="array" ref="G570">_xlfn.IFS(C570&lt;=18.5,"Underweight",AND(C570&gt;18.5,C570&lt;=24.9),"Healthy",AND(C570&gt;24.9,C570&lt;=29.9),"Slightly Overweight",C570&gt;29.9,"Overweight")</f>
        <v>Overweight</v>
      </c>
      <c r="H570" t="str" cm="1">
        <f t="array" ref="H570">_xlfn.IFS(A570&lt;=25,"Young Adult",AND(A570&gt;=26,A570&lt;=35),"Adult",AND(A570&gt;=36,A570&lt;=59),"Mature Age Adult",A570&gt;=60,"Senior")</f>
        <v>Adult</v>
      </c>
    </row>
    <row r="571" spans="1:8" ht="14.25" customHeight="1">
      <c r="A571" s="1">
        <v>35</v>
      </c>
      <c r="B571" s="1" t="s">
        <v>37</v>
      </c>
      <c r="C571" s="1">
        <v>34.770000000000003</v>
      </c>
      <c r="D571" s="1" t="s">
        <v>32</v>
      </c>
      <c r="E571" s="1" t="s">
        <v>35</v>
      </c>
      <c r="F571" s="18">
        <v>5729.0052999999998</v>
      </c>
      <c r="G571" s="18" t="str" cm="1">
        <f t="array" ref="G571">_xlfn.IFS(C571&lt;=18.5,"Underweight",AND(C571&gt;18.5,C571&lt;=24.9),"Healthy",AND(C571&gt;24.9,C571&lt;=29.9),"Slightly Overweight",C571&gt;29.9,"Overweight")</f>
        <v>Overweight</v>
      </c>
      <c r="H571" t="str" cm="1">
        <f t="array" ref="H571">_xlfn.IFS(A571&lt;=25,"Young Adult",AND(A571&gt;=26,A571&lt;=35),"Adult",AND(A571&gt;=36,A571&lt;=59),"Mature Age Adult",A571&gt;=60,"Senior")</f>
        <v>Adult</v>
      </c>
    </row>
    <row r="572" spans="1:8" ht="14.25" customHeight="1">
      <c r="A572" s="1">
        <v>35</v>
      </c>
      <c r="B572" s="1" t="s">
        <v>37</v>
      </c>
      <c r="C572" s="1">
        <v>30.5</v>
      </c>
      <c r="D572" s="1" t="s">
        <v>32</v>
      </c>
      <c r="E572" s="1" t="s">
        <v>34</v>
      </c>
      <c r="F572" s="18">
        <v>4751.07</v>
      </c>
      <c r="G572" s="18" t="str" cm="1">
        <f t="array" ref="G572">_xlfn.IFS(C572&lt;=18.5,"Underweight",AND(C572&gt;18.5,C572&lt;=24.9),"Healthy",AND(C572&gt;24.9,C572&lt;=29.9),"Slightly Overweight",C572&gt;29.9,"Overweight")</f>
        <v>Overweight</v>
      </c>
      <c r="H572" t="str" cm="1">
        <f t="array" ref="H572">_xlfn.IFS(A572&lt;=25,"Young Adult",AND(A572&gt;=26,A572&lt;=35),"Adult",AND(A572&gt;=36,A572&lt;=59),"Mature Age Adult",A572&gt;=60,"Senior")</f>
        <v>Adult</v>
      </c>
    </row>
    <row r="573" spans="1:8" ht="14.25" customHeight="1">
      <c r="A573" s="1">
        <v>35</v>
      </c>
      <c r="B573" s="1" t="s">
        <v>37</v>
      </c>
      <c r="C573" s="1">
        <v>38.6</v>
      </c>
      <c r="D573" s="1" t="s">
        <v>32</v>
      </c>
      <c r="E573" s="1" t="s">
        <v>34</v>
      </c>
      <c r="F573" s="18">
        <v>4762.3289999999997</v>
      </c>
      <c r="G573" s="18" t="str" cm="1">
        <f t="array" ref="G573">_xlfn.IFS(C573&lt;=18.5,"Underweight",AND(C573&gt;18.5,C573&lt;=24.9),"Healthy",AND(C573&gt;24.9,C573&lt;=29.9),"Slightly Overweight",C573&gt;29.9,"Overweight")</f>
        <v>Overweight</v>
      </c>
      <c r="H573" t="str" cm="1">
        <f t="array" ref="H573">_xlfn.IFS(A573&lt;=25,"Young Adult",AND(A573&gt;=26,A573&lt;=35),"Adult",AND(A573&gt;=36,A573&lt;=59),"Mature Age Adult",A573&gt;=60,"Senior")</f>
        <v>Adult</v>
      </c>
    </row>
    <row r="574" spans="1:8" ht="14.25" customHeight="1">
      <c r="A574" s="1">
        <v>35</v>
      </c>
      <c r="B574" s="1" t="s">
        <v>37</v>
      </c>
      <c r="C574" s="1">
        <v>34.32</v>
      </c>
      <c r="D574" s="1" t="s">
        <v>32</v>
      </c>
      <c r="E574" s="1" t="s">
        <v>33</v>
      </c>
      <c r="F574" s="18">
        <v>5934.3797999999997</v>
      </c>
      <c r="G574" s="18" t="str" cm="1">
        <f t="array" ref="G574">_xlfn.IFS(C574&lt;=18.5,"Underweight",AND(C574&gt;18.5,C574&lt;=24.9),"Healthy",AND(C574&gt;24.9,C574&lt;=29.9),"Slightly Overweight",C574&gt;29.9,"Overweight")</f>
        <v>Overweight</v>
      </c>
      <c r="H574" t="str" cm="1">
        <f t="array" ref="H574">_xlfn.IFS(A574&lt;=25,"Young Adult",AND(A574&gt;=26,A574&lt;=35),"Adult",AND(A574&gt;=36,A574&lt;=59),"Mature Age Adult",A574&gt;=60,"Senior")</f>
        <v>Adult</v>
      </c>
    </row>
    <row r="575" spans="1:8" ht="14.25" customHeight="1">
      <c r="A575" s="1">
        <v>35</v>
      </c>
      <c r="B575" s="1" t="s">
        <v>37</v>
      </c>
      <c r="C575" s="1">
        <v>39.71</v>
      </c>
      <c r="D575" s="1" t="s">
        <v>32</v>
      </c>
      <c r="E575" s="1" t="s">
        <v>36</v>
      </c>
      <c r="F575" s="18">
        <v>19496.71917</v>
      </c>
      <c r="G575" s="18" t="str" cm="1">
        <f t="array" ref="G575">_xlfn.IFS(C575&lt;=18.5,"Underweight",AND(C575&gt;18.5,C575&lt;=24.9),"Healthy",AND(C575&gt;24.9,C575&lt;=29.9),"Slightly Overweight",C575&gt;29.9,"Overweight")</f>
        <v>Overweight</v>
      </c>
      <c r="H575" t="str" cm="1">
        <f t="array" ref="H575">_xlfn.IFS(A575&lt;=25,"Young Adult",AND(A575&gt;=26,A575&lt;=35),"Adult",AND(A575&gt;=36,A575&lt;=59),"Mature Age Adult",A575&gt;=60,"Senior")</f>
        <v>Adult</v>
      </c>
    </row>
    <row r="576" spans="1:8" ht="14.25" customHeight="1">
      <c r="A576" s="1">
        <v>36</v>
      </c>
      <c r="B576" s="1" t="s">
        <v>37</v>
      </c>
      <c r="C576" s="1">
        <v>34.43</v>
      </c>
      <c r="D576" s="1" t="s">
        <v>32</v>
      </c>
      <c r="E576" s="1" t="s">
        <v>33</v>
      </c>
      <c r="F576" s="18">
        <v>5584.3056999999999</v>
      </c>
      <c r="G576" s="18" t="str" cm="1">
        <f t="array" ref="G576">_xlfn.IFS(C576&lt;=18.5,"Underweight",AND(C576&gt;18.5,C576&lt;=24.9),"Healthy",AND(C576&gt;24.9,C576&lt;=29.9),"Slightly Overweight",C576&gt;29.9,"Overweight")</f>
        <v>Overweight</v>
      </c>
      <c r="H576" t="str" cm="1">
        <f t="array" ref="H576">_xlfn.IFS(A576&lt;=25,"Young Adult",AND(A576&gt;=26,A576&lt;=35),"Adult",AND(A576&gt;=36,A576&lt;=59),"Mature Age Adult",A576&gt;=60,"Senior")</f>
        <v>Mature Age Adult</v>
      </c>
    </row>
    <row r="577" spans="1:8" ht="14.25" customHeight="1">
      <c r="A577" s="1">
        <v>36</v>
      </c>
      <c r="B577" s="1" t="s">
        <v>37</v>
      </c>
      <c r="C577" s="1">
        <v>33.82</v>
      </c>
      <c r="D577" s="1" t="s">
        <v>32</v>
      </c>
      <c r="E577" s="1" t="s">
        <v>35</v>
      </c>
      <c r="F577" s="18">
        <v>5377.4578000000001</v>
      </c>
      <c r="G577" s="18" t="str" cm="1">
        <f t="array" ref="G577">_xlfn.IFS(C577&lt;=18.5,"Underweight",AND(C577&gt;18.5,C577&lt;=24.9),"Healthy",AND(C577&gt;24.9,C577&lt;=29.9),"Slightly Overweight",C577&gt;29.9,"Overweight")</f>
        <v>Overweight</v>
      </c>
      <c r="H577" t="str" cm="1">
        <f t="array" ref="H577">_xlfn.IFS(A577&lt;=25,"Young Adult",AND(A577&gt;=26,A577&lt;=35),"Adult",AND(A577&gt;=36,A577&lt;=59),"Mature Age Adult",A577&gt;=60,"Senior")</f>
        <v>Mature Age Adult</v>
      </c>
    </row>
    <row r="578" spans="1:8" ht="14.25" customHeight="1">
      <c r="A578" s="1">
        <v>36</v>
      </c>
      <c r="B578" s="1" t="s">
        <v>37</v>
      </c>
      <c r="C578" s="1">
        <v>31.5</v>
      </c>
      <c r="D578" s="1" t="s">
        <v>32</v>
      </c>
      <c r="E578" s="1" t="s">
        <v>34</v>
      </c>
      <c r="F578" s="18">
        <v>4402.2330000000002</v>
      </c>
      <c r="G578" s="18" t="str" cm="1">
        <f t="array" ref="G578">_xlfn.IFS(C578&lt;=18.5,"Underweight",AND(C578&gt;18.5,C578&lt;=24.9),"Healthy",AND(C578&gt;24.9,C578&lt;=29.9),"Slightly Overweight",C578&gt;29.9,"Overweight")</f>
        <v>Overweight</v>
      </c>
      <c r="H578" t="str" cm="1">
        <f t="array" ref="H578">_xlfn.IFS(A578&lt;=25,"Young Adult",AND(A578&gt;=26,A578&lt;=35),"Adult",AND(A578&gt;=36,A578&lt;=59),"Mature Age Adult",A578&gt;=60,"Senior")</f>
        <v>Mature Age Adult</v>
      </c>
    </row>
    <row r="579" spans="1:8" ht="14.25" customHeight="1">
      <c r="A579" s="1">
        <v>36</v>
      </c>
      <c r="B579" s="1" t="s">
        <v>37</v>
      </c>
      <c r="C579" s="1">
        <v>30.875</v>
      </c>
      <c r="D579" s="1" t="s">
        <v>32</v>
      </c>
      <c r="E579" s="1" t="s">
        <v>35</v>
      </c>
      <c r="F579" s="18">
        <v>5373.3642499999996</v>
      </c>
      <c r="G579" s="18" t="str" cm="1">
        <f t="array" ref="G579">_xlfn.IFS(C579&lt;=18.5,"Underweight",AND(C579&gt;18.5,C579&lt;=24.9),"Healthy",AND(C579&gt;24.9,C579&lt;=29.9),"Slightly Overweight",C579&gt;29.9,"Overweight")</f>
        <v>Overweight</v>
      </c>
      <c r="H579" t="str" cm="1">
        <f t="array" ref="H579">_xlfn.IFS(A579&lt;=25,"Young Adult",AND(A579&gt;=26,A579&lt;=35),"Adult",AND(A579&gt;=36,A579&lt;=59),"Mature Age Adult",A579&gt;=60,"Senior")</f>
        <v>Mature Age Adult</v>
      </c>
    </row>
    <row r="580" spans="1:8" ht="14.25" customHeight="1">
      <c r="A580" s="1">
        <v>37</v>
      </c>
      <c r="B580" s="1" t="s">
        <v>37</v>
      </c>
      <c r="C580" s="1">
        <v>30.8</v>
      </c>
      <c r="D580" s="1" t="s">
        <v>32</v>
      </c>
      <c r="E580" s="1" t="s">
        <v>34</v>
      </c>
      <c r="F580" s="18">
        <v>4646.759</v>
      </c>
      <c r="G580" s="18" t="str" cm="1">
        <f t="array" ref="G580">_xlfn.IFS(C580&lt;=18.5,"Underweight",AND(C580&gt;18.5,C580&lt;=24.9),"Healthy",AND(C580&gt;24.9,C580&lt;=29.9),"Slightly Overweight",C580&gt;29.9,"Overweight")</f>
        <v>Overweight</v>
      </c>
      <c r="H580" t="str" cm="1">
        <f t="array" ref="H580">_xlfn.IFS(A580&lt;=25,"Young Adult",AND(A580&gt;=26,A580&lt;=35),"Adult",AND(A580&gt;=36,A580&lt;=59),"Mature Age Adult",A580&gt;=60,"Senior")</f>
        <v>Mature Age Adult</v>
      </c>
    </row>
    <row r="581" spans="1:8" ht="14.25" customHeight="1">
      <c r="A581" s="1">
        <v>37</v>
      </c>
      <c r="B581" s="1" t="s">
        <v>37</v>
      </c>
      <c r="C581" s="1">
        <v>30.875</v>
      </c>
      <c r="D581" s="1" t="s">
        <v>32</v>
      </c>
      <c r="E581" s="1" t="s">
        <v>35</v>
      </c>
      <c r="F581" s="18">
        <v>6796.8632500000003</v>
      </c>
      <c r="G581" s="18" t="str" cm="1">
        <f t="array" ref="G581">_xlfn.IFS(C581&lt;=18.5,"Underweight",AND(C581&gt;18.5,C581&lt;=24.9),"Healthy",AND(C581&gt;24.9,C581&lt;=29.9),"Slightly Overweight",C581&gt;29.9,"Overweight")</f>
        <v>Overweight</v>
      </c>
      <c r="H581" t="str" cm="1">
        <f t="array" ref="H581">_xlfn.IFS(A581&lt;=25,"Young Adult",AND(A581&gt;=26,A581&lt;=35),"Adult",AND(A581&gt;=36,A581&lt;=59),"Mature Age Adult",A581&gt;=60,"Senior")</f>
        <v>Mature Age Adult</v>
      </c>
    </row>
    <row r="582" spans="1:8" ht="14.25" customHeight="1">
      <c r="A582" s="1">
        <v>37</v>
      </c>
      <c r="B582" s="1" t="s">
        <v>37</v>
      </c>
      <c r="C582" s="1">
        <v>36.19</v>
      </c>
      <c r="D582" s="1" t="s">
        <v>32</v>
      </c>
      <c r="E582" s="1" t="s">
        <v>33</v>
      </c>
      <c r="F582" s="18">
        <v>19214.705529999999</v>
      </c>
      <c r="G582" s="18" t="str" cm="1">
        <f t="array" ref="G582">_xlfn.IFS(C582&lt;=18.5,"Underweight",AND(C582&gt;18.5,C582&lt;=24.9),"Healthy",AND(C582&gt;24.9,C582&lt;=29.9),"Slightly Overweight",C582&gt;29.9,"Overweight")</f>
        <v>Overweight</v>
      </c>
      <c r="H582" t="str" cm="1">
        <f t="array" ref="H582">_xlfn.IFS(A582&lt;=25,"Young Adult",AND(A582&gt;=26,A582&lt;=35),"Adult",AND(A582&gt;=36,A582&lt;=59),"Mature Age Adult",A582&gt;=60,"Senior")</f>
        <v>Mature Age Adult</v>
      </c>
    </row>
    <row r="583" spans="1:8" ht="14.25" customHeight="1">
      <c r="A583" s="1">
        <v>37</v>
      </c>
      <c r="B583" s="1" t="s">
        <v>37</v>
      </c>
      <c r="C583" s="1">
        <v>46.53</v>
      </c>
      <c r="D583" s="1" t="s">
        <v>32</v>
      </c>
      <c r="E583" s="1" t="s">
        <v>33</v>
      </c>
      <c r="F583" s="18">
        <v>6435.6237000000001</v>
      </c>
      <c r="G583" s="18" t="str" cm="1">
        <f t="array" ref="G583">_xlfn.IFS(C583&lt;=18.5,"Underweight",AND(C583&gt;18.5,C583&lt;=24.9),"Healthy",AND(C583&gt;24.9,C583&lt;=29.9),"Slightly Overweight",C583&gt;29.9,"Overweight")</f>
        <v>Overweight</v>
      </c>
      <c r="H583" t="str" cm="1">
        <f t="array" ref="H583">_xlfn.IFS(A583&lt;=25,"Young Adult",AND(A583&gt;=26,A583&lt;=35),"Adult",AND(A583&gt;=36,A583&lt;=59),"Mature Age Adult",A583&gt;=60,"Senior")</f>
        <v>Mature Age Adult</v>
      </c>
    </row>
    <row r="584" spans="1:8" ht="14.25" customHeight="1">
      <c r="A584" s="1">
        <v>38</v>
      </c>
      <c r="B584" s="1" t="s">
        <v>37</v>
      </c>
      <c r="C584" s="1">
        <v>37.049999999999997</v>
      </c>
      <c r="D584" s="1" t="s">
        <v>32</v>
      </c>
      <c r="E584" s="1" t="s">
        <v>36</v>
      </c>
      <c r="F584" s="18">
        <v>6079.6715000000004</v>
      </c>
      <c r="G584" s="18" t="str" cm="1">
        <f t="array" ref="G584">_xlfn.IFS(C584&lt;=18.5,"Underweight",AND(C584&gt;18.5,C584&lt;=24.9),"Healthy",AND(C584&gt;24.9,C584&lt;=29.9),"Slightly Overweight",C584&gt;29.9,"Overweight")</f>
        <v>Overweight</v>
      </c>
      <c r="H584" t="str" cm="1">
        <f t="array" ref="H584">_xlfn.IFS(A584&lt;=25,"Young Adult",AND(A584&gt;=26,A584&lt;=35),"Adult",AND(A584&gt;=36,A584&lt;=59),"Mature Age Adult",A584&gt;=60,"Senior")</f>
        <v>Mature Age Adult</v>
      </c>
    </row>
    <row r="585" spans="1:8" ht="14.25" customHeight="1">
      <c r="A585" s="1">
        <v>38</v>
      </c>
      <c r="B585" s="1" t="s">
        <v>37</v>
      </c>
      <c r="C585" s="1">
        <v>34.700000000000003</v>
      </c>
      <c r="D585" s="1" t="s">
        <v>32</v>
      </c>
      <c r="E585" s="1" t="s">
        <v>34</v>
      </c>
      <c r="F585" s="18">
        <v>6082.4049999999997</v>
      </c>
      <c r="G585" s="18" t="str" cm="1">
        <f t="array" ref="G585">_xlfn.IFS(C585&lt;=18.5,"Underweight",AND(C585&gt;18.5,C585&lt;=24.9),"Healthy",AND(C585&gt;24.9,C585&lt;=29.9),"Slightly Overweight",C585&gt;29.9,"Overweight")</f>
        <v>Overweight</v>
      </c>
      <c r="H585" t="str" cm="1">
        <f t="array" ref="H585">_xlfn.IFS(A585&lt;=25,"Young Adult",AND(A585&gt;=26,A585&lt;=35),"Adult",AND(A585&gt;=36,A585&lt;=59),"Mature Age Adult",A585&gt;=60,"Senior")</f>
        <v>Mature Age Adult</v>
      </c>
    </row>
    <row r="586" spans="1:8" ht="14.25" customHeight="1">
      <c r="A586" s="1">
        <v>38</v>
      </c>
      <c r="B586" s="1" t="s">
        <v>37</v>
      </c>
      <c r="C586" s="1">
        <v>31</v>
      </c>
      <c r="D586" s="1" t="s">
        <v>32</v>
      </c>
      <c r="E586" s="1" t="s">
        <v>34</v>
      </c>
      <c r="F586" s="18">
        <v>5488.2619999999997</v>
      </c>
      <c r="G586" s="18" t="str" cm="1">
        <f t="array" ref="G586">_xlfn.IFS(C586&lt;=18.5,"Underweight",AND(C586&gt;18.5,C586&lt;=24.9),"Healthy",AND(C586&gt;24.9,C586&lt;=29.9),"Slightly Overweight",C586&gt;29.9,"Overweight")</f>
        <v>Overweight</v>
      </c>
      <c r="H586" t="str" cm="1">
        <f t="array" ref="H586">_xlfn.IFS(A586&lt;=25,"Young Adult",AND(A586&gt;=26,A586&lt;=35),"Adult",AND(A586&gt;=36,A586&lt;=59),"Mature Age Adult",A586&gt;=60,"Senior")</f>
        <v>Mature Age Adult</v>
      </c>
    </row>
    <row r="587" spans="1:8" ht="14.25" customHeight="1">
      <c r="A587" s="1">
        <v>39</v>
      </c>
      <c r="B587" s="1" t="s">
        <v>37</v>
      </c>
      <c r="C587" s="1">
        <v>45.43</v>
      </c>
      <c r="D587" s="1" t="s">
        <v>32</v>
      </c>
      <c r="E587" s="1" t="s">
        <v>33</v>
      </c>
      <c r="F587" s="18">
        <v>6356.2707</v>
      </c>
      <c r="G587" s="18" t="str" cm="1">
        <f t="array" ref="G587">_xlfn.IFS(C587&lt;=18.5,"Underweight",AND(C587&gt;18.5,C587&lt;=24.9),"Healthy",AND(C587&gt;24.9,C587&lt;=29.9),"Slightly Overweight",C587&gt;29.9,"Overweight")</f>
        <v>Overweight</v>
      </c>
      <c r="H587" t="str" cm="1">
        <f t="array" ref="H587">_xlfn.IFS(A587&lt;=25,"Young Adult",AND(A587&gt;=26,A587&lt;=35),"Adult",AND(A587&gt;=36,A587&lt;=59),"Mature Age Adult",A587&gt;=60,"Senior")</f>
        <v>Mature Age Adult</v>
      </c>
    </row>
    <row r="588" spans="1:8" ht="14.25" customHeight="1">
      <c r="A588" s="1">
        <v>39</v>
      </c>
      <c r="B588" s="1" t="s">
        <v>37</v>
      </c>
      <c r="C588" s="1">
        <v>42.655000000000001</v>
      </c>
      <c r="D588" s="1" t="s">
        <v>32</v>
      </c>
      <c r="E588" s="1" t="s">
        <v>36</v>
      </c>
      <c r="F588" s="18">
        <v>5757.41345</v>
      </c>
      <c r="G588" s="18" t="str" cm="1">
        <f t="array" ref="G588">_xlfn.IFS(C588&lt;=18.5,"Underweight",AND(C588&gt;18.5,C588&lt;=24.9),"Healthy",AND(C588&gt;24.9,C588&lt;=29.9),"Slightly Overweight",C588&gt;29.9,"Overweight")</f>
        <v>Overweight</v>
      </c>
      <c r="H588" t="str" cm="1">
        <f t="array" ref="H588">_xlfn.IFS(A588&lt;=25,"Young Adult",AND(A588&gt;=26,A588&lt;=35),"Adult",AND(A588&gt;=36,A588&lt;=59),"Mature Age Adult",A588&gt;=60,"Senior")</f>
        <v>Mature Age Adult</v>
      </c>
    </row>
    <row r="589" spans="1:8" ht="14.25" customHeight="1">
      <c r="A589" s="1">
        <v>39</v>
      </c>
      <c r="B589" s="1" t="s">
        <v>37</v>
      </c>
      <c r="C589" s="1">
        <v>32.340000000000003</v>
      </c>
      <c r="D589" s="1" t="s">
        <v>32</v>
      </c>
      <c r="E589" s="1" t="s">
        <v>33</v>
      </c>
      <c r="F589" s="18">
        <v>6338.0756000000001</v>
      </c>
      <c r="G589" s="18" t="str" cm="1">
        <f t="array" ref="G589">_xlfn.IFS(C589&lt;=18.5,"Underweight",AND(C589&gt;18.5,C589&lt;=24.9),"Healthy",AND(C589&gt;24.9,C589&lt;=29.9),"Slightly Overweight",C589&gt;29.9,"Overweight")</f>
        <v>Overweight</v>
      </c>
      <c r="H589" t="str" cm="1">
        <f t="array" ref="H589">_xlfn.IFS(A589&lt;=25,"Young Adult",AND(A589&gt;=26,A589&lt;=35),"Adult",AND(A589&gt;=36,A589&lt;=59),"Mature Age Adult",A589&gt;=60,"Senior")</f>
        <v>Mature Age Adult</v>
      </c>
    </row>
    <row r="590" spans="1:8" ht="14.25" customHeight="1">
      <c r="A590" s="1">
        <v>39</v>
      </c>
      <c r="B590" s="1" t="s">
        <v>37</v>
      </c>
      <c r="C590" s="1">
        <v>34.1</v>
      </c>
      <c r="D590" s="1" t="s">
        <v>32</v>
      </c>
      <c r="E590" s="1" t="s">
        <v>33</v>
      </c>
      <c r="F590" s="18">
        <v>23563.016179999999</v>
      </c>
      <c r="G590" s="18" t="str" cm="1">
        <f t="array" ref="G590">_xlfn.IFS(C590&lt;=18.5,"Underweight",AND(C590&gt;18.5,C590&lt;=24.9),"Healthy",AND(C590&gt;24.9,C590&lt;=29.9),"Slightly Overweight",C590&gt;29.9,"Overweight")</f>
        <v>Overweight</v>
      </c>
      <c r="H590" t="str" cm="1">
        <f t="array" ref="H590">_xlfn.IFS(A590&lt;=25,"Young Adult",AND(A590&gt;=26,A590&lt;=35),"Adult",AND(A590&gt;=36,A590&lt;=59),"Mature Age Adult",A590&gt;=60,"Senior")</f>
        <v>Mature Age Adult</v>
      </c>
    </row>
    <row r="591" spans="1:8" ht="14.25" customHeight="1">
      <c r="A591" s="1">
        <v>40</v>
      </c>
      <c r="B591" s="1" t="s">
        <v>37</v>
      </c>
      <c r="C591" s="1">
        <v>41.23</v>
      </c>
      <c r="D591" s="1" t="s">
        <v>32</v>
      </c>
      <c r="E591" s="1" t="s">
        <v>36</v>
      </c>
      <c r="F591" s="18">
        <v>6610.1097</v>
      </c>
      <c r="G591" s="18" t="str" cm="1">
        <f t="array" ref="G591">_xlfn.IFS(C591&lt;=18.5,"Underweight",AND(C591&gt;18.5,C591&lt;=24.9),"Healthy",AND(C591&gt;24.9,C591&lt;=29.9),"Slightly Overweight",C591&gt;29.9,"Overweight")</f>
        <v>Overweight</v>
      </c>
      <c r="H591" t="str" cm="1">
        <f t="array" ref="H591">_xlfn.IFS(A591&lt;=25,"Young Adult",AND(A591&gt;=26,A591&lt;=35),"Adult",AND(A591&gt;=36,A591&lt;=59),"Mature Age Adult",A591&gt;=60,"Senior")</f>
        <v>Mature Age Adult</v>
      </c>
    </row>
    <row r="592" spans="1:8" ht="14.25" customHeight="1">
      <c r="A592" s="1">
        <v>40</v>
      </c>
      <c r="B592" s="1" t="s">
        <v>37</v>
      </c>
      <c r="C592" s="1">
        <v>30.875</v>
      </c>
      <c r="D592" s="1" t="s">
        <v>32</v>
      </c>
      <c r="E592" s="1" t="s">
        <v>35</v>
      </c>
      <c r="F592" s="18">
        <v>8162.7162500000004</v>
      </c>
      <c r="G592" s="18" t="str" cm="1">
        <f t="array" ref="G592">_xlfn.IFS(C592&lt;=18.5,"Underweight",AND(C592&gt;18.5,C592&lt;=24.9),"Healthy",AND(C592&gt;24.9,C592&lt;=29.9),"Slightly Overweight",C592&gt;29.9,"Overweight")</f>
        <v>Overweight</v>
      </c>
      <c r="H592" t="str" cm="1">
        <f t="array" ref="H592">_xlfn.IFS(A592&lt;=25,"Young Adult",AND(A592&gt;=26,A592&lt;=35),"Adult",AND(A592&gt;=36,A592&lt;=59),"Mature Age Adult",A592&gt;=60,"Senior")</f>
        <v>Mature Age Adult</v>
      </c>
    </row>
    <row r="593" spans="1:8" ht="14.25" customHeight="1">
      <c r="A593" s="1">
        <v>40</v>
      </c>
      <c r="B593" s="1" t="s">
        <v>37</v>
      </c>
      <c r="C593" s="1">
        <v>35.299999999999997</v>
      </c>
      <c r="D593" s="1" t="s">
        <v>32</v>
      </c>
      <c r="E593" s="1" t="s">
        <v>34</v>
      </c>
      <c r="F593" s="18">
        <v>7196.8670000000002</v>
      </c>
      <c r="G593" s="18" t="str" cm="1">
        <f t="array" ref="G593">_xlfn.IFS(C593&lt;=18.5,"Underweight",AND(C593&gt;18.5,C593&lt;=24.9),"Healthy",AND(C593&gt;24.9,C593&lt;=29.9),"Slightly Overweight",C593&gt;29.9,"Overweight")</f>
        <v>Overweight</v>
      </c>
      <c r="H593" t="str" cm="1">
        <f t="array" ref="H593">_xlfn.IFS(A593&lt;=25,"Young Adult",AND(A593&gt;=26,A593&lt;=35),"Adult",AND(A593&gt;=36,A593&lt;=59),"Mature Age Adult",A593&gt;=60,"Senior")</f>
        <v>Mature Age Adult</v>
      </c>
    </row>
    <row r="594" spans="1:8" ht="14.25" customHeight="1">
      <c r="A594" s="1">
        <v>40</v>
      </c>
      <c r="B594" s="1" t="s">
        <v>37</v>
      </c>
      <c r="C594" s="1">
        <v>34.104999999999997</v>
      </c>
      <c r="D594" s="1" t="s">
        <v>32</v>
      </c>
      <c r="E594" s="1" t="s">
        <v>36</v>
      </c>
      <c r="F594" s="18">
        <v>6600.2059499999996</v>
      </c>
      <c r="G594" s="18" t="str" cm="1">
        <f t="array" ref="G594">_xlfn.IFS(C594&lt;=18.5,"Underweight",AND(C594&gt;18.5,C594&lt;=24.9),"Healthy",AND(C594&gt;24.9,C594&lt;=29.9),"Slightly Overweight",C594&gt;29.9,"Overweight")</f>
        <v>Overweight</v>
      </c>
      <c r="H594" t="str" cm="1">
        <f t="array" ref="H594">_xlfn.IFS(A594&lt;=25,"Young Adult",AND(A594&gt;=26,A594&lt;=35),"Adult",AND(A594&gt;=36,A594&lt;=59),"Mature Age Adult",A594&gt;=60,"Senior")</f>
        <v>Mature Age Adult</v>
      </c>
    </row>
    <row r="595" spans="1:8" ht="14.25" customHeight="1">
      <c r="A595" s="1">
        <v>40</v>
      </c>
      <c r="B595" s="1" t="s">
        <v>37</v>
      </c>
      <c r="C595" s="1">
        <v>41.69</v>
      </c>
      <c r="D595" s="1" t="s">
        <v>32</v>
      </c>
      <c r="E595" s="1" t="s">
        <v>33</v>
      </c>
      <c r="F595" s="18">
        <v>5438.7491</v>
      </c>
      <c r="G595" s="18" t="str" cm="1">
        <f t="array" ref="G595">_xlfn.IFS(C595&lt;=18.5,"Underweight",AND(C595&gt;18.5,C595&lt;=24.9),"Healthy",AND(C595&gt;24.9,C595&lt;=29.9),"Slightly Overweight",C595&gt;29.9,"Overweight")</f>
        <v>Overweight</v>
      </c>
      <c r="H595" t="str" cm="1">
        <f t="array" ref="H595">_xlfn.IFS(A595&lt;=25,"Young Adult",AND(A595&gt;=26,A595&lt;=35),"Adult",AND(A595&gt;=36,A595&lt;=59),"Mature Age Adult",A595&gt;=60,"Senior")</f>
        <v>Mature Age Adult</v>
      </c>
    </row>
    <row r="596" spans="1:8" ht="14.25" customHeight="1">
      <c r="A596" s="1">
        <v>40</v>
      </c>
      <c r="B596" s="1" t="s">
        <v>37</v>
      </c>
      <c r="C596" s="1">
        <v>32.299999999999997</v>
      </c>
      <c r="D596" s="1" t="s">
        <v>32</v>
      </c>
      <c r="E596" s="1" t="s">
        <v>35</v>
      </c>
      <c r="F596" s="18">
        <v>6986.6970000000001</v>
      </c>
      <c r="G596" s="18" t="str" cm="1">
        <f t="array" ref="G596">_xlfn.IFS(C596&lt;=18.5,"Underweight",AND(C596&gt;18.5,C596&lt;=24.9),"Healthy",AND(C596&gt;24.9,C596&lt;=29.9),"Slightly Overweight",C596&gt;29.9,"Overweight")</f>
        <v>Overweight</v>
      </c>
      <c r="H596" t="str" cm="1">
        <f t="array" ref="H596">_xlfn.IFS(A596&lt;=25,"Young Adult",AND(A596&gt;=26,A596&lt;=35),"Adult",AND(A596&gt;=36,A596&lt;=59),"Mature Age Adult",A596&gt;=60,"Senior")</f>
        <v>Mature Age Adult</v>
      </c>
    </row>
    <row r="597" spans="1:8" ht="14.25" customHeight="1">
      <c r="A597" s="1">
        <v>41</v>
      </c>
      <c r="B597" s="1" t="s">
        <v>37</v>
      </c>
      <c r="C597" s="1">
        <v>37.049999999999997</v>
      </c>
      <c r="D597" s="1" t="s">
        <v>32</v>
      </c>
      <c r="E597" s="1" t="s">
        <v>35</v>
      </c>
      <c r="F597" s="18">
        <v>7265.7025000000003</v>
      </c>
      <c r="G597" s="18" t="str" cm="1">
        <f t="array" ref="G597">_xlfn.IFS(C597&lt;=18.5,"Underweight",AND(C597&gt;18.5,C597&lt;=24.9),"Healthy",AND(C597&gt;24.9,C597&lt;=29.9),"Slightly Overweight",C597&gt;29.9,"Overweight")</f>
        <v>Overweight</v>
      </c>
      <c r="H597" t="str" cm="1">
        <f t="array" ref="H597">_xlfn.IFS(A597&lt;=25,"Young Adult",AND(A597&gt;=26,A597&lt;=35),"Adult",AND(A597&gt;=36,A597&lt;=59),"Mature Age Adult",A597&gt;=60,"Senior")</f>
        <v>Mature Age Adult</v>
      </c>
    </row>
    <row r="598" spans="1:8" ht="14.25" customHeight="1">
      <c r="A598" s="1">
        <v>41</v>
      </c>
      <c r="B598" s="1" t="s">
        <v>37</v>
      </c>
      <c r="C598" s="1">
        <v>30.59</v>
      </c>
      <c r="D598" s="1" t="s">
        <v>32</v>
      </c>
      <c r="E598" s="1" t="s">
        <v>35</v>
      </c>
      <c r="F598" s="18">
        <v>7256.7231000000002</v>
      </c>
      <c r="G598" s="18" t="str" cm="1">
        <f t="array" ref="G598">_xlfn.IFS(C598&lt;=18.5,"Underweight",AND(C598&gt;18.5,C598&lt;=24.9),"Healthy",AND(C598&gt;24.9,C598&lt;=29.9),"Slightly Overweight",C598&gt;29.9,"Overweight")</f>
        <v>Overweight</v>
      </c>
      <c r="H598" t="str" cm="1">
        <f t="array" ref="H598">_xlfn.IFS(A598&lt;=25,"Young Adult",AND(A598&gt;=26,A598&lt;=35),"Adult",AND(A598&gt;=36,A598&lt;=59),"Mature Age Adult",A598&gt;=60,"Senior")</f>
        <v>Mature Age Adult</v>
      </c>
    </row>
    <row r="599" spans="1:8" ht="14.25" customHeight="1">
      <c r="A599" s="1">
        <v>41</v>
      </c>
      <c r="B599" s="1" t="s">
        <v>37</v>
      </c>
      <c r="C599" s="1">
        <v>40.26</v>
      </c>
      <c r="D599" s="1" t="s">
        <v>32</v>
      </c>
      <c r="E599" s="1" t="s">
        <v>33</v>
      </c>
      <c r="F599" s="18">
        <v>5709.1643999999997</v>
      </c>
      <c r="G599" s="18" t="str" cm="1">
        <f t="array" ref="G599">_xlfn.IFS(C599&lt;=18.5,"Underweight",AND(C599&gt;18.5,C599&lt;=24.9),"Healthy",AND(C599&gt;24.9,C599&lt;=29.9),"Slightly Overweight",C599&gt;29.9,"Overweight")</f>
        <v>Overweight</v>
      </c>
      <c r="H599" t="str" cm="1">
        <f t="array" ref="H599">_xlfn.IFS(A599&lt;=25,"Young Adult",AND(A599&gt;=26,A599&lt;=35),"Adult",AND(A599&gt;=36,A599&lt;=59),"Mature Age Adult",A599&gt;=60,"Senior")</f>
        <v>Mature Age Adult</v>
      </c>
    </row>
    <row r="600" spans="1:8" ht="14.25" customHeight="1">
      <c r="A600" s="1">
        <v>41</v>
      </c>
      <c r="B600" s="1" t="s">
        <v>37</v>
      </c>
      <c r="C600" s="1">
        <v>34.200000000000003</v>
      </c>
      <c r="D600" s="1" t="s">
        <v>32</v>
      </c>
      <c r="E600" s="1" t="s">
        <v>35</v>
      </c>
      <c r="F600" s="18">
        <v>7261.741</v>
      </c>
      <c r="G600" s="18" t="str" cm="1">
        <f t="array" ref="G600">_xlfn.IFS(C600&lt;=18.5,"Underweight",AND(C600&gt;18.5,C600&lt;=24.9),"Healthy",AND(C600&gt;24.9,C600&lt;=29.9),"Slightly Overweight",C600&gt;29.9,"Overweight")</f>
        <v>Overweight</v>
      </c>
      <c r="H600" t="str" cm="1">
        <f t="array" ref="H600">_xlfn.IFS(A600&lt;=25,"Young Adult",AND(A600&gt;=26,A600&lt;=35),"Adult",AND(A600&gt;=36,A600&lt;=59),"Mature Age Adult",A600&gt;=60,"Senior")</f>
        <v>Mature Age Adult</v>
      </c>
    </row>
    <row r="601" spans="1:8" ht="14.25" customHeight="1">
      <c r="A601" s="1">
        <v>41</v>
      </c>
      <c r="B601" s="1" t="s">
        <v>37</v>
      </c>
      <c r="C601" s="1">
        <v>34.21</v>
      </c>
      <c r="D601" s="1" t="s">
        <v>32</v>
      </c>
      <c r="E601" s="1" t="s">
        <v>33</v>
      </c>
      <c r="F601" s="18">
        <v>6289.7548999999999</v>
      </c>
      <c r="G601" s="18" t="str" cm="1">
        <f t="array" ref="G601">_xlfn.IFS(C601&lt;=18.5,"Underweight",AND(C601&gt;18.5,C601&lt;=24.9),"Healthy",AND(C601&gt;24.9,C601&lt;=29.9),"Slightly Overweight",C601&gt;29.9,"Overweight")</f>
        <v>Overweight</v>
      </c>
      <c r="H601" t="str" cm="1">
        <f t="array" ref="H601">_xlfn.IFS(A601&lt;=25,"Young Adult",AND(A601&gt;=26,A601&lt;=35),"Adult",AND(A601&gt;=36,A601&lt;=59),"Mature Age Adult",A601&gt;=60,"Senior")</f>
        <v>Mature Age Adult</v>
      </c>
    </row>
    <row r="602" spans="1:8" ht="14.25" customHeight="1">
      <c r="A602" s="1">
        <v>41</v>
      </c>
      <c r="B602" s="1" t="s">
        <v>37</v>
      </c>
      <c r="C602" s="1">
        <v>33.549999999999997</v>
      </c>
      <c r="D602" s="1" t="s">
        <v>32</v>
      </c>
      <c r="E602" s="1" t="s">
        <v>33</v>
      </c>
      <c r="F602" s="18">
        <v>5699.8374999999996</v>
      </c>
      <c r="G602" s="18" t="str" cm="1">
        <f t="array" ref="G602">_xlfn.IFS(C602&lt;=18.5,"Underweight",AND(C602&gt;18.5,C602&lt;=24.9),"Healthy",AND(C602&gt;24.9,C602&lt;=29.9),"Slightly Overweight",C602&gt;29.9,"Overweight")</f>
        <v>Overweight</v>
      </c>
      <c r="H602" t="str" cm="1">
        <f t="array" ref="H602">_xlfn.IFS(A602&lt;=25,"Young Adult",AND(A602&gt;=26,A602&lt;=35),"Adult",AND(A602&gt;=36,A602&lt;=59),"Mature Age Adult",A602&gt;=60,"Senior")</f>
        <v>Mature Age Adult</v>
      </c>
    </row>
    <row r="603" spans="1:8" ht="14.25" customHeight="1">
      <c r="A603" s="1">
        <v>41</v>
      </c>
      <c r="B603" s="1" t="s">
        <v>37</v>
      </c>
      <c r="C603" s="1">
        <v>32.200000000000003</v>
      </c>
      <c r="D603" s="1" t="s">
        <v>32</v>
      </c>
      <c r="E603" s="1" t="s">
        <v>34</v>
      </c>
      <c r="F603" s="18">
        <v>6875.9610000000002</v>
      </c>
      <c r="G603" s="18" t="str" cm="1">
        <f t="array" ref="G603">_xlfn.IFS(C603&lt;=18.5,"Underweight",AND(C603&gt;18.5,C603&lt;=24.9),"Healthy",AND(C603&gt;24.9,C603&lt;=29.9),"Slightly Overweight",C603&gt;29.9,"Overweight")</f>
        <v>Overweight</v>
      </c>
      <c r="H603" t="str" cm="1">
        <f t="array" ref="H603">_xlfn.IFS(A603&lt;=25,"Young Adult",AND(A603&gt;=26,A603&lt;=35),"Adult",AND(A603&gt;=36,A603&lt;=59),"Mature Age Adult",A603&gt;=60,"Senior")</f>
        <v>Mature Age Adult</v>
      </c>
    </row>
    <row r="604" spans="1:8" ht="14.25" customHeight="1">
      <c r="A604" s="1">
        <v>42</v>
      </c>
      <c r="B604" s="1" t="s">
        <v>37</v>
      </c>
      <c r="C604" s="1">
        <v>35.97</v>
      </c>
      <c r="D604" s="1" t="s">
        <v>32</v>
      </c>
      <c r="E604" s="1" t="s">
        <v>33</v>
      </c>
      <c r="F604" s="18">
        <v>7160.3302999999996</v>
      </c>
      <c r="G604" s="18" t="str" cm="1">
        <f t="array" ref="G604">_xlfn.IFS(C604&lt;=18.5,"Underweight",AND(C604&gt;18.5,C604&lt;=24.9),"Healthy",AND(C604&gt;24.9,C604&lt;=29.9),"Slightly Overweight",C604&gt;29.9,"Overweight")</f>
        <v>Overweight</v>
      </c>
      <c r="H604" t="str" cm="1">
        <f t="array" ref="H604">_xlfn.IFS(A604&lt;=25,"Young Adult",AND(A604&gt;=26,A604&lt;=35),"Adult",AND(A604&gt;=36,A604&lt;=59),"Mature Age Adult",A604&gt;=60,"Senior")</f>
        <v>Mature Age Adult</v>
      </c>
    </row>
    <row r="605" spans="1:8" ht="14.25" customHeight="1">
      <c r="A605" s="1">
        <v>42</v>
      </c>
      <c r="B605" s="1" t="s">
        <v>37</v>
      </c>
      <c r="C605" s="1">
        <v>35.799999999999997</v>
      </c>
      <c r="D605" s="1" t="s">
        <v>32</v>
      </c>
      <c r="E605" s="1" t="s">
        <v>34</v>
      </c>
      <c r="F605" s="18">
        <v>7160.0940000000001</v>
      </c>
      <c r="G605" s="18" t="str" cm="1">
        <f t="array" ref="G605">_xlfn.IFS(C605&lt;=18.5,"Underweight",AND(C605&gt;18.5,C605&lt;=24.9),"Healthy",AND(C605&gt;24.9,C605&lt;=29.9),"Slightly Overweight",C605&gt;29.9,"Overweight")</f>
        <v>Overweight</v>
      </c>
      <c r="H605" t="str" cm="1">
        <f t="array" ref="H605">_xlfn.IFS(A605&lt;=25,"Young Adult",AND(A605&gt;=26,A605&lt;=35),"Adult",AND(A605&gt;=36,A605&lt;=59),"Mature Age Adult",A605&gt;=60,"Senior")</f>
        <v>Mature Age Adult</v>
      </c>
    </row>
    <row r="606" spans="1:8" ht="14.25" customHeight="1">
      <c r="A606" s="1">
        <v>42</v>
      </c>
      <c r="B606" s="1" t="s">
        <v>37</v>
      </c>
      <c r="C606" s="1">
        <v>31.254999999999999</v>
      </c>
      <c r="D606" s="1" t="s">
        <v>32</v>
      </c>
      <c r="E606" s="1" t="s">
        <v>35</v>
      </c>
      <c r="F606" s="18">
        <v>6358.7764500000003</v>
      </c>
      <c r="G606" s="18" t="str" cm="1">
        <f t="array" ref="G606">_xlfn.IFS(C606&lt;=18.5,"Underweight",AND(C606&gt;18.5,C606&lt;=24.9),"Healthy",AND(C606&gt;24.9,C606&lt;=29.9),"Slightly Overweight",C606&gt;29.9,"Overweight")</f>
        <v>Overweight</v>
      </c>
      <c r="H606" t="str" cm="1">
        <f t="array" ref="H606">_xlfn.IFS(A606&lt;=25,"Young Adult",AND(A606&gt;=26,A606&lt;=35),"Adult",AND(A606&gt;=36,A606&lt;=59),"Mature Age Adult",A606&gt;=60,"Senior")</f>
        <v>Mature Age Adult</v>
      </c>
    </row>
    <row r="607" spans="1:8" ht="14.25" customHeight="1">
      <c r="A607" s="1">
        <v>42</v>
      </c>
      <c r="B607" s="1" t="s">
        <v>37</v>
      </c>
      <c r="C607" s="1">
        <v>34.1</v>
      </c>
      <c r="D607" s="1" t="s">
        <v>32</v>
      </c>
      <c r="E607" s="1" t="s">
        <v>34</v>
      </c>
      <c r="F607" s="18">
        <v>5979.7309999999998</v>
      </c>
      <c r="G607" s="18" t="str" cm="1">
        <f t="array" ref="G607">_xlfn.IFS(C607&lt;=18.5,"Underweight",AND(C607&gt;18.5,C607&lt;=24.9),"Healthy",AND(C607&gt;24.9,C607&lt;=29.9),"Slightly Overweight",C607&gt;29.9,"Overweight")</f>
        <v>Overweight</v>
      </c>
      <c r="H607" t="str" cm="1">
        <f t="array" ref="H607">_xlfn.IFS(A607&lt;=25,"Young Adult",AND(A607&gt;=26,A607&lt;=35),"Adult",AND(A607&gt;=36,A607&lt;=59),"Mature Age Adult",A607&gt;=60,"Senior")</f>
        <v>Mature Age Adult</v>
      </c>
    </row>
    <row r="608" spans="1:8" ht="14.25" customHeight="1">
      <c r="A608" s="1">
        <v>42</v>
      </c>
      <c r="B608" s="1" t="s">
        <v>37</v>
      </c>
      <c r="C608" s="1">
        <v>37.18</v>
      </c>
      <c r="D608" s="1" t="s">
        <v>32</v>
      </c>
      <c r="E608" s="1" t="s">
        <v>33</v>
      </c>
      <c r="F608" s="18">
        <v>7162.0122000000001</v>
      </c>
      <c r="G608" s="18" t="str" cm="1">
        <f t="array" ref="G608">_xlfn.IFS(C608&lt;=18.5,"Underweight",AND(C608&gt;18.5,C608&lt;=24.9),"Healthy",AND(C608&gt;24.9,C608&lt;=29.9),"Slightly Overweight",C608&gt;29.9,"Overweight")</f>
        <v>Overweight</v>
      </c>
      <c r="H608" t="str" cm="1">
        <f t="array" ref="H608">_xlfn.IFS(A608&lt;=25,"Young Adult",AND(A608&gt;=26,A608&lt;=35),"Adult",AND(A608&gt;=36,A608&lt;=59),"Mature Age Adult",A608&gt;=60,"Senior")</f>
        <v>Mature Age Adult</v>
      </c>
    </row>
    <row r="609" spans="1:8" ht="14.25" customHeight="1">
      <c r="A609" s="1">
        <v>43</v>
      </c>
      <c r="B609" s="1" t="s">
        <v>37</v>
      </c>
      <c r="C609" s="1">
        <v>32.6</v>
      </c>
      <c r="D609" s="1" t="s">
        <v>32</v>
      </c>
      <c r="E609" s="1" t="s">
        <v>34</v>
      </c>
      <c r="F609" s="18">
        <v>7441.5010000000002</v>
      </c>
      <c r="G609" s="18" t="str" cm="1">
        <f t="array" ref="G609">_xlfn.IFS(C609&lt;=18.5,"Underweight",AND(C609&gt;18.5,C609&lt;=24.9),"Healthy",AND(C609&gt;24.9,C609&lt;=29.9),"Slightly Overweight",C609&gt;29.9,"Overweight")</f>
        <v>Overweight</v>
      </c>
      <c r="H609" t="str" cm="1">
        <f t="array" ref="H609">_xlfn.IFS(A609&lt;=25,"Young Adult",AND(A609&gt;=26,A609&lt;=35),"Adult",AND(A609&gt;=36,A609&lt;=59),"Mature Age Adult",A609&gt;=60,"Senior")</f>
        <v>Mature Age Adult</v>
      </c>
    </row>
    <row r="610" spans="1:8" ht="14.25" customHeight="1">
      <c r="A610" s="1">
        <v>43</v>
      </c>
      <c r="B610" s="1" t="s">
        <v>37</v>
      </c>
      <c r="C610" s="1">
        <v>35.31</v>
      </c>
      <c r="D610" s="1" t="s">
        <v>32</v>
      </c>
      <c r="E610" s="1" t="s">
        <v>33</v>
      </c>
      <c r="F610" s="18">
        <v>18806.145469999999</v>
      </c>
      <c r="G610" s="18" t="str" cm="1">
        <f t="array" ref="G610">_xlfn.IFS(C610&lt;=18.5,"Underweight",AND(C610&gt;18.5,C610&lt;=24.9),"Healthy",AND(C610&gt;24.9,C610&lt;=29.9),"Slightly Overweight",C610&gt;29.9,"Overweight")</f>
        <v>Overweight</v>
      </c>
      <c r="H610" t="str" cm="1">
        <f t="array" ref="H610">_xlfn.IFS(A610&lt;=25,"Young Adult",AND(A610&gt;=26,A610&lt;=35),"Adult",AND(A610&gt;=36,A610&lt;=59),"Mature Age Adult",A610&gt;=60,"Senior")</f>
        <v>Mature Age Adult</v>
      </c>
    </row>
    <row r="611" spans="1:8" ht="14.25" customHeight="1">
      <c r="A611" s="1">
        <v>43</v>
      </c>
      <c r="B611" s="1" t="s">
        <v>37</v>
      </c>
      <c r="C611" s="1">
        <v>30.1</v>
      </c>
      <c r="D611" s="1" t="s">
        <v>32</v>
      </c>
      <c r="E611" s="1" t="s">
        <v>34</v>
      </c>
      <c r="F611" s="18">
        <v>6849.0259999999998</v>
      </c>
      <c r="G611" s="18" t="str" cm="1">
        <f t="array" ref="G611">_xlfn.IFS(C611&lt;=18.5,"Underweight",AND(C611&gt;18.5,C611&lt;=24.9),"Healthy",AND(C611&gt;24.9,C611&lt;=29.9),"Slightly Overweight",C611&gt;29.9,"Overweight")</f>
        <v>Overweight</v>
      </c>
      <c r="H611" t="str" cm="1">
        <f t="array" ref="H611">_xlfn.IFS(A611&lt;=25,"Young Adult",AND(A611&gt;=26,A611&lt;=35),"Adult",AND(A611&gt;=36,A611&lt;=59),"Mature Age Adult",A611&gt;=60,"Senior")</f>
        <v>Mature Age Adult</v>
      </c>
    </row>
    <row r="612" spans="1:8" ht="14.25" customHeight="1">
      <c r="A612" s="1">
        <v>43</v>
      </c>
      <c r="B612" s="1" t="s">
        <v>37</v>
      </c>
      <c r="C612" s="1">
        <v>30.114999999999998</v>
      </c>
      <c r="D612" s="1" t="s">
        <v>32</v>
      </c>
      <c r="E612" s="1" t="s">
        <v>35</v>
      </c>
      <c r="F612" s="18">
        <v>8410.0468500000006</v>
      </c>
      <c r="G612" s="18" t="str" cm="1">
        <f t="array" ref="G612">_xlfn.IFS(C612&lt;=18.5,"Underweight",AND(C612&gt;18.5,C612&lt;=24.9),"Healthy",AND(C612&gt;24.9,C612&lt;=29.9),"Slightly Overweight",C612&gt;29.9,"Overweight")</f>
        <v>Overweight</v>
      </c>
      <c r="H612" t="str" cm="1">
        <f t="array" ref="H612">_xlfn.IFS(A612&lt;=25,"Young Adult",AND(A612&gt;=26,A612&lt;=35),"Adult",AND(A612&gt;=36,A612&lt;=59),"Mature Age Adult",A612&gt;=60,"Senior")</f>
        <v>Mature Age Adult</v>
      </c>
    </row>
    <row r="613" spans="1:8" ht="14.25" customHeight="1">
      <c r="A613" s="1">
        <v>44</v>
      </c>
      <c r="B613" s="1" t="s">
        <v>37</v>
      </c>
      <c r="C613" s="1">
        <v>37.1</v>
      </c>
      <c r="D613" s="1" t="s">
        <v>32</v>
      </c>
      <c r="E613" s="1" t="s">
        <v>34</v>
      </c>
      <c r="F613" s="18">
        <v>7740.3370000000004</v>
      </c>
      <c r="G613" s="18" t="str" cm="1">
        <f t="array" ref="G613">_xlfn.IFS(C613&lt;=18.5,"Underweight",AND(C613&gt;18.5,C613&lt;=24.9),"Healthy",AND(C613&gt;24.9,C613&lt;=29.9),"Slightly Overweight",C613&gt;29.9,"Overweight")</f>
        <v>Overweight</v>
      </c>
      <c r="H613" t="str" cm="1">
        <f t="array" ref="H613">_xlfn.IFS(A613&lt;=25,"Young Adult",AND(A613&gt;=26,A613&lt;=35),"Adult",AND(A613&gt;=36,A613&lt;=59),"Mature Age Adult",A613&gt;=60,"Senior")</f>
        <v>Mature Age Adult</v>
      </c>
    </row>
    <row r="614" spans="1:8" ht="14.25" customHeight="1">
      <c r="A614" s="1">
        <v>44</v>
      </c>
      <c r="B614" s="1" t="s">
        <v>37</v>
      </c>
      <c r="C614" s="1">
        <v>39.520000000000003</v>
      </c>
      <c r="D614" s="1" t="s">
        <v>32</v>
      </c>
      <c r="E614" s="1" t="s">
        <v>35</v>
      </c>
      <c r="F614" s="18">
        <v>6948.7007999999996</v>
      </c>
      <c r="G614" s="18" t="str" cm="1">
        <f t="array" ref="G614">_xlfn.IFS(C614&lt;=18.5,"Underweight",AND(C614&gt;18.5,C614&lt;=24.9),"Healthy",AND(C614&gt;24.9,C614&lt;=29.9),"Slightly Overweight",C614&gt;29.9,"Overweight")</f>
        <v>Overweight</v>
      </c>
      <c r="H614" t="str" cm="1">
        <f t="array" ref="H614">_xlfn.IFS(A614&lt;=25,"Young Adult",AND(A614&gt;=26,A614&lt;=35),"Adult",AND(A614&gt;=36,A614&lt;=59),"Mature Age Adult",A614&gt;=60,"Senior")</f>
        <v>Mature Age Adult</v>
      </c>
    </row>
    <row r="615" spans="1:8" ht="14.25" customHeight="1">
      <c r="A615" s="1">
        <v>44</v>
      </c>
      <c r="B615" s="1" t="s">
        <v>37</v>
      </c>
      <c r="C615" s="1">
        <v>30.69</v>
      </c>
      <c r="D615" s="1" t="s">
        <v>32</v>
      </c>
      <c r="E615" s="1" t="s">
        <v>33</v>
      </c>
      <c r="F615" s="18">
        <v>7731.4270999999999</v>
      </c>
      <c r="G615" s="18" t="str" cm="1">
        <f t="array" ref="G615">_xlfn.IFS(C615&lt;=18.5,"Underweight",AND(C615&gt;18.5,C615&lt;=24.9),"Healthy",AND(C615&gt;24.9,C615&lt;=29.9),"Slightly Overweight",C615&gt;29.9,"Overweight")</f>
        <v>Overweight</v>
      </c>
      <c r="H615" t="str" cm="1">
        <f t="array" ref="H615">_xlfn.IFS(A615&lt;=25,"Young Adult",AND(A615&gt;=26,A615&lt;=35),"Adult",AND(A615&gt;=36,A615&lt;=59),"Mature Age Adult",A615&gt;=60,"Senior")</f>
        <v>Mature Age Adult</v>
      </c>
    </row>
    <row r="616" spans="1:8" ht="14.25" customHeight="1">
      <c r="A616" s="1">
        <v>44</v>
      </c>
      <c r="B616" s="1" t="s">
        <v>37</v>
      </c>
      <c r="C616" s="1">
        <v>38.06</v>
      </c>
      <c r="D616" s="1" t="s">
        <v>32</v>
      </c>
      <c r="E616" s="1" t="s">
        <v>33</v>
      </c>
      <c r="F616" s="18">
        <v>7152.6714000000002</v>
      </c>
      <c r="G616" s="18" t="str" cm="1">
        <f t="array" ref="G616">_xlfn.IFS(C616&lt;=18.5,"Underweight",AND(C616&gt;18.5,C616&lt;=24.9),"Healthy",AND(C616&gt;24.9,C616&lt;=29.9),"Slightly Overweight",C616&gt;29.9,"Overweight")</f>
        <v>Overweight</v>
      </c>
      <c r="H616" t="str" cm="1">
        <f t="array" ref="H616">_xlfn.IFS(A616&lt;=25,"Young Adult",AND(A616&gt;=26,A616&lt;=35),"Adult",AND(A616&gt;=36,A616&lt;=59),"Mature Age Adult",A616&gt;=60,"Senior")</f>
        <v>Mature Age Adult</v>
      </c>
    </row>
    <row r="617" spans="1:8" ht="14.25" customHeight="1">
      <c r="A617" s="1">
        <v>44</v>
      </c>
      <c r="B617" s="1" t="s">
        <v>37</v>
      </c>
      <c r="C617" s="1">
        <v>32.015000000000001</v>
      </c>
      <c r="D617" s="1" t="s">
        <v>32</v>
      </c>
      <c r="E617" s="1" t="s">
        <v>35</v>
      </c>
      <c r="F617" s="18">
        <v>8116.2688500000004</v>
      </c>
      <c r="G617" s="18" t="str" cm="1">
        <f t="array" ref="G617">_xlfn.IFS(C617&lt;=18.5,"Underweight",AND(C617&gt;18.5,C617&lt;=24.9),"Healthy",AND(C617&gt;24.9,C617&lt;=29.9),"Slightly Overweight",C617&gt;29.9,"Overweight")</f>
        <v>Overweight</v>
      </c>
      <c r="H617" t="str" cm="1">
        <f t="array" ref="H617">_xlfn.IFS(A617&lt;=25,"Young Adult",AND(A617&gt;=26,A617&lt;=35),"Adult",AND(A617&gt;=36,A617&lt;=59),"Mature Age Adult",A617&gt;=60,"Senior")</f>
        <v>Mature Age Adult</v>
      </c>
    </row>
    <row r="618" spans="1:8" ht="14.25" customHeight="1">
      <c r="A618" s="1">
        <v>44</v>
      </c>
      <c r="B618" s="1" t="s">
        <v>37</v>
      </c>
      <c r="C618" s="1">
        <v>34.32</v>
      </c>
      <c r="D618" s="1" t="s">
        <v>32</v>
      </c>
      <c r="E618" s="1" t="s">
        <v>33</v>
      </c>
      <c r="F618" s="18">
        <v>7147.4727999999996</v>
      </c>
      <c r="G618" s="18" t="str" cm="1">
        <f t="array" ref="G618">_xlfn.IFS(C618&lt;=18.5,"Underweight",AND(C618&gt;18.5,C618&lt;=24.9),"Healthy",AND(C618&gt;24.9,C618&lt;=29.9),"Slightly Overweight",C618&gt;29.9,"Overweight")</f>
        <v>Overweight</v>
      </c>
      <c r="H618" t="str" cm="1">
        <f t="array" ref="H618">_xlfn.IFS(A618&lt;=25,"Young Adult",AND(A618&gt;=26,A618&lt;=35),"Adult",AND(A618&gt;=36,A618&lt;=59),"Mature Age Adult",A618&gt;=60,"Senior")</f>
        <v>Mature Age Adult</v>
      </c>
    </row>
    <row r="619" spans="1:8" ht="14.25" customHeight="1">
      <c r="A619" s="1">
        <v>45</v>
      </c>
      <c r="B619" s="1" t="s">
        <v>37</v>
      </c>
      <c r="C619" s="1">
        <v>30.2</v>
      </c>
      <c r="D619" s="1" t="s">
        <v>32</v>
      </c>
      <c r="E619" s="1" t="s">
        <v>34</v>
      </c>
      <c r="F619" s="18">
        <v>7441.0529999999999</v>
      </c>
      <c r="G619" s="18" t="str" cm="1">
        <f t="array" ref="G619">_xlfn.IFS(C619&lt;=18.5,"Underweight",AND(C619&gt;18.5,C619&lt;=24.9),"Healthy",AND(C619&gt;24.9,C619&lt;=29.9),"Slightly Overweight",C619&gt;29.9,"Overweight")</f>
        <v>Overweight</v>
      </c>
      <c r="H619" t="str" cm="1">
        <f t="array" ref="H619">_xlfn.IFS(A619&lt;=25,"Young Adult",AND(A619&gt;=26,A619&lt;=35),"Adult",AND(A619&gt;=36,A619&lt;=59),"Mature Age Adult",A619&gt;=60,"Senior")</f>
        <v>Mature Age Adult</v>
      </c>
    </row>
    <row r="620" spans="1:8" ht="14.25" customHeight="1">
      <c r="A620" s="1">
        <v>45</v>
      </c>
      <c r="B620" s="1" t="s">
        <v>37</v>
      </c>
      <c r="C620" s="1">
        <v>30.495000000000001</v>
      </c>
      <c r="D620" s="1" t="s">
        <v>32</v>
      </c>
      <c r="E620" s="1" t="s">
        <v>35</v>
      </c>
      <c r="F620" s="18">
        <v>8413.4630500000003</v>
      </c>
      <c r="G620" s="18" t="str" cm="1">
        <f t="array" ref="G620">_xlfn.IFS(C620&lt;=18.5,"Underweight",AND(C620&gt;18.5,C620&lt;=24.9),"Healthy",AND(C620&gt;24.9,C620&lt;=29.9),"Slightly Overweight",C620&gt;29.9,"Overweight")</f>
        <v>Overweight</v>
      </c>
      <c r="H620" t="str" cm="1">
        <f t="array" ref="H620">_xlfn.IFS(A620&lt;=25,"Young Adult",AND(A620&gt;=26,A620&lt;=35),"Adult",AND(A620&gt;=36,A620&lt;=59),"Mature Age Adult",A620&gt;=60,"Senior")</f>
        <v>Mature Age Adult</v>
      </c>
    </row>
    <row r="621" spans="1:8" ht="14.25" customHeight="1">
      <c r="A621" s="1">
        <v>45</v>
      </c>
      <c r="B621" s="1" t="s">
        <v>37</v>
      </c>
      <c r="C621" s="1">
        <v>39.805</v>
      </c>
      <c r="D621" s="1" t="s">
        <v>32</v>
      </c>
      <c r="E621" s="1" t="s">
        <v>36</v>
      </c>
      <c r="F621" s="18">
        <v>7448.4039499999999</v>
      </c>
      <c r="G621" s="18" t="str" cm="1">
        <f t="array" ref="G621">_xlfn.IFS(C621&lt;=18.5,"Underweight",AND(C621&gt;18.5,C621&lt;=24.9),"Healthy",AND(C621&gt;24.9,C621&lt;=29.9),"Slightly Overweight",C621&gt;29.9,"Overweight")</f>
        <v>Overweight</v>
      </c>
      <c r="H621" t="str" cm="1">
        <f t="array" ref="H621">_xlfn.IFS(A621&lt;=25,"Young Adult",AND(A621&gt;=26,A621&lt;=35),"Adult",AND(A621&gt;=36,A621&lt;=59),"Mature Age Adult",A621&gt;=60,"Senior")</f>
        <v>Mature Age Adult</v>
      </c>
    </row>
    <row r="622" spans="1:8" ht="14.25" customHeight="1">
      <c r="A622" s="1">
        <v>45</v>
      </c>
      <c r="B622" s="1" t="s">
        <v>37</v>
      </c>
      <c r="C622" s="1">
        <v>33.700000000000003</v>
      </c>
      <c r="D622" s="1" t="s">
        <v>32</v>
      </c>
      <c r="E622" s="1" t="s">
        <v>34</v>
      </c>
      <c r="F622" s="18">
        <v>7445.9179999999997</v>
      </c>
      <c r="G622" s="18" t="str" cm="1">
        <f t="array" ref="G622">_xlfn.IFS(C622&lt;=18.5,"Underweight",AND(C622&gt;18.5,C622&lt;=24.9),"Healthy",AND(C622&gt;24.9,C622&lt;=29.9),"Slightly Overweight",C622&gt;29.9,"Overweight")</f>
        <v>Overweight</v>
      </c>
      <c r="H622" t="str" cm="1">
        <f t="array" ref="H622">_xlfn.IFS(A622&lt;=25,"Young Adult",AND(A622&gt;=26,A622&lt;=35),"Adult",AND(A622&gt;=36,A622&lt;=59),"Mature Age Adult",A622&gt;=60,"Senior")</f>
        <v>Mature Age Adult</v>
      </c>
    </row>
    <row r="623" spans="1:8" ht="14.25" customHeight="1">
      <c r="A623" s="1">
        <v>46</v>
      </c>
      <c r="B623" s="1" t="s">
        <v>37</v>
      </c>
      <c r="C623" s="1">
        <v>33.344999999999999</v>
      </c>
      <c r="D623" s="1" t="s">
        <v>32</v>
      </c>
      <c r="E623" s="1" t="s">
        <v>36</v>
      </c>
      <c r="F623" s="18">
        <v>8334.4575499999992</v>
      </c>
      <c r="G623" s="18" t="str" cm="1">
        <f t="array" ref="G623">_xlfn.IFS(C623&lt;=18.5,"Underweight",AND(C623&gt;18.5,C623&lt;=24.9),"Healthy",AND(C623&gt;24.9,C623&lt;=29.9),"Slightly Overweight",C623&gt;29.9,"Overweight")</f>
        <v>Overweight</v>
      </c>
      <c r="H623" t="str" cm="1">
        <f t="array" ref="H623">_xlfn.IFS(A623&lt;=25,"Young Adult",AND(A623&gt;=26,A623&lt;=35),"Adult",AND(A623&gt;=36,A623&lt;=59),"Mature Age Adult",A623&gt;=60,"Senior")</f>
        <v>Mature Age Adult</v>
      </c>
    </row>
    <row r="624" spans="1:8" ht="14.25" customHeight="1">
      <c r="A624" s="1">
        <v>46</v>
      </c>
      <c r="B624" s="1" t="s">
        <v>37</v>
      </c>
      <c r="C624" s="1">
        <v>43.89</v>
      </c>
      <c r="D624" s="1" t="s">
        <v>32</v>
      </c>
      <c r="E624" s="1" t="s">
        <v>33</v>
      </c>
      <c r="F624" s="18">
        <v>8944.1151000000009</v>
      </c>
      <c r="G624" s="18" t="str" cm="1">
        <f t="array" ref="G624">_xlfn.IFS(C624&lt;=18.5,"Underweight",AND(C624&gt;18.5,C624&lt;=24.9),"Healthy",AND(C624&gt;24.9,C624&lt;=29.9),"Slightly Overweight",C624&gt;29.9,"Overweight")</f>
        <v>Overweight</v>
      </c>
      <c r="H624" t="str" cm="1">
        <f t="array" ref="H624">_xlfn.IFS(A624&lt;=25,"Young Adult",AND(A624&gt;=26,A624&lt;=35),"Adult",AND(A624&gt;=36,A624&lt;=59),"Mature Age Adult",A624&gt;=60,"Senior")</f>
        <v>Mature Age Adult</v>
      </c>
    </row>
    <row r="625" spans="1:8" ht="14.25" customHeight="1">
      <c r="A625" s="1">
        <v>46</v>
      </c>
      <c r="B625" s="1" t="s">
        <v>37</v>
      </c>
      <c r="C625" s="1">
        <v>39.424999999999997</v>
      </c>
      <c r="D625" s="1" t="s">
        <v>32</v>
      </c>
      <c r="E625" s="1" t="s">
        <v>36</v>
      </c>
      <c r="F625" s="18">
        <v>8342.9087500000005</v>
      </c>
      <c r="G625" s="18" t="str" cm="1">
        <f t="array" ref="G625">_xlfn.IFS(C625&lt;=18.5,"Underweight",AND(C625&gt;18.5,C625&lt;=24.9),"Healthy",AND(C625&gt;24.9,C625&lt;=29.9),"Slightly Overweight",C625&gt;29.9,"Overweight")</f>
        <v>Overweight</v>
      </c>
      <c r="H625" t="str" cm="1">
        <f t="array" ref="H625">_xlfn.IFS(A625&lt;=25,"Young Adult",AND(A625&gt;=26,A625&lt;=35),"Adult",AND(A625&gt;=36,A625&lt;=59),"Mature Age Adult",A625&gt;=60,"Senior")</f>
        <v>Mature Age Adult</v>
      </c>
    </row>
    <row r="626" spans="1:8" ht="14.25" customHeight="1">
      <c r="A626" s="1">
        <v>46</v>
      </c>
      <c r="B626" s="1" t="s">
        <v>37</v>
      </c>
      <c r="C626" s="1">
        <v>33.44</v>
      </c>
      <c r="D626" s="1" t="s">
        <v>32</v>
      </c>
      <c r="E626" s="1" t="s">
        <v>36</v>
      </c>
      <c r="F626" s="18">
        <v>8334.5895999999993</v>
      </c>
      <c r="G626" s="18" t="str" cm="1">
        <f t="array" ref="G626">_xlfn.IFS(C626&lt;=18.5,"Underweight",AND(C626&gt;18.5,C626&lt;=24.9),"Healthy",AND(C626&gt;24.9,C626&lt;=29.9),"Slightly Overweight",C626&gt;29.9,"Overweight")</f>
        <v>Overweight</v>
      </c>
      <c r="H626" t="str" cm="1">
        <f t="array" ref="H626">_xlfn.IFS(A626&lt;=25,"Young Adult",AND(A626&gt;=26,A626&lt;=35),"Adult",AND(A626&gt;=36,A626&lt;=59),"Mature Age Adult",A626&gt;=60,"Senior")</f>
        <v>Mature Age Adult</v>
      </c>
    </row>
    <row r="627" spans="1:8" ht="14.25" customHeight="1">
      <c r="A627" s="1">
        <v>46</v>
      </c>
      <c r="B627" s="1" t="s">
        <v>37</v>
      </c>
      <c r="C627" s="1">
        <v>38.17</v>
      </c>
      <c r="D627" s="1" t="s">
        <v>32</v>
      </c>
      <c r="E627" s="1" t="s">
        <v>33</v>
      </c>
      <c r="F627" s="18">
        <v>8347.1643000000004</v>
      </c>
      <c r="G627" s="18" t="str" cm="1">
        <f t="array" ref="G627">_xlfn.IFS(C627&lt;=18.5,"Underweight",AND(C627&gt;18.5,C627&lt;=24.9),"Healthy",AND(C627&gt;24.9,C627&lt;=29.9),"Slightly Overweight",C627&gt;29.9,"Overweight")</f>
        <v>Overweight</v>
      </c>
      <c r="H627" t="str" cm="1">
        <f t="array" ref="H627">_xlfn.IFS(A627&lt;=25,"Young Adult",AND(A627&gt;=26,A627&lt;=35),"Adult",AND(A627&gt;=36,A627&lt;=59),"Mature Age Adult",A627&gt;=60,"Senior")</f>
        <v>Mature Age Adult</v>
      </c>
    </row>
    <row r="628" spans="1:8" ht="14.25" customHeight="1">
      <c r="A628" s="1">
        <v>46</v>
      </c>
      <c r="B628" s="1" t="s">
        <v>37</v>
      </c>
      <c r="C628" s="1">
        <v>40.375</v>
      </c>
      <c r="D628" s="1" t="s">
        <v>32</v>
      </c>
      <c r="E628" s="1" t="s">
        <v>35</v>
      </c>
      <c r="F628" s="18">
        <v>8733.2292500000003</v>
      </c>
      <c r="G628" s="18" t="str" cm="1">
        <f t="array" ref="G628">_xlfn.IFS(C628&lt;=18.5,"Underweight",AND(C628&gt;18.5,C628&lt;=24.9),"Healthy",AND(C628&gt;24.9,C628&lt;=29.9),"Slightly Overweight",C628&gt;29.9,"Overweight")</f>
        <v>Overweight</v>
      </c>
      <c r="H628" t="str" cm="1">
        <f t="array" ref="H628">_xlfn.IFS(A628&lt;=25,"Young Adult",AND(A628&gt;=26,A628&lt;=35),"Adult",AND(A628&gt;=36,A628&lt;=59),"Mature Age Adult",A628&gt;=60,"Senior")</f>
        <v>Mature Age Adult</v>
      </c>
    </row>
    <row r="629" spans="1:8" ht="14.25" customHeight="1">
      <c r="A629" s="1">
        <v>47</v>
      </c>
      <c r="B629" s="1" t="s">
        <v>37</v>
      </c>
      <c r="C629" s="1">
        <v>47.52</v>
      </c>
      <c r="D629" s="1" t="s">
        <v>32</v>
      </c>
      <c r="E629" s="1" t="s">
        <v>33</v>
      </c>
      <c r="F629" s="18">
        <v>8083.9197999999997</v>
      </c>
      <c r="G629" s="18" t="str" cm="1">
        <f t="array" ref="G629">_xlfn.IFS(C629&lt;=18.5,"Underweight",AND(C629&gt;18.5,C629&lt;=24.9),"Healthy",AND(C629&gt;24.9,C629&lt;=29.9),"Slightly Overweight",C629&gt;29.9,"Overweight")</f>
        <v>Overweight</v>
      </c>
      <c r="H629" t="str" cm="1">
        <f t="array" ref="H629">_xlfn.IFS(A629&lt;=25,"Young Adult",AND(A629&gt;=26,A629&lt;=35),"Adult",AND(A629&gt;=36,A629&lt;=59),"Mature Age Adult",A629&gt;=60,"Senior")</f>
        <v>Mature Age Adult</v>
      </c>
    </row>
    <row r="630" spans="1:8" ht="14.25" customHeight="1">
      <c r="A630" s="1">
        <v>47</v>
      </c>
      <c r="B630" s="1" t="s">
        <v>37</v>
      </c>
      <c r="C630" s="1">
        <v>36.200000000000003</v>
      </c>
      <c r="D630" s="1" t="s">
        <v>32</v>
      </c>
      <c r="E630" s="1" t="s">
        <v>34</v>
      </c>
      <c r="F630" s="18">
        <v>8068.1850000000004</v>
      </c>
      <c r="G630" s="18" t="str" cm="1">
        <f t="array" ref="G630">_xlfn.IFS(C630&lt;=18.5,"Underweight",AND(C630&gt;18.5,C630&lt;=24.9),"Healthy",AND(C630&gt;24.9,C630&lt;=29.9),"Slightly Overweight",C630&gt;29.9,"Overweight")</f>
        <v>Overweight</v>
      </c>
      <c r="H630" t="str" cm="1">
        <f t="array" ref="H630">_xlfn.IFS(A630&lt;=25,"Young Adult",AND(A630&gt;=26,A630&lt;=35),"Adult",AND(A630&gt;=36,A630&lt;=59),"Mature Age Adult",A630&gt;=60,"Senior")</f>
        <v>Mature Age Adult</v>
      </c>
    </row>
    <row r="631" spans="1:8" ht="14.25" customHeight="1">
      <c r="A631" s="1">
        <v>47</v>
      </c>
      <c r="B631" s="1" t="s">
        <v>37</v>
      </c>
      <c r="C631" s="1">
        <v>32.299999999999997</v>
      </c>
      <c r="D631" s="1" t="s">
        <v>32</v>
      </c>
      <c r="E631" s="1" t="s">
        <v>34</v>
      </c>
      <c r="F631" s="18">
        <v>8062.7640000000001</v>
      </c>
      <c r="G631" s="18" t="str" cm="1">
        <f t="array" ref="G631">_xlfn.IFS(C631&lt;=18.5,"Underweight",AND(C631&gt;18.5,C631&lt;=24.9),"Healthy",AND(C631&gt;24.9,C631&lt;=29.9),"Slightly Overweight",C631&gt;29.9,"Overweight")</f>
        <v>Overweight</v>
      </c>
      <c r="H631" t="str" cm="1">
        <f t="array" ref="H631">_xlfn.IFS(A631&lt;=25,"Young Adult",AND(A631&gt;=26,A631&lt;=35),"Adult",AND(A631&gt;=36,A631&lt;=59),"Mature Age Adult",A631&gt;=60,"Senior")</f>
        <v>Mature Age Adult</v>
      </c>
    </row>
    <row r="632" spans="1:8" ht="14.25" customHeight="1">
      <c r="A632" s="1">
        <v>48</v>
      </c>
      <c r="B632" s="1" t="s">
        <v>37</v>
      </c>
      <c r="C632" s="1">
        <v>35.625</v>
      </c>
      <c r="D632" s="1" t="s">
        <v>32</v>
      </c>
      <c r="E632" s="1" t="s">
        <v>36</v>
      </c>
      <c r="F632" s="18">
        <v>10736.87075</v>
      </c>
      <c r="G632" s="18" t="str" cm="1">
        <f t="array" ref="G632">_xlfn.IFS(C632&lt;=18.5,"Underweight",AND(C632&gt;18.5,C632&lt;=24.9),"Healthy",AND(C632&gt;24.9,C632&lt;=29.9),"Slightly Overweight",C632&gt;29.9,"Overweight")</f>
        <v>Overweight</v>
      </c>
      <c r="H632" t="str" cm="1">
        <f t="array" ref="H632">_xlfn.IFS(A632&lt;=25,"Young Adult",AND(A632&gt;=26,A632&lt;=35),"Adult",AND(A632&gt;=36,A632&lt;=59),"Mature Age Adult",A632&gt;=60,"Senior")</f>
        <v>Mature Age Adult</v>
      </c>
    </row>
    <row r="633" spans="1:8" ht="14.25" customHeight="1">
      <c r="A633" s="1">
        <v>48</v>
      </c>
      <c r="B633" s="1" t="s">
        <v>37</v>
      </c>
      <c r="C633" s="1">
        <v>31.445</v>
      </c>
      <c r="D633" s="1" t="s">
        <v>32</v>
      </c>
      <c r="E633" s="1" t="s">
        <v>36</v>
      </c>
      <c r="F633" s="18">
        <v>8964.0605500000001</v>
      </c>
      <c r="G633" s="18" t="str" cm="1">
        <f t="array" ref="G633">_xlfn.IFS(C633&lt;=18.5,"Underweight",AND(C633&gt;18.5,C633&lt;=24.9),"Healthy",AND(C633&gt;24.9,C633&lt;=29.9),"Slightly Overweight",C633&gt;29.9,"Overweight")</f>
        <v>Overweight</v>
      </c>
      <c r="H633" t="str" cm="1">
        <f t="array" ref="H633">_xlfn.IFS(A633&lt;=25,"Young Adult",AND(A633&gt;=26,A633&lt;=35),"Adult",AND(A633&gt;=36,A633&lt;=59),"Mature Age Adult",A633&gt;=60,"Senior")</f>
        <v>Mature Age Adult</v>
      </c>
    </row>
    <row r="634" spans="1:8" ht="14.25" customHeight="1">
      <c r="A634" s="1">
        <v>48</v>
      </c>
      <c r="B634" s="1" t="s">
        <v>37</v>
      </c>
      <c r="C634" s="1">
        <v>30.2</v>
      </c>
      <c r="D634" s="1" t="s">
        <v>32</v>
      </c>
      <c r="E634" s="1" t="s">
        <v>34</v>
      </c>
      <c r="F634" s="18">
        <v>8968.33</v>
      </c>
      <c r="G634" s="18" t="str" cm="1">
        <f t="array" ref="G634">_xlfn.IFS(C634&lt;=18.5,"Underweight",AND(C634&gt;18.5,C634&lt;=24.9),"Healthy",AND(C634&gt;24.9,C634&lt;=29.9),"Slightly Overweight",C634&gt;29.9,"Overweight")</f>
        <v>Overweight</v>
      </c>
      <c r="H634" t="str" cm="1">
        <f t="array" ref="H634">_xlfn.IFS(A634&lt;=25,"Young Adult",AND(A634&gt;=26,A634&lt;=35),"Adult",AND(A634&gt;=36,A634&lt;=59),"Mature Age Adult",A634&gt;=60,"Senior")</f>
        <v>Mature Age Adult</v>
      </c>
    </row>
    <row r="635" spans="1:8" ht="14.25" customHeight="1">
      <c r="A635" s="1">
        <v>48</v>
      </c>
      <c r="B635" s="1" t="s">
        <v>37</v>
      </c>
      <c r="C635" s="1">
        <v>34.299999999999997</v>
      </c>
      <c r="D635" s="1" t="s">
        <v>32</v>
      </c>
      <c r="E635" s="1" t="s">
        <v>34</v>
      </c>
      <c r="F635" s="18">
        <v>9563.0290000000005</v>
      </c>
      <c r="G635" s="18" t="str" cm="1">
        <f t="array" ref="G635">_xlfn.IFS(C635&lt;=18.5,"Underweight",AND(C635&gt;18.5,C635&lt;=24.9),"Healthy",AND(C635&gt;24.9,C635&lt;=29.9),"Slightly Overweight",C635&gt;29.9,"Overweight")</f>
        <v>Overweight</v>
      </c>
      <c r="H635" t="str" cm="1">
        <f t="array" ref="H635">_xlfn.IFS(A635&lt;=25,"Young Adult",AND(A635&gt;=26,A635&lt;=35),"Adult",AND(A635&gt;=36,A635&lt;=59),"Mature Age Adult",A635&gt;=60,"Senior")</f>
        <v>Mature Age Adult</v>
      </c>
    </row>
    <row r="636" spans="1:8" ht="14.25" customHeight="1">
      <c r="A636" s="1">
        <v>48</v>
      </c>
      <c r="B636" s="1" t="s">
        <v>37</v>
      </c>
      <c r="C636" s="1">
        <v>30.78</v>
      </c>
      <c r="D636" s="1" t="s">
        <v>32</v>
      </c>
      <c r="E636" s="1" t="s">
        <v>36</v>
      </c>
      <c r="F636" s="18">
        <v>10141.136200000001</v>
      </c>
      <c r="G636" s="18" t="str" cm="1">
        <f t="array" ref="G636">_xlfn.IFS(C636&lt;=18.5,"Underweight",AND(C636&gt;18.5,C636&lt;=24.9),"Healthy",AND(C636&gt;24.9,C636&lt;=29.9),"Slightly Overweight",C636&gt;29.9,"Overweight")</f>
        <v>Overweight</v>
      </c>
      <c r="H636" t="str" cm="1">
        <f t="array" ref="H636">_xlfn.IFS(A636&lt;=25,"Young Adult",AND(A636&gt;=26,A636&lt;=35),"Adult",AND(A636&gt;=36,A636&lt;=59),"Mature Age Adult",A636&gt;=60,"Senior")</f>
        <v>Mature Age Adult</v>
      </c>
    </row>
    <row r="637" spans="1:8" ht="14.25" customHeight="1">
      <c r="A637" s="1">
        <v>48</v>
      </c>
      <c r="B637" s="1" t="s">
        <v>37</v>
      </c>
      <c r="C637" s="1">
        <v>36.67</v>
      </c>
      <c r="D637" s="1" t="s">
        <v>32</v>
      </c>
      <c r="E637" s="1" t="s">
        <v>35</v>
      </c>
      <c r="F637" s="18">
        <v>28468.919010000001</v>
      </c>
      <c r="G637" s="18" t="str" cm="1">
        <f t="array" ref="G637">_xlfn.IFS(C637&lt;=18.5,"Underweight",AND(C637&gt;18.5,C637&lt;=24.9),"Healthy",AND(C637&gt;24.9,C637&lt;=29.9),"Slightly Overweight",C637&gt;29.9,"Overweight")</f>
        <v>Overweight</v>
      </c>
      <c r="H637" t="str" cm="1">
        <f t="array" ref="H637">_xlfn.IFS(A637&lt;=25,"Young Adult",AND(A637&gt;=26,A637&lt;=35),"Adult",AND(A637&gt;=36,A637&lt;=59),"Mature Age Adult",A637&gt;=60,"Senior")</f>
        <v>Mature Age Adult</v>
      </c>
    </row>
    <row r="638" spans="1:8" ht="14.25" customHeight="1">
      <c r="A638" s="1">
        <v>48</v>
      </c>
      <c r="B638" s="1" t="s">
        <v>37</v>
      </c>
      <c r="C638" s="1">
        <v>40.15</v>
      </c>
      <c r="D638" s="1" t="s">
        <v>32</v>
      </c>
      <c r="E638" s="1" t="s">
        <v>33</v>
      </c>
      <c r="F638" s="18">
        <v>7804.1605</v>
      </c>
      <c r="G638" s="18" t="str" cm="1">
        <f t="array" ref="G638">_xlfn.IFS(C638&lt;=18.5,"Underweight",AND(C638&gt;18.5,C638&lt;=24.9),"Healthy",AND(C638&gt;24.9,C638&lt;=29.9),"Slightly Overweight",C638&gt;29.9,"Overweight")</f>
        <v>Overweight</v>
      </c>
      <c r="H638" t="str" cm="1">
        <f t="array" ref="H638">_xlfn.IFS(A638&lt;=25,"Young Adult",AND(A638&gt;=26,A638&lt;=35),"Adult",AND(A638&gt;=36,A638&lt;=59),"Mature Age Adult",A638&gt;=60,"Senior")</f>
        <v>Mature Age Adult</v>
      </c>
    </row>
    <row r="639" spans="1:8" ht="14.25" customHeight="1">
      <c r="A639" s="1">
        <v>48</v>
      </c>
      <c r="B639" s="1" t="s">
        <v>37</v>
      </c>
      <c r="C639" s="1">
        <v>32.299999999999997</v>
      </c>
      <c r="D639" s="1" t="s">
        <v>32</v>
      </c>
      <c r="E639" s="1" t="s">
        <v>35</v>
      </c>
      <c r="F639" s="18">
        <v>8765.2489999999998</v>
      </c>
      <c r="G639" s="18" t="str" cm="1">
        <f t="array" ref="G639">_xlfn.IFS(C639&lt;=18.5,"Underweight",AND(C639&gt;18.5,C639&lt;=24.9),"Healthy",AND(C639&gt;24.9,C639&lt;=29.9),"Slightly Overweight",C639&gt;29.9,"Overweight")</f>
        <v>Overweight</v>
      </c>
      <c r="H639" t="str" cm="1">
        <f t="array" ref="H639">_xlfn.IFS(A639&lt;=25,"Young Adult",AND(A639&gt;=26,A639&lt;=35),"Adult",AND(A639&gt;=36,A639&lt;=59),"Mature Age Adult",A639&gt;=60,"Senior")</f>
        <v>Mature Age Adult</v>
      </c>
    </row>
    <row r="640" spans="1:8" ht="14.25" customHeight="1">
      <c r="A640" s="1">
        <v>48</v>
      </c>
      <c r="B640" s="1" t="s">
        <v>37</v>
      </c>
      <c r="C640" s="1">
        <v>37.29</v>
      </c>
      <c r="D640" s="1" t="s">
        <v>32</v>
      </c>
      <c r="E640" s="1" t="s">
        <v>33</v>
      </c>
      <c r="F640" s="18">
        <v>8978.1851000000006</v>
      </c>
      <c r="G640" s="18" t="str" cm="1">
        <f t="array" ref="G640">_xlfn.IFS(C640&lt;=18.5,"Underweight",AND(C640&gt;18.5,C640&lt;=24.9),"Healthy",AND(C640&gt;24.9,C640&lt;=29.9),"Slightly Overweight",C640&gt;29.9,"Overweight")</f>
        <v>Overweight</v>
      </c>
      <c r="H640" t="str" cm="1">
        <f t="array" ref="H640">_xlfn.IFS(A640&lt;=25,"Young Adult",AND(A640&gt;=26,A640&lt;=35),"Adult",AND(A640&gt;=36,A640&lt;=59),"Mature Age Adult",A640&gt;=60,"Senior")</f>
        <v>Mature Age Adult</v>
      </c>
    </row>
    <row r="641" spans="1:8" ht="14.25" customHeight="1">
      <c r="A641" s="1">
        <v>49</v>
      </c>
      <c r="B641" s="1" t="s">
        <v>37</v>
      </c>
      <c r="C641" s="1">
        <v>30.3</v>
      </c>
      <c r="D641" s="1" t="s">
        <v>32</v>
      </c>
      <c r="E641" s="1" t="s">
        <v>34</v>
      </c>
      <c r="F641" s="18">
        <v>8116.68</v>
      </c>
      <c r="G641" s="18" t="str" cm="1">
        <f t="array" ref="G641">_xlfn.IFS(C641&lt;=18.5,"Underweight",AND(C641&gt;18.5,C641&lt;=24.9),"Healthy",AND(C641&gt;24.9,C641&lt;=29.9),"Slightly Overweight",C641&gt;29.9,"Overweight")</f>
        <v>Overweight</v>
      </c>
      <c r="H641" t="str" cm="1">
        <f t="array" ref="H641">_xlfn.IFS(A641&lt;=25,"Young Adult",AND(A641&gt;=26,A641&lt;=35),"Adult",AND(A641&gt;=36,A641&lt;=59),"Mature Age Adult",A641&gt;=60,"Senior")</f>
        <v>Mature Age Adult</v>
      </c>
    </row>
    <row r="642" spans="1:8" ht="14.25" customHeight="1">
      <c r="A642" s="1">
        <v>49</v>
      </c>
      <c r="B642" s="1" t="s">
        <v>37</v>
      </c>
      <c r="C642" s="1">
        <v>35.86</v>
      </c>
      <c r="D642" s="1" t="s">
        <v>32</v>
      </c>
      <c r="E642" s="1" t="s">
        <v>33</v>
      </c>
      <c r="F642" s="18">
        <v>8124.4084000000003</v>
      </c>
      <c r="G642" s="18" t="str" cm="1">
        <f t="array" ref="G642">_xlfn.IFS(C642&lt;=18.5,"Underweight",AND(C642&gt;18.5,C642&lt;=24.9),"Healthy",AND(C642&gt;24.9,C642&lt;=29.9),"Slightly Overweight",C642&gt;29.9,"Overweight")</f>
        <v>Overweight</v>
      </c>
      <c r="H642" t="str" cm="1">
        <f t="array" ref="H642">_xlfn.IFS(A642&lt;=25,"Young Adult",AND(A642&gt;=26,A642&lt;=35),"Adult",AND(A642&gt;=36,A642&lt;=59),"Mature Age Adult",A642&gt;=60,"Senior")</f>
        <v>Mature Age Adult</v>
      </c>
    </row>
    <row r="643" spans="1:8" ht="14.25" customHeight="1">
      <c r="A643" s="1">
        <v>49</v>
      </c>
      <c r="B643" s="1" t="s">
        <v>37</v>
      </c>
      <c r="C643" s="1">
        <v>31.35</v>
      </c>
      <c r="D643" s="1" t="s">
        <v>32</v>
      </c>
      <c r="E643" s="1" t="s">
        <v>36</v>
      </c>
      <c r="F643" s="18">
        <v>9290.1394999999993</v>
      </c>
      <c r="G643" s="18" t="str" cm="1">
        <f t="array" ref="G643">_xlfn.IFS(C643&lt;=18.5,"Underweight",AND(C643&gt;18.5,C643&lt;=24.9),"Healthy",AND(C643&gt;24.9,C643&lt;=29.9),"Slightly Overweight",C643&gt;29.9,"Overweight")</f>
        <v>Overweight</v>
      </c>
      <c r="H643" t="str" cm="1">
        <f t="array" ref="H643">_xlfn.IFS(A643&lt;=25,"Young Adult",AND(A643&gt;=26,A643&lt;=35),"Adult",AND(A643&gt;=36,A643&lt;=59),"Mature Age Adult",A643&gt;=60,"Senior")</f>
        <v>Mature Age Adult</v>
      </c>
    </row>
    <row r="644" spans="1:8" ht="14.25" customHeight="1">
      <c r="A644" s="1">
        <v>49</v>
      </c>
      <c r="B644" s="1" t="s">
        <v>37</v>
      </c>
      <c r="C644" s="1">
        <v>32.299999999999997</v>
      </c>
      <c r="D644" s="1" t="s">
        <v>32</v>
      </c>
      <c r="E644" s="1" t="s">
        <v>35</v>
      </c>
      <c r="F644" s="18">
        <v>10269.459999999999</v>
      </c>
      <c r="G644" s="18" t="str" cm="1">
        <f t="array" ref="G644">_xlfn.IFS(C644&lt;=18.5,"Underweight",AND(C644&gt;18.5,C644&lt;=24.9),"Healthy",AND(C644&gt;24.9,C644&lt;=29.9),"Slightly Overweight",C644&gt;29.9,"Overweight")</f>
        <v>Overweight</v>
      </c>
      <c r="H644" t="str" cm="1">
        <f t="array" ref="H644">_xlfn.IFS(A644&lt;=25,"Young Adult",AND(A644&gt;=26,A644&lt;=35),"Adult",AND(A644&gt;=36,A644&lt;=59),"Mature Age Adult",A644&gt;=60,"Senior")</f>
        <v>Mature Age Adult</v>
      </c>
    </row>
    <row r="645" spans="1:8" ht="14.25" customHeight="1">
      <c r="A645" s="1">
        <v>49</v>
      </c>
      <c r="B645" s="1" t="s">
        <v>37</v>
      </c>
      <c r="C645" s="1">
        <v>37.51</v>
      </c>
      <c r="D645" s="1" t="s">
        <v>32</v>
      </c>
      <c r="E645" s="1" t="s">
        <v>33</v>
      </c>
      <c r="F645" s="18">
        <v>9304.7019</v>
      </c>
      <c r="G645" s="18" t="str" cm="1">
        <f t="array" ref="G645">_xlfn.IFS(C645&lt;=18.5,"Underweight",AND(C645&gt;18.5,C645&lt;=24.9),"Healthy",AND(C645&gt;24.9,C645&lt;=29.9),"Slightly Overweight",C645&gt;29.9,"Overweight")</f>
        <v>Overweight</v>
      </c>
      <c r="H645" t="str" cm="1">
        <f t="array" ref="H645">_xlfn.IFS(A645&lt;=25,"Young Adult",AND(A645&gt;=26,A645&lt;=35),"Adult",AND(A645&gt;=36,A645&lt;=59),"Mature Age Adult",A645&gt;=60,"Senior")</f>
        <v>Mature Age Adult</v>
      </c>
    </row>
    <row r="646" spans="1:8" ht="14.25" customHeight="1">
      <c r="A646" s="1">
        <v>49</v>
      </c>
      <c r="B646" s="1" t="s">
        <v>37</v>
      </c>
      <c r="C646" s="1">
        <v>36.85</v>
      </c>
      <c r="D646" s="1" t="s">
        <v>32</v>
      </c>
      <c r="E646" s="1" t="s">
        <v>33</v>
      </c>
      <c r="F646" s="18">
        <v>8125.7844999999998</v>
      </c>
      <c r="G646" s="18" t="str" cm="1">
        <f t="array" ref="G646">_xlfn.IFS(C646&lt;=18.5,"Underweight",AND(C646&gt;18.5,C646&lt;=24.9),"Healthy",AND(C646&gt;24.9,C646&lt;=29.9),"Slightly Overweight",C646&gt;29.9,"Overweight")</f>
        <v>Overweight</v>
      </c>
      <c r="H646" t="str" cm="1">
        <f t="array" ref="H646">_xlfn.IFS(A646&lt;=25,"Young Adult",AND(A646&gt;=26,A646&lt;=35),"Adult",AND(A646&gt;=36,A646&lt;=59),"Mature Age Adult",A646&gt;=60,"Senior")</f>
        <v>Mature Age Adult</v>
      </c>
    </row>
    <row r="647" spans="1:8" ht="14.25" customHeight="1">
      <c r="A647" s="1">
        <v>50</v>
      </c>
      <c r="B647" s="1" t="s">
        <v>37</v>
      </c>
      <c r="C647" s="1">
        <v>32.204999999999998</v>
      </c>
      <c r="D647" s="1" t="s">
        <v>32</v>
      </c>
      <c r="E647" s="1" t="s">
        <v>35</v>
      </c>
      <c r="F647" s="18">
        <v>8835.2649500000007</v>
      </c>
      <c r="G647" s="18" t="str" cm="1">
        <f t="array" ref="G647">_xlfn.IFS(C647&lt;=18.5,"Underweight",AND(C647&gt;18.5,C647&lt;=24.9),"Healthy",AND(C647&gt;24.9,C647&lt;=29.9),"Slightly Overweight",C647&gt;29.9,"Overweight")</f>
        <v>Overweight</v>
      </c>
      <c r="H647" t="str" cm="1">
        <f t="array" ref="H647">_xlfn.IFS(A647&lt;=25,"Young Adult",AND(A647&gt;=26,A647&lt;=35),"Adult",AND(A647&gt;=36,A647&lt;=59),"Mature Age Adult",A647&gt;=60,"Senior")</f>
        <v>Mature Age Adult</v>
      </c>
    </row>
    <row r="648" spans="1:8" ht="14.25" customHeight="1">
      <c r="A648" s="1">
        <v>50</v>
      </c>
      <c r="B648" s="1" t="s">
        <v>37</v>
      </c>
      <c r="C648" s="1">
        <v>44.77</v>
      </c>
      <c r="D648" s="1" t="s">
        <v>32</v>
      </c>
      <c r="E648" s="1" t="s">
        <v>33</v>
      </c>
      <c r="F648" s="18">
        <v>9058.7302999999993</v>
      </c>
      <c r="G648" s="18" t="str" cm="1">
        <f t="array" ref="G648">_xlfn.IFS(C648&lt;=18.5,"Underweight",AND(C648&gt;18.5,C648&lt;=24.9),"Healthy",AND(C648&gt;24.9,C648&lt;=29.9),"Slightly Overweight",C648&gt;29.9,"Overweight")</f>
        <v>Overweight</v>
      </c>
      <c r="H648" t="str" cm="1">
        <f t="array" ref="H648">_xlfn.IFS(A648&lt;=25,"Young Adult",AND(A648&gt;=26,A648&lt;=35),"Adult",AND(A648&gt;=36,A648&lt;=59),"Mature Age Adult",A648&gt;=60,"Senior")</f>
        <v>Mature Age Adult</v>
      </c>
    </row>
    <row r="649" spans="1:8" ht="14.25" customHeight="1">
      <c r="A649" s="1">
        <v>50</v>
      </c>
      <c r="B649" s="1" t="s">
        <v>37</v>
      </c>
      <c r="C649" s="1">
        <v>36.200000000000003</v>
      </c>
      <c r="D649" s="1" t="s">
        <v>32</v>
      </c>
      <c r="E649" s="1" t="s">
        <v>34</v>
      </c>
      <c r="F649" s="18">
        <v>8457.8179999999993</v>
      </c>
      <c r="G649" s="18" t="str" cm="1">
        <f t="array" ref="G649">_xlfn.IFS(C649&lt;=18.5,"Underweight",AND(C649&gt;18.5,C649&lt;=24.9),"Healthy",AND(C649&gt;24.9,C649&lt;=29.9),"Slightly Overweight",C649&gt;29.9,"Overweight")</f>
        <v>Overweight</v>
      </c>
      <c r="H649" t="str" cm="1">
        <f t="array" ref="H649">_xlfn.IFS(A649&lt;=25,"Young Adult",AND(A649&gt;=26,A649&lt;=35),"Adult",AND(A649&gt;=36,A649&lt;=59),"Mature Age Adult",A649&gt;=60,"Senior")</f>
        <v>Mature Age Adult</v>
      </c>
    </row>
    <row r="650" spans="1:8" ht="14.25" customHeight="1">
      <c r="A650" s="1">
        <v>50</v>
      </c>
      <c r="B650" s="1" t="s">
        <v>37</v>
      </c>
      <c r="C650" s="1">
        <v>32.11</v>
      </c>
      <c r="D650" s="1" t="s">
        <v>32</v>
      </c>
      <c r="E650" s="1" t="s">
        <v>36</v>
      </c>
      <c r="F650" s="18">
        <v>25333.332839999999</v>
      </c>
      <c r="G650" s="18" t="str" cm="1">
        <f t="array" ref="G650">_xlfn.IFS(C650&lt;=18.5,"Underweight",AND(C650&gt;18.5,C650&lt;=24.9),"Healthy",AND(C650&gt;24.9,C650&lt;=29.9),"Slightly Overweight",C650&gt;29.9,"Overweight")</f>
        <v>Overweight</v>
      </c>
      <c r="H650" t="str" cm="1">
        <f t="array" ref="H650">_xlfn.IFS(A650&lt;=25,"Young Adult",AND(A650&gt;=26,A650&lt;=35),"Adult",AND(A650&gt;=36,A650&lt;=59),"Mature Age Adult",A650&gt;=60,"Senior")</f>
        <v>Mature Age Adult</v>
      </c>
    </row>
    <row r="651" spans="1:8" ht="14.25" customHeight="1">
      <c r="A651" s="1">
        <v>50</v>
      </c>
      <c r="B651" s="1" t="s">
        <v>37</v>
      </c>
      <c r="C651" s="1">
        <v>37.07</v>
      </c>
      <c r="D651" s="1" t="s">
        <v>32</v>
      </c>
      <c r="E651" s="1" t="s">
        <v>33</v>
      </c>
      <c r="F651" s="18">
        <v>9048.0272999999997</v>
      </c>
      <c r="G651" s="18" t="str" cm="1">
        <f t="array" ref="G651">_xlfn.IFS(C651&lt;=18.5,"Underweight",AND(C651&gt;18.5,C651&lt;=24.9),"Healthy",AND(C651&gt;24.9,C651&lt;=29.9),"Slightly Overweight",C651&gt;29.9,"Overweight")</f>
        <v>Overweight</v>
      </c>
      <c r="H651" t="str" cm="1">
        <f t="array" ref="H651">_xlfn.IFS(A651&lt;=25,"Young Adult",AND(A651&gt;=26,A651&lt;=35),"Adult",AND(A651&gt;=36,A651&lt;=59),"Mature Age Adult",A651&gt;=60,"Senior")</f>
        <v>Mature Age Adult</v>
      </c>
    </row>
    <row r="652" spans="1:8" ht="14.25" customHeight="1">
      <c r="A652" s="1">
        <v>50</v>
      </c>
      <c r="B652" s="1" t="s">
        <v>37</v>
      </c>
      <c r="C652" s="1">
        <v>32.299999999999997</v>
      </c>
      <c r="D652" s="1" t="s">
        <v>32</v>
      </c>
      <c r="E652" s="1" t="s">
        <v>34</v>
      </c>
      <c r="F652" s="18">
        <v>9630.3970000000008</v>
      </c>
      <c r="G652" s="18" t="str" cm="1">
        <f t="array" ref="G652">_xlfn.IFS(C652&lt;=18.5,"Underweight",AND(C652&gt;18.5,C652&lt;=24.9),"Healthy",AND(C652&gt;24.9,C652&lt;=29.9),"Slightly Overweight",C652&gt;29.9,"Overweight")</f>
        <v>Overweight</v>
      </c>
      <c r="H652" t="str" cm="1">
        <f t="array" ref="H652">_xlfn.IFS(A652&lt;=25,"Young Adult",AND(A652&gt;=26,A652&lt;=35),"Adult",AND(A652&gt;=36,A652&lt;=59),"Mature Age Adult",A652&gt;=60,"Senior")</f>
        <v>Mature Age Adult</v>
      </c>
    </row>
    <row r="653" spans="1:8" ht="14.25" customHeight="1">
      <c r="A653" s="1">
        <v>50</v>
      </c>
      <c r="B653" s="1" t="s">
        <v>37</v>
      </c>
      <c r="C653" s="1">
        <v>30.97</v>
      </c>
      <c r="D653" s="1" t="s">
        <v>32</v>
      </c>
      <c r="E653" s="1" t="s">
        <v>35</v>
      </c>
      <c r="F653" s="18">
        <v>10600.5483</v>
      </c>
      <c r="G653" s="18" t="str" cm="1">
        <f t="array" ref="G653">_xlfn.IFS(C653&lt;=18.5,"Underweight",AND(C653&gt;18.5,C653&lt;=24.9),"Healthy",AND(C653&gt;24.9,C653&lt;=29.9),"Slightly Overweight",C653&gt;29.9,"Overweight")</f>
        <v>Overweight</v>
      </c>
      <c r="H653" t="str" cm="1">
        <f t="array" ref="H653">_xlfn.IFS(A653&lt;=25,"Young Adult",AND(A653&gt;=26,A653&lt;=35),"Adult",AND(A653&gt;=36,A653&lt;=59),"Mature Age Adult",A653&gt;=60,"Senior")</f>
        <v>Mature Age Adult</v>
      </c>
    </row>
    <row r="654" spans="1:8" ht="14.25" customHeight="1">
      <c r="A654" s="1">
        <v>51</v>
      </c>
      <c r="B654" s="1" t="s">
        <v>37</v>
      </c>
      <c r="C654" s="1">
        <v>31.635000000000002</v>
      </c>
      <c r="D654" s="1" t="s">
        <v>32</v>
      </c>
      <c r="E654" s="1" t="s">
        <v>35</v>
      </c>
      <c r="F654" s="18">
        <v>9174.1356500000002</v>
      </c>
      <c r="G654" s="18" t="str" cm="1">
        <f t="array" ref="G654">_xlfn.IFS(C654&lt;=18.5,"Underweight",AND(C654&gt;18.5,C654&lt;=24.9),"Healthy",AND(C654&gt;24.9,C654&lt;=29.9),"Slightly Overweight",C654&gt;29.9,"Overweight")</f>
        <v>Overweight</v>
      </c>
      <c r="H654" t="str" cm="1">
        <f t="array" ref="H654">_xlfn.IFS(A654&lt;=25,"Young Adult",AND(A654&gt;=26,A654&lt;=35),"Adult",AND(A654&gt;=36,A654&lt;=59),"Mature Age Adult",A654&gt;=60,"Senior")</f>
        <v>Mature Age Adult</v>
      </c>
    </row>
    <row r="655" spans="1:8" ht="14.25" customHeight="1">
      <c r="A655" s="1">
        <v>51</v>
      </c>
      <c r="B655" s="1" t="s">
        <v>37</v>
      </c>
      <c r="C655" s="1">
        <v>39.700000000000003</v>
      </c>
      <c r="D655" s="1" t="s">
        <v>32</v>
      </c>
      <c r="E655" s="1" t="s">
        <v>34</v>
      </c>
      <c r="F655" s="18">
        <v>9391.3459999999995</v>
      </c>
      <c r="G655" s="18" t="str" cm="1">
        <f t="array" ref="G655">_xlfn.IFS(C655&lt;=18.5,"Underweight",AND(C655&gt;18.5,C655&lt;=24.9),"Healthy",AND(C655&gt;24.9,C655&lt;=29.9),"Slightly Overweight",C655&gt;29.9,"Overweight")</f>
        <v>Overweight</v>
      </c>
      <c r="H655" t="str" cm="1">
        <f t="array" ref="H655">_xlfn.IFS(A655&lt;=25,"Young Adult",AND(A655&gt;=26,A655&lt;=35),"Adult",AND(A655&gt;=36,A655&lt;=59),"Mature Age Adult",A655&gt;=60,"Senior")</f>
        <v>Mature Age Adult</v>
      </c>
    </row>
    <row r="656" spans="1:8" ht="14.25" customHeight="1">
      <c r="A656" s="1">
        <v>51</v>
      </c>
      <c r="B656" s="1" t="s">
        <v>37</v>
      </c>
      <c r="C656" s="1">
        <v>33.33</v>
      </c>
      <c r="D656" s="1" t="s">
        <v>32</v>
      </c>
      <c r="E656" s="1" t="s">
        <v>33</v>
      </c>
      <c r="F656" s="18">
        <v>10560.4917</v>
      </c>
      <c r="G656" s="18" t="str" cm="1">
        <f t="array" ref="G656">_xlfn.IFS(C656&lt;=18.5,"Underweight",AND(C656&gt;18.5,C656&lt;=24.9),"Healthy",AND(C656&gt;24.9,C656&lt;=29.9),"Slightly Overweight",C656&gt;29.9,"Overweight")</f>
        <v>Overweight</v>
      </c>
      <c r="H656" t="str" cm="1">
        <f t="array" ref="H656">_xlfn.IFS(A656&lt;=25,"Young Adult",AND(A656&gt;=26,A656&lt;=35),"Adult",AND(A656&gt;=36,A656&lt;=59),"Mature Age Adult",A656&gt;=60,"Senior")</f>
        <v>Mature Age Adult</v>
      </c>
    </row>
    <row r="657" spans="1:8" ht="14.25" customHeight="1">
      <c r="A657" s="1">
        <v>51</v>
      </c>
      <c r="B657" s="1" t="s">
        <v>37</v>
      </c>
      <c r="C657" s="1">
        <v>35.97</v>
      </c>
      <c r="D657" s="1" t="s">
        <v>32</v>
      </c>
      <c r="E657" s="1" t="s">
        <v>33</v>
      </c>
      <c r="F657" s="18">
        <v>9386.1612999999998</v>
      </c>
      <c r="G657" s="18" t="str" cm="1">
        <f t="array" ref="G657">_xlfn.IFS(C657&lt;=18.5,"Underweight",AND(C657&gt;18.5,C657&lt;=24.9),"Healthy",AND(C657&gt;24.9,C657&lt;=29.9),"Slightly Overweight",C657&gt;29.9,"Overweight")</f>
        <v>Overweight</v>
      </c>
      <c r="H657" t="str" cm="1">
        <f t="array" ref="H657">_xlfn.IFS(A657&lt;=25,"Young Adult",AND(A657&gt;=26,A657&lt;=35),"Adult",AND(A657&gt;=36,A657&lt;=59),"Mature Age Adult",A657&gt;=60,"Senior")</f>
        <v>Mature Age Adult</v>
      </c>
    </row>
    <row r="658" spans="1:8" ht="14.25" customHeight="1">
      <c r="A658" s="1">
        <v>51</v>
      </c>
      <c r="B658" s="1" t="s">
        <v>37</v>
      </c>
      <c r="C658" s="1">
        <v>37</v>
      </c>
      <c r="D658" s="1" t="s">
        <v>32</v>
      </c>
      <c r="E658" s="1" t="s">
        <v>34</v>
      </c>
      <c r="F658" s="18">
        <v>8798.5930000000008</v>
      </c>
      <c r="G658" s="18" t="str" cm="1">
        <f t="array" ref="G658">_xlfn.IFS(C658&lt;=18.5,"Underweight",AND(C658&gt;18.5,C658&lt;=24.9),"Healthy",AND(C658&gt;24.9,C658&lt;=29.9),"Slightly Overweight",C658&gt;29.9,"Overweight")</f>
        <v>Overweight</v>
      </c>
      <c r="H658" t="str" cm="1">
        <f t="array" ref="H658">_xlfn.IFS(A658&lt;=25,"Young Adult",AND(A658&gt;=26,A658&lt;=35),"Adult",AND(A658&gt;=36,A658&lt;=59),"Mature Age Adult",A658&gt;=60,"Senior")</f>
        <v>Mature Age Adult</v>
      </c>
    </row>
    <row r="659" spans="1:8" ht="14.25" customHeight="1">
      <c r="A659" s="1">
        <v>51</v>
      </c>
      <c r="B659" s="1" t="s">
        <v>37</v>
      </c>
      <c r="C659" s="1">
        <v>32.299999999999997</v>
      </c>
      <c r="D659" s="1" t="s">
        <v>32</v>
      </c>
      <c r="E659" s="1" t="s">
        <v>36</v>
      </c>
      <c r="F659" s="18">
        <v>9964.06</v>
      </c>
      <c r="G659" s="18" t="str" cm="1">
        <f t="array" ref="G659">_xlfn.IFS(C659&lt;=18.5,"Underweight",AND(C659&gt;18.5,C659&lt;=24.9),"Healthy",AND(C659&gt;24.9,C659&lt;=29.9),"Slightly Overweight",C659&gt;29.9,"Overweight")</f>
        <v>Overweight</v>
      </c>
      <c r="H659" t="str" cm="1">
        <f t="array" ref="H659">_xlfn.IFS(A659&lt;=25,"Young Adult",AND(A659&gt;=26,A659&lt;=35),"Adult",AND(A659&gt;=36,A659&lt;=59),"Mature Age Adult",A659&gt;=60,"Senior")</f>
        <v>Mature Age Adult</v>
      </c>
    </row>
    <row r="660" spans="1:8" ht="14.25" customHeight="1">
      <c r="A660" s="1">
        <v>51</v>
      </c>
      <c r="B660" s="1" t="s">
        <v>37</v>
      </c>
      <c r="C660" s="1">
        <v>30.03</v>
      </c>
      <c r="D660" s="1" t="s">
        <v>32</v>
      </c>
      <c r="E660" s="1" t="s">
        <v>33</v>
      </c>
      <c r="F660" s="18">
        <v>9377.9046999999991</v>
      </c>
      <c r="G660" s="18" t="str" cm="1">
        <f t="array" ref="G660">_xlfn.IFS(C660&lt;=18.5,"Underweight",AND(C660&gt;18.5,C660&lt;=24.9),"Healthy",AND(C660&gt;24.9,C660&lt;=29.9),"Slightly Overweight",C660&gt;29.9,"Overweight")</f>
        <v>Overweight</v>
      </c>
      <c r="H660" t="str" cm="1">
        <f t="array" ref="H660">_xlfn.IFS(A660&lt;=25,"Young Adult",AND(A660&gt;=26,A660&lt;=35),"Adult",AND(A660&gt;=36,A660&lt;=59),"Mature Age Adult",A660&gt;=60,"Senior")</f>
        <v>Mature Age Adult</v>
      </c>
    </row>
    <row r="661" spans="1:8" ht="14.25" customHeight="1">
      <c r="A661" s="1">
        <v>52</v>
      </c>
      <c r="B661" s="1" t="s">
        <v>37</v>
      </c>
      <c r="C661" s="1">
        <v>32.204999999999998</v>
      </c>
      <c r="D661" s="1" t="s">
        <v>32</v>
      </c>
      <c r="E661" s="1" t="s">
        <v>36</v>
      </c>
      <c r="F661" s="18">
        <v>11488.31695</v>
      </c>
      <c r="G661" s="18" t="str" cm="1">
        <f t="array" ref="G661">_xlfn.IFS(C661&lt;=18.5,"Underweight",AND(C661&gt;18.5,C661&lt;=24.9),"Healthy",AND(C661&gt;24.9,C661&lt;=29.9),"Slightly Overweight",C661&gt;29.9,"Overweight")</f>
        <v>Overweight</v>
      </c>
      <c r="H661" t="str" cm="1">
        <f t="array" ref="H661">_xlfn.IFS(A661&lt;=25,"Young Adult",AND(A661&gt;=26,A661&lt;=35),"Adult",AND(A661&gt;=36,A661&lt;=59),"Mature Age Adult",A661&gt;=60,"Senior")</f>
        <v>Mature Age Adult</v>
      </c>
    </row>
    <row r="662" spans="1:8" ht="14.25" customHeight="1">
      <c r="A662" s="1">
        <v>52</v>
      </c>
      <c r="B662" s="1" t="s">
        <v>37</v>
      </c>
      <c r="C662" s="1">
        <v>33.25</v>
      </c>
      <c r="D662" s="1" t="s">
        <v>32</v>
      </c>
      <c r="E662" s="1" t="s">
        <v>36</v>
      </c>
      <c r="F662" s="18">
        <v>9722.7695000000003</v>
      </c>
      <c r="G662" s="18" t="str" cm="1">
        <f t="array" ref="G662">_xlfn.IFS(C662&lt;=18.5,"Underweight",AND(C662&gt;18.5,C662&lt;=24.9),"Healthy",AND(C662&gt;24.9,C662&lt;=29.9),"Slightly Overweight",C662&gt;29.9,"Overweight")</f>
        <v>Overweight</v>
      </c>
      <c r="H662" t="str" cm="1">
        <f t="array" ref="H662">_xlfn.IFS(A662&lt;=25,"Young Adult",AND(A662&gt;=26,A662&lt;=35),"Adult",AND(A662&gt;=36,A662&lt;=59),"Mature Age Adult",A662&gt;=60,"Senior")</f>
        <v>Mature Age Adult</v>
      </c>
    </row>
    <row r="663" spans="1:8" ht="14.25" customHeight="1">
      <c r="A663" s="1">
        <v>52</v>
      </c>
      <c r="B663" s="1" t="s">
        <v>37</v>
      </c>
      <c r="C663" s="1">
        <v>36.700000000000003</v>
      </c>
      <c r="D663" s="1" t="s">
        <v>32</v>
      </c>
      <c r="E663" s="1" t="s">
        <v>34</v>
      </c>
      <c r="F663" s="18">
        <v>9144.5650000000005</v>
      </c>
      <c r="G663" s="18" t="str" cm="1">
        <f t="array" ref="G663">_xlfn.IFS(C663&lt;=18.5,"Underweight",AND(C663&gt;18.5,C663&lt;=24.9),"Healthy",AND(C663&gt;24.9,C663&lt;=29.9),"Slightly Overweight",C663&gt;29.9,"Overweight")</f>
        <v>Overweight</v>
      </c>
      <c r="H663" t="str" cm="1">
        <f t="array" ref="H663">_xlfn.IFS(A663&lt;=25,"Young Adult",AND(A663&gt;=26,A663&lt;=35),"Adult",AND(A663&gt;=36,A663&lt;=59),"Mature Age Adult",A663&gt;=60,"Senior")</f>
        <v>Mature Age Adult</v>
      </c>
    </row>
    <row r="664" spans="1:8" ht="14.25" customHeight="1">
      <c r="A664" s="1">
        <v>52</v>
      </c>
      <c r="B664" s="1" t="s">
        <v>37</v>
      </c>
      <c r="C664" s="1">
        <v>34.1</v>
      </c>
      <c r="D664" s="1" t="s">
        <v>32</v>
      </c>
      <c r="E664" s="1" t="s">
        <v>33</v>
      </c>
      <c r="F664" s="18">
        <v>9140.9509999999991</v>
      </c>
      <c r="G664" s="18" t="str" cm="1">
        <f t="array" ref="G664">_xlfn.IFS(C664&lt;=18.5,"Underweight",AND(C664&gt;18.5,C664&lt;=24.9),"Healthy",AND(C664&gt;24.9,C664&lt;=29.9),"Slightly Overweight",C664&gt;29.9,"Overweight")</f>
        <v>Overweight</v>
      </c>
      <c r="H664" t="str" cm="1">
        <f t="array" ref="H664">_xlfn.IFS(A664&lt;=25,"Young Adult",AND(A664&gt;=26,A664&lt;=35),"Adult",AND(A664&gt;=36,A664&lt;=59),"Mature Age Adult",A664&gt;=60,"Senior")</f>
        <v>Mature Age Adult</v>
      </c>
    </row>
    <row r="665" spans="1:8" ht="14.25" customHeight="1">
      <c r="A665" s="1">
        <v>52</v>
      </c>
      <c r="B665" s="1" t="s">
        <v>37</v>
      </c>
      <c r="C665" s="1">
        <v>30.2</v>
      </c>
      <c r="D665" s="1" t="s">
        <v>32</v>
      </c>
      <c r="E665" s="1" t="s">
        <v>34</v>
      </c>
      <c r="F665" s="18">
        <v>9724.5300000000007</v>
      </c>
      <c r="G665" s="18" t="str" cm="1">
        <f t="array" ref="G665">_xlfn.IFS(C665&lt;=18.5,"Underweight",AND(C665&gt;18.5,C665&lt;=24.9),"Healthy",AND(C665&gt;24.9,C665&lt;=29.9),"Slightly Overweight",C665&gt;29.9,"Overweight")</f>
        <v>Overweight</v>
      </c>
      <c r="H665" t="str" cm="1">
        <f t="array" ref="H665">_xlfn.IFS(A665&lt;=25,"Young Adult",AND(A665&gt;=26,A665&lt;=35),"Adult",AND(A665&gt;=36,A665&lt;=59),"Mature Age Adult",A665&gt;=60,"Senior")</f>
        <v>Mature Age Adult</v>
      </c>
    </row>
    <row r="666" spans="1:8" ht="14.25" customHeight="1">
      <c r="A666" s="1">
        <v>52</v>
      </c>
      <c r="B666" s="1" t="s">
        <v>37</v>
      </c>
      <c r="C666" s="1">
        <v>36.765000000000001</v>
      </c>
      <c r="D666" s="1" t="s">
        <v>32</v>
      </c>
      <c r="E666" s="1" t="s">
        <v>35</v>
      </c>
      <c r="F666" s="18">
        <v>26467.09737</v>
      </c>
      <c r="G666" s="18" t="str" cm="1">
        <f t="array" ref="G666">_xlfn.IFS(C666&lt;=18.5,"Underweight",AND(C666&gt;18.5,C666&lt;=24.9),"Healthy",AND(C666&gt;24.9,C666&lt;=29.9),"Slightly Overweight",C666&gt;29.9,"Overweight")</f>
        <v>Overweight</v>
      </c>
      <c r="H666" t="str" cm="1">
        <f t="array" ref="H666">_xlfn.IFS(A666&lt;=25,"Young Adult",AND(A666&gt;=26,A666&lt;=35),"Adult",AND(A666&gt;=36,A666&lt;=59),"Mature Age Adult",A666&gt;=60,"Senior")</f>
        <v>Mature Age Adult</v>
      </c>
    </row>
    <row r="667" spans="1:8" ht="14.25" customHeight="1">
      <c r="A667" s="1">
        <v>52</v>
      </c>
      <c r="B667" s="1" t="s">
        <v>37</v>
      </c>
      <c r="C667" s="1">
        <v>47.74</v>
      </c>
      <c r="D667" s="1" t="s">
        <v>32</v>
      </c>
      <c r="E667" s="1" t="s">
        <v>33</v>
      </c>
      <c r="F667" s="18">
        <v>9748.9105999999992</v>
      </c>
      <c r="G667" s="18" t="str" cm="1">
        <f t="array" ref="G667">_xlfn.IFS(C667&lt;=18.5,"Underweight",AND(C667&gt;18.5,C667&lt;=24.9),"Healthy",AND(C667&gt;24.9,C667&lt;=29.9),"Slightly Overweight",C667&gt;29.9,"Overweight")</f>
        <v>Overweight</v>
      </c>
      <c r="H667" t="str" cm="1">
        <f t="array" ref="H667">_xlfn.IFS(A667&lt;=25,"Young Adult",AND(A667&gt;=26,A667&lt;=35),"Adult",AND(A667&gt;=36,A667&lt;=59),"Mature Age Adult",A667&gt;=60,"Senior")</f>
        <v>Mature Age Adult</v>
      </c>
    </row>
    <row r="668" spans="1:8" ht="14.25" customHeight="1">
      <c r="A668" s="1">
        <v>52</v>
      </c>
      <c r="B668" s="1" t="s">
        <v>37</v>
      </c>
      <c r="C668" s="1">
        <v>32.774999999999999</v>
      </c>
      <c r="D668" s="1" t="s">
        <v>32</v>
      </c>
      <c r="E668" s="1" t="s">
        <v>35</v>
      </c>
      <c r="F668" s="18">
        <v>11289.10925</v>
      </c>
      <c r="G668" s="18" t="str" cm="1">
        <f t="array" ref="G668">_xlfn.IFS(C668&lt;=18.5,"Underweight",AND(C668&gt;18.5,C668&lt;=24.9),"Healthy",AND(C668&gt;24.9,C668&lt;=29.9),"Slightly Overweight",C668&gt;29.9,"Overweight")</f>
        <v>Overweight</v>
      </c>
      <c r="H668" t="str" cm="1">
        <f t="array" ref="H668">_xlfn.IFS(A668&lt;=25,"Young Adult",AND(A668&gt;=26,A668&lt;=35),"Adult",AND(A668&gt;=36,A668&lt;=59),"Mature Age Adult",A668&gt;=60,"Senior")</f>
        <v>Mature Age Adult</v>
      </c>
    </row>
    <row r="669" spans="1:8" ht="14.25" customHeight="1">
      <c r="A669" s="1">
        <v>52</v>
      </c>
      <c r="B669" s="1" t="s">
        <v>37</v>
      </c>
      <c r="C669" s="1">
        <v>38.6</v>
      </c>
      <c r="D669" s="1" t="s">
        <v>32</v>
      </c>
      <c r="E669" s="1" t="s">
        <v>34</v>
      </c>
      <c r="F669" s="18">
        <v>10325.206</v>
      </c>
      <c r="G669" s="18" t="str" cm="1">
        <f t="array" ref="G669">_xlfn.IFS(C669&lt;=18.5,"Underweight",AND(C669&gt;18.5,C669&lt;=24.9),"Healthy",AND(C669&gt;24.9,C669&lt;=29.9),"Slightly Overweight",C669&gt;29.9,"Overweight")</f>
        <v>Overweight</v>
      </c>
      <c r="H669" t="str" cm="1">
        <f t="array" ref="H669">_xlfn.IFS(A669&lt;=25,"Young Adult",AND(A669&gt;=26,A669&lt;=35),"Adult",AND(A669&gt;=36,A669&lt;=59),"Mature Age Adult",A669&gt;=60,"Senior")</f>
        <v>Mature Age Adult</v>
      </c>
    </row>
    <row r="670" spans="1:8" ht="14.25" customHeight="1">
      <c r="A670" s="1">
        <v>53</v>
      </c>
      <c r="B670" s="1" t="s">
        <v>37</v>
      </c>
      <c r="C670" s="1">
        <v>31.16</v>
      </c>
      <c r="D670" s="1" t="s">
        <v>32</v>
      </c>
      <c r="E670" s="1" t="s">
        <v>35</v>
      </c>
      <c r="F670" s="18">
        <v>10461.9794</v>
      </c>
      <c r="G670" s="18" t="str" cm="1">
        <f t="array" ref="G670">_xlfn.IFS(C670&lt;=18.5,"Underweight",AND(C670&gt;18.5,C670&lt;=24.9),"Healthy",AND(C670&gt;24.9,C670&lt;=29.9),"Slightly Overweight",C670&gt;29.9,"Overweight")</f>
        <v>Overweight</v>
      </c>
      <c r="H670" t="str" cm="1">
        <f t="array" ref="H670">_xlfn.IFS(A670&lt;=25,"Young Adult",AND(A670&gt;=26,A670&lt;=35),"Adult",AND(A670&gt;=36,A670&lt;=59),"Mature Age Adult",A670&gt;=60,"Senior")</f>
        <v>Mature Age Adult</v>
      </c>
    </row>
    <row r="671" spans="1:8" ht="14.25" customHeight="1">
      <c r="A671" s="1">
        <v>53</v>
      </c>
      <c r="B671" s="1" t="s">
        <v>37</v>
      </c>
      <c r="C671" s="1">
        <v>31.35</v>
      </c>
      <c r="D671" s="1" t="s">
        <v>32</v>
      </c>
      <c r="E671" s="1" t="s">
        <v>33</v>
      </c>
      <c r="F671" s="18">
        <v>27346.04207</v>
      </c>
      <c r="G671" s="18" t="str" cm="1">
        <f t="array" ref="G671">_xlfn.IFS(C671&lt;=18.5,"Underweight",AND(C671&gt;18.5,C671&lt;=24.9),"Healthy",AND(C671&gt;24.9,C671&lt;=29.9),"Slightly Overweight",C671&gt;29.9,"Overweight")</f>
        <v>Overweight</v>
      </c>
      <c r="H671" t="str" cm="1">
        <f t="array" ref="H671">_xlfn.IFS(A671&lt;=25,"Young Adult",AND(A671&gt;=26,A671&lt;=35),"Adult",AND(A671&gt;=36,A671&lt;=59),"Mature Age Adult",A671&gt;=60,"Senior")</f>
        <v>Mature Age Adult</v>
      </c>
    </row>
    <row r="672" spans="1:8" ht="14.25" customHeight="1">
      <c r="A672" s="1">
        <v>53</v>
      </c>
      <c r="B672" s="1" t="s">
        <v>37</v>
      </c>
      <c r="C672" s="1">
        <v>36.1</v>
      </c>
      <c r="D672" s="1" t="s">
        <v>32</v>
      </c>
      <c r="E672" s="1" t="s">
        <v>34</v>
      </c>
      <c r="F672" s="18">
        <v>10085.846</v>
      </c>
      <c r="G672" s="18" t="str" cm="1">
        <f t="array" ref="G672">_xlfn.IFS(C672&lt;=18.5,"Underweight",AND(C672&gt;18.5,C672&lt;=24.9),"Healthy",AND(C672&gt;24.9,C672&lt;=29.9),"Slightly Overweight",C672&gt;29.9,"Overweight")</f>
        <v>Overweight</v>
      </c>
      <c r="H672" t="str" cm="1">
        <f t="array" ref="H672">_xlfn.IFS(A672&lt;=25,"Young Adult",AND(A672&gt;=26,A672&lt;=35),"Adult",AND(A672&gt;=36,A672&lt;=59),"Mature Age Adult",A672&gt;=60,"Senior")</f>
        <v>Mature Age Adult</v>
      </c>
    </row>
    <row r="673" spans="1:8" ht="14.25" customHeight="1">
      <c r="A673" s="1">
        <v>53</v>
      </c>
      <c r="B673" s="1" t="s">
        <v>37</v>
      </c>
      <c r="C673" s="1">
        <v>41.47</v>
      </c>
      <c r="D673" s="1" t="s">
        <v>32</v>
      </c>
      <c r="E673" s="1" t="s">
        <v>33</v>
      </c>
      <c r="F673" s="18">
        <v>9504.3102999999992</v>
      </c>
      <c r="G673" s="18" t="str" cm="1">
        <f t="array" ref="G673">_xlfn.IFS(C673&lt;=18.5,"Underweight",AND(C673&gt;18.5,C673&lt;=24.9),"Healthy",AND(C673&gt;24.9,C673&lt;=29.9),"Slightly Overweight",C673&gt;29.9,"Overweight")</f>
        <v>Overweight</v>
      </c>
      <c r="H673" t="str" cm="1">
        <f t="array" ref="H673">_xlfn.IFS(A673&lt;=25,"Young Adult",AND(A673&gt;=26,A673&lt;=35),"Adult",AND(A673&gt;=36,A673&lt;=59),"Mature Age Adult",A673&gt;=60,"Senior")</f>
        <v>Mature Age Adult</v>
      </c>
    </row>
    <row r="674" spans="1:8" ht="14.25" customHeight="1">
      <c r="A674" s="1">
        <v>53</v>
      </c>
      <c r="B674" s="1" t="s">
        <v>37</v>
      </c>
      <c r="C674" s="1">
        <v>36.6</v>
      </c>
      <c r="D674" s="1" t="s">
        <v>32</v>
      </c>
      <c r="E674" s="1" t="s">
        <v>34</v>
      </c>
      <c r="F674" s="18">
        <v>11264.540999999999</v>
      </c>
      <c r="G674" s="18" t="str" cm="1">
        <f t="array" ref="G674">_xlfn.IFS(C674&lt;=18.5,"Underweight",AND(C674&gt;18.5,C674&lt;=24.9),"Healthy",AND(C674&gt;24.9,C674&lt;=29.9),"Slightly Overweight",C674&gt;29.9,"Overweight")</f>
        <v>Overweight</v>
      </c>
      <c r="H674" t="str" cm="1">
        <f t="array" ref="H674">_xlfn.IFS(A674&lt;=25,"Young Adult",AND(A674&gt;=26,A674&lt;=35),"Adult",AND(A674&gt;=36,A674&lt;=59),"Mature Age Adult",A674&gt;=60,"Senior")</f>
        <v>Mature Age Adult</v>
      </c>
    </row>
    <row r="675" spans="1:8" ht="14.25" customHeight="1">
      <c r="A675" s="1">
        <v>53</v>
      </c>
      <c r="B675" s="1" t="s">
        <v>37</v>
      </c>
      <c r="C675" s="1">
        <v>30.495000000000001</v>
      </c>
      <c r="D675" s="1" t="s">
        <v>32</v>
      </c>
      <c r="E675" s="1" t="s">
        <v>36</v>
      </c>
      <c r="F675" s="18">
        <v>10072.055050000001</v>
      </c>
      <c r="G675" s="18" t="str" cm="1">
        <f t="array" ref="G675">_xlfn.IFS(C675&lt;=18.5,"Underweight",AND(C675&gt;18.5,C675&lt;=24.9),"Healthy",AND(C675&gt;24.9,C675&lt;=29.9),"Slightly Overweight",C675&gt;29.9,"Overweight")</f>
        <v>Overweight</v>
      </c>
      <c r="H675" t="str" cm="1">
        <f t="array" ref="H675">_xlfn.IFS(A675&lt;=25,"Young Adult",AND(A675&gt;=26,A675&lt;=35),"Adult",AND(A675&gt;=36,A675&lt;=59),"Mature Age Adult",A675&gt;=60,"Senior")</f>
        <v>Mature Age Adult</v>
      </c>
    </row>
    <row r="676" spans="1:8" ht="14.25" customHeight="1">
      <c r="A676" s="1">
        <v>54</v>
      </c>
      <c r="B676" s="1" t="s">
        <v>37</v>
      </c>
      <c r="C676" s="1">
        <v>33.630000000000003</v>
      </c>
      <c r="D676" s="1" t="s">
        <v>32</v>
      </c>
      <c r="E676" s="1" t="s">
        <v>35</v>
      </c>
      <c r="F676" s="18">
        <v>10825.253699999999</v>
      </c>
      <c r="G676" s="18" t="str" cm="1">
        <f t="array" ref="G676">_xlfn.IFS(C676&lt;=18.5,"Underweight",AND(C676&gt;18.5,C676&lt;=24.9),"Healthy",AND(C676&gt;24.9,C676&lt;=29.9),"Slightly Overweight",C676&gt;29.9,"Overweight")</f>
        <v>Overweight</v>
      </c>
      <c r="H676" t="str" cm="1">
        <f t="array" ref="H676">_xlfn.IFS(A676&lt;=25,"Young Adult",AND(A676&gt;=26,A676&lt;=35),"Adult",AND(A676&gt;=36,A676&lt;=59),"Mature Age Adult",A676&gt;=60,"Senior")</f>
        <v>Mature Age Adult</v>
      </c>
    </row>
    <row r="677" spans="1:8" ht="14.25" customHeight="1">
      <c r="A677" s="1">
        <v>54</v>
      </c>
      <c r="B677" s="1" t="s">
        <v>37</v>
      </c>
      <c r="C677" s="1">
        <v>39.6</v>
      </c>
      <c r="D677" s="1" t="s">
        <v>32</v>
      </c>
      <c r="E677" s="1" t="s">
        <v>34</v>
      </c>
      <c r="F677" s="18">
        <v>10450.552</v>
      </c>
      <c r="G677" s="18" t="str" cm="1">
        <f t="array" ref="G677">_xlfn.IFS(C677&lt;=18.5,"Underweight",AND(C677&gt;18.5,C677&lt;=24.9),"Healthy",AND(C677&gt;24.9,C677&lt;=29.9),"Slightly Overweight",C677&gt;29.9,"Overweight")</f>
        <v>Overweight</v>
      </c>
      <c r="H677" t="str" cm="1">
        <f t="array" ref="H677">_xlfn.IFS(A677&lt;=25,"Young Adult",AND(A677&gt;=26,A677&lt;=35),"Adult",AND(A677&gt;=36,A677&lt;=59),"Mature Age Adult",A677&gt;=60,"Senior")</f>
        <v>Mature Age Adult</v>
      </c>
    </row>
    <row r="678" spans="1:8" ht="14.25" customHeight="1">
      <c r="A678" s="1">
        <v>54</v>
      </c>
      <c r="B678" s="1" t="s">
        <v>37</v>
      </c>
      <c r="C678" s="1">
        <v>30.02</v>
      </c>
      <c r="D678" s="1" t="s">
        <v>32</v>
      </c>
      <c r="E678" s="1" t="s">
        <v>35</v>
      </c>
      <c r="F678" s="18">
        <v>24476.478510000001</v>
      </c>
      <c r="G678" s="18" t="str" cm="1">
        <f t="array" ref="G678">_xlfn.IFS(C678&lt;=18.5,"Underweight",AND(C678&gt;18.5,C678&lt;=24.9),"Healthy",AND(C678&gt;24.9,C678&lt;=29.9),"Slightly Overweight",C678&gt;29.9,"Overweight")</f>
        <v>Overweight</v>
      </c>
      <c r="H678" t="str" cm="1">
        <f t="array" ref="H678">_xlfn.IFS(A678&lt;=25,"Young Adult",AND(A678&gt;=26,A678&lt;=35),"Adult",AND(A678&gt;=36,A678&lt;=59),"Mature Age Adult",A678&gt;=60,"Senior")</f>
        <v>Mature Age Adult</v>
      </c>
    </row>
    <row r="679" spans="1:8" ht="14.25" customHeight="1">
      <c r="A679" s="1">
        <v>54</v>
      </c>
      <c r="B679" s="1" t="s">
        <v>37</v>
      </c>
      <c r="C679" s="1">
        <v>32.774999999999999</v>
      </c>
      <c r="D679" s="1" t="s">
        <v>32</v>
      </c>
      <c r="E679" s="1" t="s">
        <v>36</v>
      </c>
      <c r="F679" s="18">
        <v>10435.06525</v>
      </c>
      <c r="G679" s="18" t="str" cm="1">
        <f t="array" ref="G679">_xlfn.IFS(C679&lt;=18.5,"Underweight",AND(C679&gt;18.5,C679&lt;=24.9),"Healthy",AND(C679&gt;24.9,C679&lt;=29.9),"Slightly Overweight",C679&gt;29.9,"Overweight")</f>
        <v>Overweight</v>
      </c>
      <c r="H679" t="str" cm="1">
        <f t="array" ref="H679">_xlfn.IFS(A679&lt;=25,"Young Adult",AND(A679&gt;=26,A679&lt;=35),"Adult",AND(A679&gt;=36,A679&lt;=59),"Mature Age Adult",A679&gt;=60,"Senior")</f>
        <v>Mature Age Adult</v>
      </c>
    </row>
    <row r="680" spans="1:8" ht="14.25" customHeight="1">
      <c r="A680" s="1">
        <v>54</v>
      </c>
      <c r="B680" s="1" t="s">
        <v>37</v>
      </c>
      <c r="C680" s="1">
        <v>30.21</v>
      </c>
      <c r="D680" s="1" t="s">
        <v>32</v>
      </c>
      <c r="E680" s="1" t="s">
        <v>35</v>
      </c>
      <c r="F680" s="18">
        <v>10231.499900000001</v>
      </c>
      <c r="G680" s="18" t="str" cm="1">
        <f t="array" ref="G680">_xlfn.IFS(C680&lt;=18.5,"Underweight",AND(C680&gt;18.5,C680&lt;=24.9),"Healthy",AND(C680&gt;24.9,C680&lt;=29.9),"Slightly Overweight",C680&gt;29.9,"Overweight")</f>
        <v>Overweight</v>
      </c>
      <c r="H680" t="str" cm="1">
        <f t="array" ref="H680">_xlfn.IFS(A680&lt;=25,"Young Adult",AND(A680&gt;=26,A680&lt;=35),"Adult",AND(A680&gt;=36,A680&lt;=59),"Mature Age Adult",A680&gt;=60,"Senior")</f>
        <v>Mature Age Adult</v>
      </c>
    </row>
    <row r="681" spans="1:8" ht="14.25" customHeight="1">
      <c r="A681" s="1">
        <v>54</v>
      </c>
      <c r="B681" s="1" t="s">
        <v>37</v>
      </c>
      <c r="C681" s="1">
        <v>31.6</v>
      </c>
      <c r="D681" s="1" t="s">
        <v>32</v>
      </c>
      <c r="E681" s="1" t="s">
        <v>34</v>
      </c>
      <c r="F681" s="18">
        <v>9850.4320000000007</v>
      </c>
      <c r="G681" s="18" t="str" cm="1">
        <f t="array" ref="G681">_xlfn.IFS(C681&lt;=18.5,"Underweight",AND(C681&gt;18.5,C681&lt;=24.9),"Healthy",AND(C681&gt;24.9,C681&lt;=29.9),"Slightly Overweight",C681&gt;29.9,"Overweight")</f>
        <v>Overweight</v>
      </c>
      <c r="H681" t="str" cm="1">
        <f t="array" ref="H681">_xlfn.IFS(A681&lt;=25,"Young Adult",AND(A681&gt;=26,A681&lt;=35),"Adult",AND(A681&gt;=36,A681&lt;=59),"Mature Age Adult",A681&gt;=60,"Senior")</f>
        <v>Mature Age Adult</v>
      </c>
    </row>
    <row r="682" spans="1:8" ht="14.25" customHeight="1">
      <c r="A682" s="1">
        <v>55</v>
      </c>
      <c r="B682" s="1" t="s">
        <v>37</v>
      </c>
      <c r="C682" s="1">
        <v>37.299999999999997</v>
      </c>
      <c r="D682" s="1" t="s">
        <v>32</v>
      </c>
      <c r="E682" s="1" t="s">
        <v>34</v>
      </c>
      <c r="F682" s="18">
        <v>20630.283510000001</v>
      </c>
      <c r="G682" s="18" t="str" cm="1">
        <f t="array" ref="G682">_xlfn.IFS(C682&lt;=18.5,"Underweight",AND(C682&gt;18.5,C682&lt;=24.9),"Healthy",AND(C682&gt;24.9,C682&lt;=29.9),"Slightly Overweight",C682&gt;29.9,"Overweight")</f>
        <v>Overweight</v>
      </c>
      <c r="H682" t="str" cm="1">
        <f t="array" ref="H682">_xlfn.IFS(A682&lt;=25,"Young Adult",AND(A682&gt;=26,A682&lt;=35),"Adult",AND(A682&gt;=36,A682&lt;=59),"Mature Age Adult",A682&gt;=60,"Senior")</f>
        <v>Mature Age Adult</v>
      </c>
    </row>
    <row r="683" spans="1:8" ht="14.25" customHeight="1">
      <c r="A683" s="1">
        <v>55</v>
      </c>
      <c r="B683" s="1" t="s">
        <v>37</v>
      </c>
      <c r="C683" s="1">
        <v>38.28</v>
      </c>
      <c r="D683" s="1" t="s">
        <v>32</v>
      </c>
      <c r="E683" s="1" t="s">
        <v>33</v>
      </c>
      <c r="F683" s="18">
        <v>10226.2842</v>
      </c>
      <c r="G683" s="18" t="str" cm="1">
        <f t="array" ref="G683">_xlfn.IFS(C683&lt;=18.5,"Underweight",AND(C683&gt;18.5,C683&lt;=24.9),"Healthy",AND(C683&gt;24.9,C683&lt;=29.9),"Slightly Overweight",C683&gt;29.9,"Overweight")</f>
        <v>Overweight</v>
      </c>
      <c r="H683" t="str" cm="1">
        <f t="array" ref="H683">_xlfn.IFS(A683&lt;=25,"Young Adult",AND(A683&gt;=26,A683&lt;=35),"Adult",AND(A683&gt;=36,A683&lt;=59),"Mature Age Adult",A683&gt;=60,"Senior")</f>
        <v>Mature Age Adult</v>
      </c>
    </row>
    <row r="684" spans="1:8" ht="14.25" customHeight="1">
      <c r="A684" s="1">
        <v>55</v>
      </c>
      <c r="B684" s="1" t="s">
        <v>37</v>
      </c>
      <c r="C684" s="1">
        <v>33.880000000000003</v>
      </c>
      <c r="D684" s="1" t="s">
        <v>32</v>
      </c>
      <c r="E684" s="1" t="s">
        <v>33</v>
      </c>
      <c r="F684" s="18">
        <v>11987.1682</v>
      </c>
      <c r="G684" s="18" t="str" cm="1">
        <f t="array" ref="G684">_xlfn.IFS(C684&lt;=18.5,"Underweight",AND(C684&gt;18.5,C684&lt;=24.9),"Healthy",AND(C684&gt;24.9,C684&lt;=29.9),"Slightly Overweight",C684&gt;29.9,"Overweight")</f>
        <v>Overweight</v>
      </c>
      <c r="H684" t="str" cm="1">
        <f t="array" ref="H684">_xlfn.IFS(A684&lt;=25,"Young Adult",AND(A684&gt;=26,A684&lt;=35),"Adult",AND(A684&gt;=36,A684&lt;=59),"Mature Age Adult",A684&gt;=60,"Senior")</f>
        <v>Mature Age Adult</v>
      </c>
    </row>
    <row r="685" spans="1:8" ht="14.25" customHeight="1">
      <c r="A685" s="1">
        <v>55</v>
      </c>
      <c r="B685" s="1" t="s">
        <v>37</v>
      </c>
      <c r="C685" s="1">
        <v>33</v>
      </c>
      <c r="D685" s="1" t="s">
        <v>32</v>
      </c>
      <c r="E685" s="1" t="s">
        <v>33</v>
      </c>
      <c r="F685" s="18">
        <v>20781.48892</v>
      </c>
      <c r="G685" s="18" t="str" cm="1">
        <f t="array" ref="G685">_xlfn.IFS(C685&lt;=18.5,"Underweight",AND(C685&gt;18.5,C685&lt;=24.9),"Healthy",AND(C685&gt;24.9,C685&lt;=29.9),"Slightly Overweight",C685&gt;29.9,"Overweight")</f>
        <v>Overweight</v>
      </c>
      <c r="H685" t="str" cm="1">
        <f t="array" ref="H685">_xlfn.IFS(A685&lt;=25,"Young Adult",AND(A685&gt;=26,A685&lt;=35),"Adult",AND(A685&gt;=36,A685&lt;=59),"Mature Age Adult",A685&gt;=60,"Senior")</f>
        <v>Mature Age Adult</v>
      </c>
    </row>
    <row r="686" spans="1:8" ht="14.25" customHeight="1">
      <c r="A686" s="1">
        <v>55</v>
      </c>
      <c r="B686" s="1" t="s">
        <v>37</v>
      </c>
      <c r="C686" s="1">
        <v>32.774999999999999</v>
      </c>
      <c r="D686" s="1" t="s">
        <v>32</v>
      </c>
      <c r="E686" s="1" t="s">
        <v>35</v>
      </c>
      <c r="F686" s="18">
        <v>10601.632250000001</v>
      </c>
      <c r="G686" s="18" t="str" cm="1">
        <f t="array" ref="G686">_xlfn.IFS(C686&lt;=18.5,"Underweight",AND(C686&gt;18.5,C686&lt;=24.9),"Healthy",AND(C686&gt;24.9,C686&lt;=29.9),"Slightly Overweight",C686&gt;29.9,"Overweight")</f>
        <v>Overweight</v>
      </c>
      <c r="H686" t="str" cm="1">
        <f t="array" ref="H686">_xlfn.IFS(A686&lt;=25,"Young Adult",AND(A686&gt;=26,A686&lt;=35),"Adult",AND(A686&gt;=36,A686&lt;=59),"Mature Age Adult",A686&gt;=60,"Senior")</f>
        <v>Mature Age Adult</v>
      </c>
    </row>
    <row r="687" spans="1:8" ht="14.25" customHeight="1">
      <c r="A687" s="1">
        <v>55</v>
      </c>
      <c r="B687" s="1" t="s">
        <v>37</v>
      </c>
      <c r="C687" s="1">
        <v>35.244999999999997</v>
      </c>
      <c r="D687" s="1" t="s">
        <v>32</v>
      </c>
      <c r="E687" s="1" t="s">
        <v>36</v>
      </c>
      <c r="F687" s="18">
        <v>11394.065549999999</v>
      </c>
      <c r="G687" s="18" t="str" cm="1">
        <f t="array" ref="G687">_xlfn.IFS(C687&lt;=18.5,"Underweight",AND(C687&gt;18.5,C687&lt;=24.9),"Healthy",AND(C687&gt;24.9,C687&lt;=29.9),"Slightly Overweight",C687&gt;29.9,"Overweight")</f>
        <v>Overweight</v>
      </c>
      <c r="H687" t="str" cm="1">
        <f t="array" ref="H687">_xlfn.IFS(A687&lt;=25,"Young Adult",AND(A687&gt;=26,A687&lt;=35),"Adult",AND(A687&gt;=36,A687&lt;=59),"Mature Age Adult",A687&gt;=60,"Senior")</f>
        <v>Mature Age Adult</v>
      </c>
    </row>
    <row r="688" spans="1:8" ht="14.25" customHeight="1">
      <c r="A688" s="1">
        <v>55</v>
      </c>
      <c r="B688" s="1" t="s">
        <v>37</v>
      </c>
      <c r="C688" s="1">
        <v>32.67</v>
      </c>
      <c r="D688" s="1" t="s">
        <v>32</v>
      </c>
      <c r="E688" s="1" t="s">
        <v>33</v>
      </c>
      <c r="F688" s="18">
        <v>10807.4863</v>
      </c>
      <c r="G688" s="18" t="str" cm="1">
        <f t="array" ref="G688">_xlfn.IFS(C688&lt;=18.5,"Underweight",AND(C688&gt;18.5,C688&lt;=24.9),"Healthy",AND(C688&gt;24.9,C688&lt;=29.9),"Slightly Overweight",C688&gt;29.9,"Overweight")</f>
        <v>Overweight</v>
      </c>
      <c r="H688" t="str" cm="1">
        <f t="array" ref="H688">_xlfn.IFS(A688&lt;=25,"Young Adult",AND(A688&gt;=26,A688&lt;=35),"Adult",AND(A688&gt;=36,A688&lt;=59),"Mature Age Adult",A688&gt;=60,"Senior")</f>
        <v>Mature Age Adult</v>
      </c>
    </row>
    <row r="689" spans="1:8" ht="14.25" customHeight="1">
      <c r="A689" s="1">
        <v>55</v>
      </c>
      <c r="B689" s="1" t="s">
        <v>37</v>
      </c>
      <c r="C689" s="1">
        <v>37.715000000000003</v>
      </c>
      <c r="D689" s="1" t="s">
        <v>32</v>
      </c>
      <c r="E689" s="1" t="s">
        <v>35</v>
      </c>
      <c r="F689" s="18">
        <v>30063.580549999999</v>
      </c>
      <c r="G689" s="18" t="str" cm="1">
        <f t="array" ref="G689">_xlfn.IFS(C689&lt;=18.5,"Underweight",AND(C689&gt;18.5,C689&lt;=24.9),"Healthy",AND(C689&gt;24.9,C689&lt;=29.9),"Slightly Overweight",C689&gt;29.9,"Overweight")</f>
        <v>Overweight</v>
      </c>
      <c r="H689" t="str" cm="1">
        <f t="array" ref="H689">_xlfn.IFS(A689&lt;=25,"Young Adult",AND(A689&gt;=26,A689&lt;=35),"Adult",AND(A689&gt;=36,A689&lt;=59),"Mature Age Adult",A689&gt;=60,"Senior")</f>
        <v>Mature Age Adult</v>
      </c>
    </row>
    <row r="690" spans="1:8" ht="14.25" customHeight="1">
      <c r="A690" s="1">
        <v>56</v>
      </c>
      <c r="B690" s="1" t="s">
        <v>37</v>
      </c>
      <c r="C690" s="1">
        <v>40.299999999999997</v>
      </c>
      <c r="D690" s="1" t="s">
        <v>32</v>
      </c>
      <c r="E690" s="1" t="s">
        <v>34</v>
      </c>
      <c r="F690" s="18">
        <v>10602.385</v>
      </c>
      <c r="G690" s="18" t="str" cm="1">
        <f t="array" ref="G690">_xlfn.IFS(C690&lt;=18.5,"Underweight",AND(C690&gt;18.5,C690&lt;=24.9),"Healthy",AND(C690&gt;24.9,C690&lt;=29.9),"Slightly Overweight",C690&gt;29.9,"Overweight")</f>
        <v>Overweight</v>
      </c>
      <c r="H690" t="str" cm="1">
        <f t="array" ref="H690">_xlfn.IFS(A690&lt;=25,"Young Adult",AND(A690&gt;=26,A690&lt;=35),"Adult",AND(A690&gt;=36,A690&lt;=59),"Mature Age Adult",A690&gt;=60,"Senior")</f>
        <v>Mature Age Adult</v>
      </c>
    </row>
    <row r="691" spans="1:8" ht="14.25" customHeight="1">
      <c r="A691" s="1">
        <v>56</v>
      </c>
      <c r="B691" s="1" t="s">
        <v>37</v>
      </c>
      <c r="C691" s="1">
        <v>39.6</v>
      </c>
      <c r="D691" s="1" t="s">
        <v>32</v>
      </c>
      <c r="E691" s="1" t="s">
        <v>34</v>
      </c>
      <c r="F691" s="18">
        <v>10601.412</v>
      </c>
      <c r="G691" s="18" t="str" cm="1">
        <f t="array" ref="G691">_xlfn.IFS(C691&lt;=18.5,"Underweight",AND(C691&gt;18.5,C691&lt;=24.9),"Healthy",AND(C691&gt;24.9,C691&lt;=29.9),"Slightly Overweight",C691&gt;29.9,"Overweight")</f>
        <v>Overweight</v>
      </c>
      <c r="H691" t="str" cm="1">
        <f t="array" ref="H691">_xlfn.IFS(A691&lt;=25,"Young Adult",AND(A691&gt;=26,A691&lt;=35),"Adult",AND(A691&gt;=36,A691&lt;=59),"Mature Age Adult",A691&gt;=60,"Senior")</f>
        <v>Mature Age Adult</v>
      </c>
    </row>
    <row r="692" spans="1:8" ht="14.25" customHeight="1">
      <c r="A692" s="1">
        <v>56</v>
      </c>
      <c r="B692" s="1" t="s">
        <v>37</v>
      </c>
      <c r="C692" s="1">
        <v>32.11</v>
      </c>
      <c r="D692" s="1" t="s">
        <v>32</v>
      </c>
      <c r="E692" s="1" t="s">
        <v>36</v>
      </c>
      <c r="F692" s="18">
        <v>11763.000899999999</v>
      </c>
      <c r="G692" s="18" t="str" cm="1">
        <f t="array" ref="G692">_xlfn.IFS(C692&lt;=18.5,"Underweight",AND(C692&gt;18.5,C692&lt;=24.9),"Healthy",AND(C692&gt;24.9,C692&lt;=29.9),"Slightly Overweight",C692&gt;29.9,"Overweight")</f>
        <v>Overweight</v>
      </c>
      <c r="H692" t="str" cm="1">
        <f t="array" ref="H692">_xlfn.IFS(A692&lt;=25,"Young Adult",AND(A692&gt;=26,A692&lt;=35),"Adult",AND(A692&gt;=36,A692&lt;=59),"Mature Age Adult",A692&gt;=60,"Senior")</f>
        <v>Mature Age Adult</v>
      </c>
    </row>
    <row r="693" spans="1:8" ht="14.25" customHeight="1">
      <c r="A693" s="1">
        <v>56</v>
      </c>
      <c r="B693" s="1" t="s">
        <v>37</v>
      </c>
      <c r="C693" s="1">
        <v>33.659999999999997</v>
      </c>
      <c r="D693" s="1" t="s">
        <v>32</v>
      </c>
      <c r="E693" s="1" t="s">
        <v>33</v>
      </c>
      <c r="F693" s="18">
        <v>12949.1554</v>
      </c>
      <c r="G693" s="18" t="str" cm="1">
        <f t="array" ref="G693">_xlfn.IFS(C693&lt;=18.5,"Underweight",AND(C693&gt;18.5,C693&lt;=24.9),"Healthy",AND(C693&gt;24.9,C693&lt;=29.9),"Slightly Overweight",C693&gt;29.9,"Overweight")</f>
        <v>Overweight</v>
      </c>
      <c r="H693" t="str" cm="1">
        <f t="array" ref="H693">_xlfn.IFS(A693&lt;=25,"Young Adult",AND(A693&gt;=26,A693&lt;=35),"Adult",AND(A693&gt;=36,A693&lt;=59),"Mature Age Adult",A693&gt;=60,"Senior")</f>
        <v>Mature Age Adult</v>
      </c>
    </row>
    <row r="694" spans="1:8" ht="14.25" customHeight="1">
      <c r="A694" s="1">
        <v>56</v>
      </c>
      <c r="B694" s="1" t="s">
        <v>37</v>
      </c>
      <c r="C694" s="1">
        <v>36.1</v>
      </c>
      <c r="D694" s="1" t="s">
        <v>32</v>
      </c>
      <c r="E694" s="1" t="s">
        <v>34</v>
      </c>
      <c r="F694" s="18">
        <v>12363.547</v>
      </c>
      <c r="G694" s="18" t="str" cm="1">
        <f t="array" ref="G694">_xlfn.IFS(C694&lt;=18.5,"Underweight",AND(C694&gt;18.5,C694&lt;=24.9),"Healthy",AND(C694&gt;24.9,C694&lt;=29.9),"Slightly Overweight",C694&gt;29.9,"Overweight")</f>
        <v>Overweight</v>
      </c>
      <c r="H694" t="str" cm="1">
        <f t="array" ref="H694">_xlfn.IFS(A694&lt;=25,"Young Adult",AND(A694&gt;=26,A694&lt;=35),"Adult",AND(A694&gt;=36,A694&lt;=59),"Mature Age Adult",A694&gt;=60,"Senior")</f>
        <v>Mature Age Adult</v>
      </c>
    </row>
    <row r="695" spans="1:8" ht="14.25" customHeight="1">
      <c r="A695" s="1">
        <v>56</v>
      </c>
      <c r="B695" s="1" t="s">
        <v>37</v>
      </c>
      <c r="C695" s="1">
        <v>33.725000000000001</v>
      </c>
      <c r="D695" s="1" t="s">
        <v>32</v>
      </c>
      <c r="E695" s="1" t="s">
        <v>35</v>
      </c>
      <c r="F695" s="18">
        <v>10976.24575</v>
      </c>
      <c r="G695" s="18" t="str" cm="1">
        <f t="array" ref="G695">_xlfn.IFS(C695&lt;=18.5,"Underweight",AND(C695&gt;18.5,C695&lt;=24.9),"Healthy",AND(C695&gt;24.9,C695&lt;=29.9),"Slightly Overweight",C695&gt;29.9,"Overweight")</f>
        <v>Overweight</v>
      </c>
      <c r="H695" t="str" cm="1">
        <f t="array" ref="H695">_xlfn.IFS(A695&lt;=25,"Young Adult",AND(A695&gt;=26,A695&lt;=35),"Adult",AND(A695&gt;=36,A695&lt;=59),"Mature Age Adult",A695&gt;=60,"Senior")</f>
        <v>Mature Age Adult</v>
      </c>
    </row>
    <row r="696" spans="1:8" ht="14.25" customHeight="1">
      <c r="A696" s="1">
        <v>56</v>
      </c>
      <c r="B696" s="1" t="s">
        <v>37</v>
      </c>
      <c r="C696" s="1">
        <v>34.43</v>
      </c>
      <c r="D696" s="1" t="s">
        <v>32</v>
      </c>
      <c r="E696" s="1" t="s">
        <v>33</v>
      </c>
      <c r="F696" s="18">
        <v>10594.225700000001</v>
      </c>
      <c r="G696" s="18" t="str" cm="1">
        <f t="array" ref="G696">_xlfn.IFS(C696&lt;=18.5,"Underweight",AND(C696&gt;18.5,C696&lt;=24.9),"Healthy",AND(C696&gt;24.9,C696&lt;=29.9),"Slightly Overweight",C696&gt;29.9,"Overweight")</f>
        <v>Overweight</v>
      </c>
      <c r="H696" t="str" cm="1">
        <f t="array" ref="H696">_xlfn.IFS(A696&lt;=25,"Young Adult",AND(A696&gt;=26,A696&lt;=35),"Adult",AND(A696&gt;=36,A696&lt;=59),"Mature Age Adult",A696&gt;=60,"Senior")</f>
        <v>Mature Age Adult</v>
      </c>
    </row>
    <row r="697" spans="1:8" ht="14.25" customHeight="1">
      <c r="A697" s="1">
        <v>57</v>
      </c>
      <c r="B697" s="1" t="s">
        <v>37</v>
      </c>
      <c r="C697" s="1">
        <v>34.01</v>
      </c>
      <c r="D697" s="1" t="s">
        <v>32</v>
      </c>
      <c r="E697" s="1" t="s">
        <v>35</v>
      </c>
      <c r="F697" s="18">
        <v>11356.660900000001</v>
      </c>
      <c r="G697" s="18" t="str" cm="1">
        <f t="array" ref="G697">_xlfn.IFS(C697&lt;=18.5,"Underweight",AND(C697&gt;18.5,C697&lt;=24.9),"Healthy",AND(C697&gt;24.9,C697&lt;=29.9),"Slightly Overweight",C697&gt;29.9,"Overweight")</f>
        <v>Overweight</v>
      </c>
      <c r="H697" t="str" cm="1">
        <f t="array" ref="H697">_xlfn.IFS(A697&lt;=25,"Young Adult",AND(A697&gt;=26,A697&lt;=35),"Adult",AND(A697&gt;=36,A697&lt;=59),"Mature Age Adult",A697&gt;=60,"Senior")</f>
        <v>Mature Age Adult</v>
      </c>
    </row>
    <row r="698" spans="1:8" ht="14.25" customHeight="1">
      <c r="A698" s="1">
        <v>57</v>
      </c>
      <c r="B698" s="1" t="s">
        <v>37</v>
      </c>
      <c r="C698" s="1">
        <v>40.945</v>
      </c>
      <c r="D698" s="1" t="s">
        <v>32</v>
      </c>
      <c r="E698" s="1" t="s">
        <v>36</v>
      </c>
      <c r="F698" s="18">
        <v>11566.30055</v>
      </c>
      <c r="G698" s="18" t="str" cm="1">
        <f t="array" ref="G698">_xlfn.IFS(C698&lt;=18.5,"Underweight",AND(C698&gt;18.5,C698&lt;=24.9),"Healthy",AND(C698&gt;24.9,C698&lt;=29.9),"Slightly Overweight",C698&gt;29.9,"Overweight")</f>
        <v>Overweight</v>
      </c>
      <c r="H698" t="str" cm="1">
        <f t="array" ref="H698">_xlfn.IFS(A698&lt;=25,"Young Adult",AND(A698&gt;=26,A698&lt;=35),"Adult",AND(A698&gt;=36,A698&lt;=59),"Mature Age Adult",A698&gt;=60,"Senior")</f>
        <v>Mature Age Adult</v>
      </c>
    </row>
    <row r="699" spans="1:8" ht="14.25" customHeight="1">
      <c r="A699" s="1">
        <v>57</v>
      </c>
      <c r="B699" s="1" t="s">
        <v>37</v>
      </c>
      <c r="C699" s="1">
        <v>43.7</v>
      </c>
      <c r="D699" s="1" t="s">
        <v>32</v>
      </c>
      <c r="E699" s="1" t="s">
        <v>34</v>
      </c>
      <c r="F699" s="18">
        <v>11576.13</v>
      </c>
      <c r="G699" s="18" t="str" cm="1">
        <f t="array" ref="G699">_xlfn.IFS(C699&lt;=18.5,"Underweight",AND(C699&gt;18.5,C699&lt;=24.9),"Healthy",AND(C699&gt;24.9,C699&lt;=29.9),"Slightly Overweight",C699&gt;29.9,"Overweight")</f>
        <v>Overweight</v>
      </c>
      <c r="H699" t="str" cm="1">
        <f t="array" ref="H699">_xlfn.IFS(A699&lt;=25,"Young Adult",AND(A699&gt;=26,A699&lt;=35),"Adult",AND(A699&gt;=36,A699&lt;=59),"Mature Age Adult",A699&gt;=60,"Senior")</f>
        <v>Mature Age Adult</v>
      </c>
    </row>
    <row r="700" spans="1:8" ht="14.25" customHeight="1">
      <c r="A700" s="1">
        <v>57</v>
      </c>
      <c r="B700" s="1" t="s">
        <v>37</v>
      </c>
      <c r="C700" s="1">
        <v>33.630000000000003</v>
      </c>
      <c r="D700" s="1" t="s">
        <v>32</v>
      </c>
      <c r="E700" s="1" t="s">
        <v>35</v>
      </c>
      <c r="F700" s="18">
        <v>11945.1327</v>
      </c>
      <c r="G700" s="18" t="str" cm="1">
        <f t="array" ref="G700">_xlfn.IFS(C700&lt;=18.5,"Underweight",AND(C700&gt;18.5,C700&lt;=24.9),"Healthy",AND(C700&gt;24.9,C700&lt;=29.9),"Slightly Overweight",C700&gt;29.9,"Overweight")</f>
        <v>Overweight</v>
      </c>
      <c r="H700" t="str" cm="1">
        <f t="array" ref="H700">_xlfn.IFS(A700&lt;=25,"Young Adult",AND(A700&gt;=26,A700&lt;=35),"Adult",AND(A700&gt;=36,A700&lt;=59),"Mature Age Adult",A700&gt;=60,"Senior")</f>
        <v>Mature Age Adult</v>
      </c>
    </row>
    <row r="701" spans="1:8" ht="14.25" customHeight="1">
      <c r="A701" s="1">
        <v>57</v>
      </c>
      <c r="B701" s="1" t="s">
        <v>37</v>
      </c>
      <c r="C701" s="1">
        <v>31.54</v>
      </c>
      <c r="D701" s="1" t="s">
        <v>32</v>
      </c>
      <c r="E701" s="1" t="s">
        <v>35</v>
      </c>
      <c r="F701" s="18">
        <v>11353.2276</v>
      </c>
      <c r="G701" s="18" t="str" cm="1">
        <f t="array" ref="G701">_xlfn.IFS(C701&lt;=18.5,"Underweight",AND(C701&gt;18.5,C701&lt;=24.9),"Healthy",AND(C701&gt;24.9,C701&lt;=29.9),"Slightly Overweight",C701&gt;29.9,"Overweight")</f>
        <v>Overweight</v>
      </c>
      <c r="H701" t="str" cm="1">
        <f t="array" ref="H701">_xlfn.IFS(A701&lt;=25,"Young Adult",AND(A701&gt;=26,A701&lt;=35),"Adult",AND(A701&gt;=36,A701&lt;=59),"Mature Age Adult",A701&gt;=60,"Senior")</f>
        <v>Mature Age Adult</v>
      </c>
    </row>
    <row r="702" spans="1:8" ht="14.25" customHeight="1">
      <c r="A702" s="1">
        <v>57</v>
      </c>
      <c r="B702" s="1" t="s">
        <v>37</v>
      </c>
      <c r="C702" s="1">
        <v>40.28</v>
      </c>
      <c r="D702" s="1" t="s">
        <v>32</v>
      </c>
      <c r="E702" s="1" t="s">
        <v>36</v>
      </c>
      <c r="F702" s="18">
        <v>20709.020339999999</v>
      </c>
      <c r="G702" s="18" t="str" cm="1">
        <f t="array" ref="G702">_xlfn.IFS(C702&lt;=18.5,"Underweight",AND(C702&gt;18.5,C702&lt;=24.9),"Healthy",AND(C702&gt;24.9,C702&lt;=29.9),"Slightly Overweight",C702&gt;29.9,"Overweight")</f>
        <v>Overweight</v>
      </c>
      <c r="H702" t="str" cm="1">
        <f t="array" ref="H702">_xlfn.IFS(A702&lt;=25,"Young Adult",AND(A702&gt;=26,A702&lt;=35),"Adult",AND(A702&gt;=36,A702&lt;=59),"Mature Age Adult",A702&gt;=60,"Senior")</f>
        <v>Mature Age Adult</v>
      </c>
    </row>
    <row r="703" spans="1:8" ht="14.25" customHeight="1">
      <c r="A703" s="1">
        <v>57</v>
      </c>
      <c r="B703" s="1" t="s">
        <v>37</v>
      </c>
      <c r="C703" s="1">
        <v>40.369999999999997</v>
      </c>
      <c r="D703" s="1" t="s">
        <v>32</v>
      </c>
      <c r="E703" s="1" t="s">
        <v>33</v>
      </c>
      <c r="F703" s="18">
        <v>10982.5013</v>
      </c>
      <c r="G703" s="18" t="str" cm="1">
        <f t="array" ref="G703">_xlfn.IFS(C703&lt;=18.5,"Underweight",AND(C703&gt;18.5,C703&lt;=24.9),"Healthy",AND(C703&gt;24.9,C703&lt;=29.9),"Slightly Overweight",C703&gt;29.9,"Overweight")</f>
        <v>Overweight</v>
      </c>
      <c r="H703" t="str" cm="1">
        <f t="array" ref="H703">_xlfn.IFS(A703&lt;=25,"Young Adult",AND(A703&gt;=26,A703&lt;=35),"Adult",AND(A703&gt;=36,A703&lt;=59),"Mature Age Adult",A703&gt;=60,"Senior")</f>
        <v>Mature Age Adult</v>
      </c>
    </row>
    <row r="704" spans="1:8" ht="14.25" customHeight="1">
      <c r="A704" s="1">
        <v>58</v>
      </c>
      <c r="B704" s="1" t="s">
        <v>37</v>
      </c>
      <c r="C704" s="1">
        <v>32.01</v>
      </c>
      <c r="D704" s="1" t="s">
        <v>32</v>
      </c>
      <c r="E704" s="1" t="s">
        <v>33</v>
      </c>
      <c r="F704" s="18">
        <v>11946.625899999999</v>
      </c>
      <c r="G704" s="18" t="str" cm="1">
        <f t="array" ref="G704">_xlfn.IFS(C704&lt;=18.5,"Underweight",AND(C704&gt;18.5,C704&lt;=24.9),"Healthy",AND(C704&gt;24.9,C704&lt;=29.9),"Slightly Overweight",C704&gt;29.9,"Overweight")</f>
        <v>Overweight</v>
      </c>
      <c r="H704" t="str" cm="1">
        <f t="array" ref="H704">_xlfn.IFS(A704&lt;=25,"Young Adult",AND(A704&gt;=26,A704&lt;=35),"Adult",AND(A704&gt;=36,A704&lt;=59),"Mature Age Adult",A704&gt;=60,"Senior")</f>
        <v>Mature Age Adult</v>
      </c>
    </row>
    <row r="705" spans="1:8" ht="14.25" customHeight="1">
      <c r="A705" s="1">
        <v>58</v>
      </c>
      <c r="B705" s="1" t="s">
        <v>37</v>
      </c>
      <c r="C705" s="1">
        <v>49.06</v>
      </c>
      <c r="D705" s="1" t="s">
        <v>32</v>
      </c>
      <c r="E705" s="1" t="s">
        <v>33</v>
      </c>
      <c r="F705" s="18">
        <v>11381.3254</v>
      </c>
      <c r="G705" s="18" t="str" cm="1">
        <f t="array" ref="G705">_xlfn.IFS(C705&lt;=18.5,"Underweight",AND(C705&gt;18.5,C705&lt;=24.9),"Healthy",AND(C705&gt;24.9,C705&lt;=29.9),"Slightly Overweight",C705&gt;29.9,"Overweight")</f>
        <v>Overweight</v>
      </c>
      <c r="H705" t="str" cm="1">
        <f t="array" ref="H705">_xlfn.IFS(A705&lt;=25,"Young Adult",AND(A705&gt;=26,A705&lt;=35),"Adult",AND(A705&gt;=36,A705&lt;=59),"Mature Age Adult",A705&gt;=60,"Senior")</f>
        <v>Mature Age Adult</v>
      </c>
    </row>
    <row r="706" spans="1:8" ht="14.25" customHeight="1">
      <c r="A706" s="1">
        <v>58</v>
      </c>
      <c r="B706" s="1" t="s">
        <v>37</v>
      </c>
      <c r="C706" s="1">
        <v>34.865000000000002</v>
      </c>
      <c r="D706" s="1" t="s">
        <v>32</v>
      </c>
      <c r="E706" s="1" t="s">
        <v>36</v>
      </c>
      <c r="F706" s="18">
        <v>11944.594349999999</v>
      </c>
      <c r="G706" s="18" t="str" cm="1">
        <f t="array" ref="G706">_xlfn.IFS(C706&lt;=18.5,"Underweight",AND(C706&gt;18.5,C706&lt;=24.9),"Healthy",AND(C706&gt;24.9,C706&lt;=29.9),"Slightly Overweight",C706&gt;29.9,"Overweight")</f>
        <v>Overweight</v>
      </c>
      <c r="H706" t="str" cm="1">
        <f t="array" ref="H706">_xlfn.IFS(A706&lt;=25,"Young Adult",AND(A706&gt;=26,A706&lt;=35),"Adult",AND(A706&gt;=36,A706&lt;=59),"Mature Age Adult",A706&gt;=60,"Senior")</f>
        <v>Mature Age Adult</v>
      </c>
    </row>
    <row r="707" spans="1:8" ht="14.25" customHeight="1">
      <c r="A707" s="1">
        <v>58</v>
      </c>
      <c r="B707" s="1" t="s">
        <v>37</v>
      </c>
      <c r="C707" s="1">
        <v>35.700000000000003</v>
      </c>
      <c r="D707" s="1" t="s">
        <v>32</v>
      </c>
      <c r="E707" s="1" t="s">
        <v>34</v>
      </c>
      <c r="F707" s="18">
        <v>11362.754999999999</v>
      </c>
      <c r="G707" s="18" t="str" cm="1">
        <f t="array" ref="G707">_xlfn.IFS(C707&lt;=18.5,"Underweight",AND(C707&gt;18.5,C707&lt;=24.9),"Healthy",AND(C707&gt;24.9,C707&lt;=29.9),"Slightly Overweight",C707&gt;29.9,"Overweight")</f>
        <v>Overweight</v>
      </c>
      <c r="H707" t="str" cm="1">
        <f t="array" ref="H707">_xlfn.IFS(A707&lt;=25,"Young Adult",AND(A707&gt;=26,A707&lt;=35),"Adult",AND(A707&gt;=36,A707&lt;=59),"Mature Age Adult",A707&gt;=60,"Senior")</f>
        <v>Mature Age Adult</v>
      </c>
    </row>
    <row r="708" spans="1:8" ht="14.25" customHeight="1">
      <c r="A708" s="1">
        <v>58</v>
      </c>
      <c r="B708" s="1" t="s">
        <v>37</v>
      </c>
      <c r="C708" s="1">
        <v>38</v>
      </c>
      <c r="D708" s="1" t="s">
        <v>32</v>
      </c>
      <c r="E708" s="1" t="s">
        <v>34</v>
      </c>
      <c r="F708" s="18">
        <v>11365.951999999999</v>
      </c>
      <c r="G708" s="18" t="str" cm="1">
        <f t="array" ref="G708">_xlfn.IFS(C708&lt;=18.5,"Underweight",AND(C708&gt;18.5,C708&lt;=24.9),"Healthy",AND(C708&gt;24.9,C708&lt;=29.9),"Slightly Overweight",C708&gt;29.9,"Overweight")</f>
        <v>Overweight</v>
      </c>
      <c r="H708" t="str" cm="1">
        <f t="array" ref="H708">_xlfn.IFS(A708&lt;=25,"Young Adult",AND(A708&gt;=26,A708&lt;=35),"Adult",AND(A708&gt;=36,A708&lt;=59),"Mature Age Adult",A708&gt;=60,"Senior")</f>
        <v>Mature Age Adult</v>
      </c>
    </row>
    <row r="709" spans="1:8" ht="14.25" customHeight="1">
      <c r="A709" s="1">
        <v>58</v>
      </c>
      <c r="B709" s="1" t="s">
        <v>37</v>
      </c>
      <c r="C709" s="1">
        <v>34.39</v>
      </c>
      <c r="D709" s="1" t="s">
        <v>32</v>
      </c>
      <c r="E709" s="1" t="s">
        <v>35</v>
      </c>
      <c r="F709" s="18">
        <v>11743.9341</v>
      </c>
      <c r="G709" s="18" t="str" cm="1">
        <f t="array" ref="G709">_xlfn.IFS(C709&lt;=18.5,"Underweight",AND(C709&gt;18.5,C709&lt;=24.9),"Healthy",AND(C709&gt;24.9,C709&lt;=29.9),"Slightly Overweight",C709&gt;29.9,"Overweight")</f>
        <v>Overweight</v>
      </c>
      <c r="H709" t="str" cm="1">
        <f t="array" ref="H709">_xlfn.IFS(A709&lt;=25,"Young Adult",AND(A709&gt;=26,A709&lt;=35),"Adult",AND(A709&gt;=36,A709&lt;=59),"Mature Age Adult",A709&gt;=60,"Senior")</f>
        <v>Mature Age Adult</v>
      </c>
    </row>
    <row r="710" spans="1:8" ht="14.25" customHeight="1">
      <c r="A710" s="1">
        <v>58</v>
      </c>
      <c r="B710" s="1" t="s">
        <v>37</v>
      </c>
      <c r="C710" s="1">
        <v>36.08</v>
      </c>
      <c r="D710" s="1" t="s">
        <v>32</v>
      </c>
      <c r="E710" s="1" t="s">
        <v>33</v>
      </c>
      <c r="F710" s="18">
        <v>11363.2832</v>
      </c>
      <c r="G710" s="18" t="str" cm="1">
        <f t="array" ref="G710">_xlfn.IFS(C710&lt;=18.5,"Underweight",AND(C710&gt;18.5,C710&lt;=24.9),"Healthy",AND(C710&gt;24.9,C710&lt;=29.9),"Slightly Overweight",C710&gt;29.9,"Overweight")</f>
        <v>Overweight</v>
      </c>
      <c r="H710" t="str" cm="1">
        <f t="array" ref="H710">_xlfn.IFS(A710&lt;=25,"Young Adult",AND(A710&gt;=26,A710&lt;=35),"Adult",AND(A710&gt;=36,A710&lt;=59),"Mature Age Adult",A710&gt;=60,"Senior")</f>
        <v>Mature Age Adult</v>
      </c>
    </row>
    <row r="711" spans="1:8" ht="14.25" customHeight="1">
      <c r="A711" s="1">
        <v>58</v>
      </c>
      <c r="B711" s="1" t="s">
        <v>37</v>
      </c>
      <c r="C711" s="1">
        <v>30.305</v>
      </c>
      <c r="D711" s="1" t="s">
        <v>32</v>
      </c>
      <c r="E711" s="1" t="s">
        <v>36</v>
      </c>
      <c r="F711" s="18">
        <v>11938.255950000001</v>
      </c>
      <c r="G711" s="18" t="str" cm="1">
        <f t="array" ref="G711">_xlfn.IFS(C711&lt;=18.5,"Underweight",AND(C711&gt;18.5,C711&lt;=24.9),"Healthy",AND(C711&gt;24.9,C711&lt;=29.9),"Slightly Overweight",C711&gt;29.9,"Overweight")</f>
        <v>Overweight</v>
      </c>
      <c r="H711" t="str" cm="1">
        <f t="array" ref="H711">_xlfn.IFS(A711&lt;=25,"Young Adult",AND(A711&gt;=26,A711&lt;=35),"Adult",AND(A711&gt;=36,A711&lt;=59),"Mature Age Adult",A711&gt;=60,"Senior")</f>
        <v>Mature Age Adult</v>
      </c>
    </row>
    <row r="712" spans="1:8" ht="14.25" customHeight="1">
      <c r="A712" s="1">
        <v>59</v>
      </c>
      <c r="B712" s="1" t="s">
        <v>37</v>
      </c>
      <c r="C712" s="1">
        <v>31.79</v>
      </c>
      <c r="D712" s="1" t="s">
        <v>32</v>
      </c>
      <c r="E712" s="1" t="s">
        <v>33</v>
      </c>
      <c r="F712" s="18">
        <v>12928.7911</v>
      </c>
      <c r="G712" s="18" t="str" cm="1">
        <f t="array" ref="G712">_xlfn.IFS(C712&lt;=18.5,"Underweight",AND(C712&gt;18.5,C712&lt;=24.9),"Healthy",AND(C712&gt;24.9,C712&lt;=29.9),"Slightly Overweight",C712&gt;29.9,"Overweight")</f>
        <v>Overweight</v>
      </c>
      <c r="H712" t="str" cm="1">
        <f t="array" ref="H712">_xlfn.IFS(A712&lt;=25,"Young Adult",AND(A712&gt;=26,A712&lt;=35),"Adult",AND(A712&gt;=36,A712&lt;=59),"Mature Age Adult",A712&gt;=60,"Senior")</f>
        <v>Mature Age Adult</v>
      </c>
    </row>
    <row r="713" spans="1:8" ht="14.25" customHeight="1">
      <c r="A713" s="1">
        <v>59</v>
      </c>
      <c r="B713" s="1" t="s">
        <v>37</v>
      </c>
      <c r="C713" s="1">
        <v>37.4</v>
      </c>
      <c r="D713" s="1" t="s">
        <v>32</v>
      </c>
      <c r="E713" s="1" t="s">
        <v>34</v>
      </c>
      <c r="F713" s="18">
        <v>21797.000400000001</v>
      </c>
      <c r="G713" s="18" t="str" cm="1">
        <f t="array" ref="G713">_xlfn.IFS(C713&lt;=18.5,"Underweight",AND(C713&gt;18.5,C713&lt;=24.9),"Healthy",AND(C713&gt;24.9,C713&lt;=29.9),"Slightly Overweight",C713&gt;29.9,"Overweight")</f>
        <v>Overweight</v>
      </c>
      <c r="H713" t="str" cm="1">
        <f t="array" ref="H713">_xlfn.IFS(A713&lt;=25,"Young Adult",AND(A713&gt;=26,A713&lt;=35),"Adult",AND(A713&gt;=36,A713&lt;=59),"Mature Age Adult",A713&gt;=60,"Senior")</f>
        <v>Mature Age Adult</v>
      </c>
    </row>
    <row r="714" spans="1:8" ht="14.25" customHeight="1">
      <c r="A714" s="1">
        <v>59</v>
      </c>
      <c r="B714" s="1" t="s">
        <v>37</v>
      </c>
      <c r="C714" s="1">
        <v>37.1</v>
      </c>
      <c r="D714" s="1" t="s">
        <v>32</v>
      </c>
      <c r="E714" s="1" t="s">
        <v>34</v>
      </c>
      <c r="F714" s="18">
        <v>12347.172</v>
      </c>
      <c r="G714" s="18" t="str" cm="1">
        <f t="array" ref="G714">_xlfn.IFS(C714&lt;=18.5,"Underweight",AND(C714&gt;18.5,C714&lt;=24.9),"Healthy",AND(C714&gt;24.9,C714&lt;=29.9),"Slightly Overweight",C714&gt;29.9,"Overweight")</f>
        <v>Overweight</v>
      </c>
      <c r="H714" t="str" cm="1">
        <f t="array" ref="H714">_xlfn.IFS(A714&lt;=25,"Young Adult",AND(A714&gt;=26,A714&lt;=35),"Adult",AND(A714&gt;=36,A714&lt;=59),"Mature Age Adult",A714&gt;=60,"Senior")</f>
        <v>Mature Age Adult</v>
      </c>
    </row>
    <row r="715" spans="1:8" ht="14.25" customHeight="1">
      <c r="A715" s="1">
        <v>60</v>
      </c>
      <c r="B715" s="1" t="s">
        <v>37</v>
      </c>
      <c r="C715" s="1">
        <v>33.11</v>
      </c>
      <c r="D715" s="1" t="s">
        <v>32</v>
      </c>
      <c r="E715" s="1" t="s">
        <v>33</v>
      </c>
      <c r="F715" s="18">
        <v>13919.822899999999</v>
      </c>
      <c r="G715" s="18" t="str" cm="1">
        <f t="array" ref="G715">_xlfn.IFS(C715&lt;=18.5,"Underweight",AND(C715&gt;18.5,C715&lt;=24.9),"Healthy",AND(C715&gt;24.9,C715&lt;=29.9),"Slightly Overweight",C715&gt;29.9,"Overweight")</f>
        <v>Overweight</v>
      </c>
      <c r="H715" t="str" cm="1">
        <f t="array" ref="H715">_xlfn.IFS(A715&lt;=25,"Young Adult",AND(A715&gt;=26,A715&lt;=35),"Adult",AND(A715&gt;=36,A715&lt;=59),"Mature Age Adult",A715&gt;=60,"Senior")</f>
        <v>Senior</v>
      </c>
    </row>
    <row r="716" spans="1:8" ht="14.25" customHeight="1">
      <c r="A716" s="1">
        <v>60</v>
      </c>
      <c r="B716" s="1" t="s">
        <v>37</v>
      </c>
      <c r="C716" s="1">
        <v>36.954999999999998</v>
      </c>
      <c r="D716" s="1" t="s">
        <v>32</v>
      </c>
      <c r="E716" s="1" t="s">
        <v>36</v>
      </c>
      <c r="F716" s="18">
        <v>12741.167450000001</v>
      </c>
      <c r="G716" s="18" t="str" cm="1">
        <f t="array" ref="G716">_xlfn.IFS(C716&lt;=18.5,"Underweight",AND(C716&gt;18.5,C716&lt;=24.9),"Healthy",AND(C716&gt;24.9,C716&lt;=29.9),"Slightly Overweight",C716&gt;29.9,"Overweight")</f>
        <v>Overweight</v>
      </c>
      <c r="H716" t="str" cm="1">
        <f t="array" ref="H716">_xlfn.IFS(A716&lt;=25,"Young Adult",AND(A716&gt;=26,A716&lt;=35),"Adult",AND(A716&gt;=36,A716&lt;=59),"Mature Age Adult",A716&gt;=60,"Senior")</f>
        <v>Senior</v>
      </c>
    </row>
    <row r="717" spans="1:8" ht="14.25" customHeight="1">
      <c r="A717" s="1">
        <v>61</v>
      </c>
      <c r="B717" s="1" t="s">
        <v>37</v>
      </c>
      <c r="C717" s="1">
        <v>31.57</v>
      </c>
      <c r="D717" s="1" t="s">
        <v>32</v>
      </c>
      <c r="E717" s="1" t="s">
        <v>33</v>
      </c>
      <c r="F717" s="18">
        <v>12557.605299999999</v>
      </c>
      <c r="G717" s="18" t="str" cm="1">
        <f t="array" ref="G717">_xlfn.IFS(C717&lt;=18.5,"Underweight",AND(C717&gt;18.5,C717&lt;=24.9),"Healthy",AND(C717&gt;24.9,C717&lt;=29.9),"Slightly Overweight",C717&gt;29.9,"Overweight")</f>
        <v>Overweight</v>
      </c>
      <c r="H717" t="str" cm="1">
        <f t="array" ref="H717">_xlfn.IFS(A717&lt;=25,"Young Adult",AND(A717&gt;=26,A717&lt;=35),"Adult",AND(A717&gt;=36,A717&lt;=59),"Mature Age Adult",A717&gt;=60,"Senior")</f>
        <v>Senior</v>
      </c>
    </row>
    <row r="718" spans="1:8" ht="14.25" customHeight="1">
      <c r="A718" s="1">
        <v>61</v>
      </c>
      <c r="B718" s="1" t="s">
        <v>37</v>
      </c>
      <c r="C718" s="1">
        <v>43.4</v>
      </c>
      <c r="D718" s="1" t="s">
        <v>32</v>
      </c>
      <c r="E718" s="1" t="s">
        <v>34</v>
      </c>
      <c r="F718" s="18">
        <v>12574.049000000001</v>
      </c>
      <c r="G718" s="18" t="str" cm="1">
        <f t="array" ref="G718">_xlfn.IFS(C718&lt;=18.5,"Underweight",AND(C718&gt;18.5,C718&lt;=24.9),"Healthy",AND(C718&gt;24.9,C718&lt;=29.9),"Slightly Overweight",C718&gt;29.9,"Overweight")</f>
        <v>Overweight</v>
      </c>
      <c r="H718" t="str" cm="1">
        <f t="array" ref="H718">_xlfn.IFS(A718&lt;=25,"Young Adult",AND(A718&gt;=26,A718&lt;=35),"Adult",AND(A718&gt;=36,A718&lt;=59),"Mature Age Adult",A718&gt;=60,"Senior")</f>
        <v>Senior</v>
      </c>
    </row>
    <row r="719" spans="1:8" ht="14.25" customHeight="1">
      <c r="A719" s="1">
        <v>61</v>
      </c>
      <c r="B719" s="1" t="s">
        <v>37</v>
      </c>
      <c r="C719" s="1">
        <v>33.914999999999999</v>
      </c>
      <c r="D719" s="1" t="s">
        <v>32</v>
      </c>
      <c r="E719" s="1" t="s">
        <v>36</v>
      </c>
      <c r="F719" s="18">
        <v>13143.86485</v>
      </c>
      <c r="G719" s="18" t="str" cm="1">
        <f t="array" ref="G719">_xlfn.IFS(C719&lt;=18.5,"Underweight",AND(C719&gt;18.5,C719&lt;=24.9),"Healthy",AND(C719&gt;24.9,C719&lt;=29.9),"Slightly Overweight",C719&gt;29.9,"Overweight")</f>
        <v>Overweight</v>
      </c>
      <c r="H719" t="str" cm="1">
        <f t="array" ref="H719">_xlfn.IFS(A719&lt;=25,"Young Adult",AND(A719&gt;=26,A719&lt;=35),"Adult",AND(A719&gt;=36,A719&lt;=59),"Mature Age Adult",A719&gt;=60,"Senior")</f>
        <v>Senior</v>
      </c>
    </row>
    <row r="720" spans="1:8" ht="14.25" customHeight="1">
      <c r="A720" s="1">
        <v>61</v>
      </c>
      <c r="B720" s="1" t="s">
        <v>37</v>
      </c>
      <c r="C720" s="1">
        <v>36.1</v>
      </c>
      <c r="D720" s="1" t="s">
        <v>32</v>
      </c>
      <c r="E720" s="1" t="s">
        <v>34</v>
      </c>
      <c r="F720" s="18">
        <v>27941.28758</v>
      </c>
      <c r="G720" s="18" t="str" cm="1">
        <f t="array" ref="G720">_xlfn.IFS(C720&lt;=18.5,"Underweight",AND(C720&gt;18.5,C720&lt;=24.9),"Healthy",AND(C720&gt;24.9,C720&lt;=29.9),"Slightly Overweight",C720&gt;29.9,"Overweight")</f>
        <v>Overweight</v>
      </c>
      <c r="H720" t="str" cm="1">
        <f t="array" ref="H720">_xlfn.IFS(A720&lt;=25,"Young Adult",AND(A720&gt;=26,A720&lt;=35),"Adult",AND(A720&gt;=36,A720&lt;=59),"Mature Age Adult",A720&gt;=60,"Senior")</f>
        <v>Senior</v>
      </c>
    </row>
    <row r="721" spans="1:8" ht="14.25" customHeight="1">
      <c r="A721" s="1">
        <v>61</v>
      </c>
      <c r="B721" s="1" t="s">
        <v>37</v>
      </c>
      <c r="C721" s="1">
        <v>32.299999999999997</v>
      </c>
      <c r="D721" s="1" t="s">
        <v>32</v>
      </c>
      <c r="E721" s="1" t="s">
        <v>35</v>
      </c>
      <c r="F721" s="18">
        <v>14119.62</v>
      </c>
      <c r="G721" s="18" t="str" cm="1">
        <f t="array" ref="G721">_xlfn.IFS(C721&lt;=18.5,"Underweight",AND(C721&gt;18.5,C721&lt;=24.9),"Healthy",AND(C721&gt;24.9,C721&lt;=29.9),"Slightly Overweight",C721&gt;29.9,"Overweight")</f>
        <v>Overweight</v>
      </c>
      <c r="H721" t="str" cm="1">
        <f t="array" ref="H721">_xlfn.IFS(A721&lt;=25,"Young Adult",AND(A721&gt;=26,A721&lt;=35),"Adult",AND(A721&gt;=36,A721&lt;=59),"Mature Age Adult",A721&gt;=60,"Senior")</f>
        <v>Senior</v>
      </c>
    </row>
    <row r="722" spans="1:8" ht="14.25" customHeight="1">
      <c r="A722" s="1">
        <v>61</v>
      </c>
      <c r="B722" s="1" t="s">
        <v>37</v>
      </c>
      <c r="C722" s="1">
        <v>38.380000000000003</v>
      </c>
      <c r="D722" s="1" t="s">
        <v>32</v>
      </c>
      <c r="E722" s="1" t="s">
        <v>35</v>
      </c>
      <c r="F722" s="18">
        <v>12950.0712</v>
      </c>
      <c r="G722" s="18" t="str" cm="1">
        <f t="array" ref="G722">_xlfn.IFS(C722&lt;=18.5,"Underweight",AND(C722&gt;18.5,C722&lt;=24.9),"Healthy",AND(C722&gt;24.9,C722&lt;=29.9),"Slightly Overweight",C722&gt;29.9,"Overweight")</f>
        <v>Overweight</v>
      </c>
      <c r="H722" t="str" cm="1">
        <f t="array" ref="H722">_xlfn.IFS(A722&lt;=25,"Young Adult",AND(A722&gt;=26,A722&lt;=35),"Adult",AND(A722&gt;=36,A722&lt;=59),"Mature Age Adult",A722&gt;=60,"Senior")</f>
        <v>Senior</v>
      </c>
    </row>
    <row r="723" spans="1:8" ht="14.25" customHeight="1">
      <c r="A723" s="1">
        <v>61</v>
      </c>
      <c r="B723" s="1" t="s">
        <v>37</v>
      </c>
      <c r="C723" s="1">
        <v>33.534999999999997</v>
      </c>
      <c r="D723" s="1" t="s">
        <v>32</v>
      </c>
      <c r="E723" s="1" t="s">
        <v>36</v>
      </c>
      <c r="F723" s="18">
        <v>13143.336649999999</v>
      </c>
      <c r="G723" s="18" t="str" cm="1">
        <f t="array" ref="G723">_xlfn.IFS(C723&lt;=18.5,"Underweight",AND(C723&gt;18.5,C723&lt;=24.9),"Healthy",AND(C723&gt;24.9,C723&lt;=29.9),"Slightly Overweight",C723&gt;29.9,"Overweight")</f>
        <v>Overweight</v>
      </c>
      <c r="H723" t="str" cm="1">
        <f t="array" ref="H723">_xlfn.IFS(A723&lt;=25,"Young Adult",AND(A723&gt;=26,A723&lt;=35),"Adult",AND(A723&gt;=36,A723&lt;=59),"Mature Age Adult",A723&gt;=60,"Senior")</f>
        <v>Senior</v>
      </c>
    </row>
    <row r="724" spans="1:8" ht="14.25" customHeight="1">
      <c r="A724" s="1">
        <v>62</v>
      </c>
      <c r="B724" s="1" t="s">
        <v>37</v>
      </c>
      <c r="C724" s="1">
        <v>30.02</v>
      </c>
      <c r="D724" s="1" t="s">
        <v>32</v>
      </c>
      <c r="E724" s="1" t="s">
        <v>35</v>
      </c>
      <c r="F724" s="18">
        <v>13352.0998</v>
      </c>
      <c r="G724" s="18" t="str" cm="1">
        <f t="array" ref="G724">_xlfn.IFS(C724&lt;=18.5,"Underweight",AND(C724&gt;18.5,C724&lt;=24.9),"Healthy",AND(C724&gt;24.9,C724&lt;=29.9),"Slightly Overweight",C724&gt;29.9,"Overweight")</f>
        <v>Overweight</v>
      </c>
      <c r="H724" t="str" cm="1">
        <f t="array" ref="H724">_xlfn.IFS(A724&lt;=25,"Young Adult",AND(A724&gt;=26,A724&lt;=35),"Adult",AND(A724&gt;=36,A724&lt;=59),"Mature Age Adult",A724&gt;=60,"Senior")</f>
        <v>Senior</v>
      </c>
    </row>
    <row r="725" spans="1:8" ht="14.25" customHeight="1">
      <c r="A725" s="1">
        <v>62</v>
      </c>
      <c r="B725" s="1" t="s">
        <v>37</v>
      </c>
      <c r="C725" s="1">
        <v>31.46</v>
      </c>
      <c r="D725" s="1" t="s">
        <v>32</v>
      </c>
      <c r="E725" s="1" t="s">
        <v>33</v>
      </c>
      <c r="F725" s="18">
        <v>27000.98473</v>
      </c>
      <c r="G725" s="18" t="str" cm="1">
        <f t="array" ref="G725">_xlfn.IFS(C725&lt;=18.5,"Underweight",AND(C725&gt;18.5,C725&lt;=24.9),"Healthy",AND(C725&gt;24.9,C725&lt;=29.9),"Slightly Overweight",C725&gt;29.9,"Overweight")</f>
        <v>Overweight</v>
      </c>
      <c r="H725" t="str" cm="1">
        <f t="array" ref="H725">_xlfn.IFS(A725&lt;=25,"Young Adult",AND(A725&gt;=26,A725&lt;=35),"Adult",AND(A725&gt;=36,A725&lt;=59),"Mature Age Adult",A725&gt;=60,"Senior")</f>
        <v>Senior</v>
      </c>
    </row>
    <row r="726" spans="1:8" ht="14.25" customHeight="1">
      <c r="A726" s="1">
        <v>62</v>
      </c>
      <c r="B726" s="1" t="s">
        <v>37</v>
      </c>
      <c r="C726" s="1">
        <v>37.4</v>
      </c>
      <c r="D726" s="1" t="s">
        <v>32</v>
      </c>
      <c r="E726" s="1" t="s">
        <v>34</v>
      </c>
      <c r="F726" s="18">
        <v>12979.358</v>
      </c>
      <c r="G726" s="18" t="str" cm="1">
        <f t="array" ref="G726">_xlfn.IFS(C726&lt;=18.5,"Underweight",AND(C726&gt;18.5,C726&lt;=24.9),"Healthy",AND(C726&gt;24.9,C726&lt;=29.9),"Slightly Overweight",C726&gt;29.9,"Overweight")</f>
        <v>Overweight</v>
      </c>
      <c r="H726" t="str" cm="1">
        <f t="array" ref="H726">_xlfn.IFS(A726&lt;=25,"Young Adult",AND(A726&gt;=26,A726&lt;=35),"Adult",AND(A726&gt;=36,A726&lt;=59),"Mature Age Adult",A726&gt;=60,"Senior")</f>
        <v>Senior</v>
      </c>
    </row>
    <row r="727" spans="1:8" ht="14.25" customHeight="1">
      <c r="A727" s="1">
        <v>62</v>
      </c>
      <c r="B727" s="1" t="s">
        <v>37</v>
      </c>
      <c r="C727" s="1">
        <v>32.11</v>
      </c>
      <c r="D727" s="1" t="s">
        <v>32</v>
      </c>
      <c r="E727" s="1" t="s">
        <v>36</v>
      </c>
      <c r="F727" s="18">
        <v>13555.0049</v>
      </c>
      <c r="G727" s="18" t="str" cm="1">
        <f t="array" ref="G727">_xlfn.IFS(C727&lt;=18.5,"Underweight",AND(C727&gt;18.5,C727&lt;=24.9),"Healthy",AND(C727&gt;24.9,C727&lt;=29.9),"Slightly Overweight",C727&gt;29.9,"Overweight")</f>
        <v>Overweight</v>
      </c>
      <c r="H727" t="str" cm="1">
        <f t="array" ref="H727">_xlfn.IFS(A727&lt;=25,"Young Adult",AND(A727&gt;=26,A727&lt;=35),"Adult",AND(A727&gt;=36,A727&lt;=59),"Mature Age Adult",A727&gt;=60,"Senior")</f>
        <v>Senior</v>
      </c>
    </row>
    <row r="728" spans="1:8" ht="14.25" customHeight="1">
      <c r="A728" s="1">
        <v>62</v>
      </c>
      <c r="B728" s="1" t="s">
        <v>37</v>
      </c>
      <c r="C728" s="1">
        <v>39.93</v>
      </c>
      <c r="D728" s="1" t="s">
        <v>32</v>
      </c>
      <c r="E728" s="1" t="s">
        <v>33</v>
      </c>
      <c r="F728" s="18">
        <v>12982.8747</v>
      </c>
      <c r="G728" s="18" t="str" cm="1">
        <f t="array" ref="G728">_xlfn.IFS(C728&lt;=18.5,"Underweight",AND(C728&gt;18.5,C728&lt;=24.9),"Healthy",AND(C728&gt;24.9,C728&lt;=29.9),"Slightly Overweight",C728&gt;29.9,"Overweight")</f>
        <v>Overweight</v>
      </c>
      <c r="H728" t="str" cm="1">
        <f t="array" ref="H728">_xlfn.IFS(A728&lt;=25,"Young Adult",AND(A728&gt;=26,A728&lt;=35),"Adult",AND(A728&gt;=36,A728&lt;=59),"Mature Age Adult",A728&gt;=60,"Senior")</f>
        <v>Senior</v>
      </c>
    </row>
    <row r="729" spans="1:8" ht="14.25" customHeight="1">
      <c r="A729" s="1">
        <v>62</v>
      </c>
      <c r="B729" s="1" t="s">
        <v>37</v>
      </c>
      <c r="C729" s="1">
        <v>38.83</v>
      </c>
      <c r="D729" s="1" t="s">
        <v>32</v>
      </c>
      <c r="E729" s="1" t="s">
        <v>33</v>
      </c>
      <c r="F729" s="18">
        <v>12981.3457</v>
      </c>
      <c r="G729" s="18" t="str" cm="1">
        <f t="array" ref="G729">_xlfn.IFS(C729&lt;=18.5,"Underweight",AND(C729&gt;18.5,C729&lt;=24.9),"Healthy",AND(C729&gt;24.9,C729&lt;=29.9),"Slightly Overweight",C729&gt;29.9,"Overweight")</f>
        <v>Overweight</v>
      </c>
      <c r="H729" t="str" cm="1">
        <f t="array" ref="H729">_xlfn.IFS(A729&lt;=25,"Young Adult",AND(A729&gt;=26,A729&lt;=35),"Adult",AND(A729&gt;=36,A729&lt;=59),"Mature Age Adult",A729&gt;=60,"Senior")</f>
        <v>Senior</v>
      </c>
    </row>
    <row r="730" spans="1:8" ht="14.25" customHeight="1">
      <c r="A730" s="1">
        <v>63</v>
      </c>
      <c r="B730" s="1" t="s">
        <v>37</v>
      </c>
      <c r="C730" s="1">
        <v>41.47</v>
      </c>
      <c r="D730" s="1" t="s">
        <v>32</v>
      </c>
      <c r="E730" s="1" t="s">
        <v>33</v>
      </c>
      <c r="F730" s="18">
        <v>13405.390299999999</v>
      </c>
      <c r="G730" s="18" t="str" cm="1">
        <f t="array" ref="G730">_xlfn.IFS(C730&lt;=18.5,"Underweight",AND(C730&gt;18.5,C730&lt;=24.9),"Healthy",AND(C730&gt;24.9,C730&lt;=29.9),"Slightly Overweight",C730&gt;29.9,"Overweight")</f>
        <v>Overweight</v>
      </c>
      <c r="H730" t="str" cm="1">
        <f t="array" ref="H730">_xlfn.IFS(A730&lt;=25,"Young Adult",AND(A730&gt;=26,A730&lt;=35),"Adult",AND(A730&gt;=36,A730&lt;=59),"Mature Age Adult",A730&gt;=60,"Senior")</f>
        <v>Senior</v>
      </c>
    </row>
    <row r="731" spans="1:8" ht="14.25" customHeight="1">
      <c r="A731" s="1">
        <v>63</v>
      </c>
      <c r="B731" s="1" t="s">
        <v>37</v>
      </c>
      <c r="C731" s="1">
        <v>36.765000000000001</v>
      </c>
      <c r="D731" s="1" t="s">
        <v>32</v>
      </c>
      <c r="E731" s="1" t="s">
        <v>36</v>
      </c>
      <c r="F731" s="18">
        <v>13981.850350000001</v>
      </c>
      <c r="G731" s="18" t="str" cm="1">
        <f t="array" ref="G731">_xlfn.IFS(C731&lt;=18.5,"Underweight",AND(C731&gt;18.5,C731&lt;=24.9),"Healthy",AND(C731&gt;24.9,C731&lt;=29.9),"Slightly Overweight",C731&gt;29.9,"Overweight")</f>
        <v>Overweight</v>
      </c>
      <c r="H731" t="str" cm="1">
        <f t="array" ref="H731">_xlfn.IFS(A731&lt;=25,"Young Adult",AND(A731&gt;=26,A731&lt;=35),"Adult",AND(A731&gt;=36,A731&lt;=59),"Mature Age Adult",A731&gt;=60,"Senior")</f>
        <v>Senior</v>
      </c>
    </row>
    <row r="732" spans="1:8" ht="14.25" customHeight="1">
      <c r="A732" s="1">
        <v>63</v>
      </c>
      <c r="B732" s="1" t="s">
        <v>37</v>
      </c>
      <c r="C732" s="1">
        <v>41.325000000000003</v>
      </c>
      <c r="D732" s="1" t="s">
        <v>32</v>
      </c>
      <c r="E732" s="1" t="s">
        <v>35</v>
      </c>
      <c r="F732" s="18">
        <v>15555.188749999999</v>
      </c>
      <c r="G732" s="18" t="str" cm="1">
        <f t="array" ref="G732">_xlfn.IFS(C732&lt;=18.5,"Underweight",AND(C732&gt;18.5,C732&lt;=24.9),"Healthy",AND(C732&gt;24.9,C732&lt;=29.9),"Slightly Overweight",C732&gt;29.9,"Overweight")</f>
        <v>Overweight</v>
      </c>
      <c r="H732" t="str" cm="1">
        <f t="array" ref="H732">_xlfn.IFS(A732&lt;=25,"Young Adult",AND(A732&gt;=26,A732&lt;=35),"Adult",AND(A732&gt;=36,A732&lt;=59),"Mature Age Adult",A732&gt;=60,"Senior")</f>
        <v>Senior</v>
      </c>
    </row>
    <row r="733" spans="1:8" ht="14.25" customHeight="1">
      <c r="A733" s="1">
        <v>63</v>
      </c>
      <c r="B733" s="1" t="s">
        <v>37</v>
      </c>
      <c r="C733" s="1">
        <v>30.8</v>
      </c>
      <c r="D733" s="1" t="s">
        <v>32</v>
      </c>
      <c r="E733" s="1" t="s">
        <v>34</v>
      </c>
      <c r="F733" s="18">
        <v>13390.558999999999</v>
      </c>
      <c r="G733" s="18" t="str" cm="1">
        <f t="array" ref="G733">_xlfn.IFS(C733&lt;=18.5,"Underweight",AND(C733&gt;18.5,C733&lt;=24.9),"Healthy",AND(C733&gt;24.9,C733&lt;=29.9),"Slightly Overweight",C733&gt;29.9,"Overweight")</f>
        <v>Overweight</v>
      </c>
      <c r="H733" t="str" cm="1">
        <f t="array" ref="H733">_xlfn.IFS(A733&lt;=25,"Young Adult",AND(A733&gt;=26,A733&lt;=35),"Adult",AND(A733&gt;=36,A733&lt;=59),"Mature Age Adult",A733&gt;=60,"Senior")</f>
        <v>Senior</v>
      </c>
    </row>
    <row r="734" spans="1:8" ht="14.25" customHeight="1">
      <c r="A734" s="1">
        <v>63</v>
      </c>
      <c r="B734" s="1" t="s">
        <v>37</v>
      </c>
      <c r="C734" s="1">
        <v>33.1</v>
      </c>
      <c r="D734" s="1" t="s">
        <v>32</v>
      </c>
      <c r="E734" s="1" t="s">
        <v>34</v>
      </c>
      <c r="F734" s="18">
        <v>13393.755999999999</v>
      </c>
      <c r="G734" s="18" t="str" cm="1">
        <f t="array" ref="G734">_xlfn.IFS(C734&lt;=18.5,"Underweight",AND(C734&gt;18.5,C734&lt;=24.9),"Healthy",AND(C734&gt;24.9,C734&lt;=29.9),"Slightly Overweight",C734&gt;29.9,"Overweight")</f>
        <v>Overweight</v>
      </c>
      <c r="H734" t="str" cm="1">
        <f t="array" ref="H734">_xlfn.IFS(A734&lt;=25,"Young Adult",AND(A734&gt;=26,A734&lt;=35),"Adult",AND(A734&gt;=36,A734&lt;=59),"Mature Age Adult",A734&gt;=60,"Senior")</f>
        <v>Senior</v>
      </c>
    </row>
    <row r="735" spans="1:8" ht="14.25" customHeight="1">
      <c r="A735" s="1">
        <v>63</v>
      </c>
      <c r="B735" s="1" t="s">
        <v>37</v>
      </c>
      <c r="C735" s="1">
        <v>39.799999999999997</v>
      </c>
      <c r="D735" s="1" t="s">
        <v>32</v>
      </c>
      <c r="E735" s="1" t="s">
        <v>34</v>
      </c>
      <c r="F735" s="18">
        <v>15170.069</v>
      </c>
      <c r="G735" s="18" t="str" cm="1">
        <f t="array" ref="G735">_xlfn.IFS(C735&lt;=18.5,"Underweight",AND(C735&gt;18.5,C735&lt;=24.9),"Healthy",AND(C735&gt;24.9,C735&lt;=29.9),"Slightly Overweight",C735&gt;29.9,"Overweight")</f>
        <v>Overweight</v>
      </c>
      <c r="H735" t="str" cm="1">
        <f t="array" ref="H735">_xlfn.IFS(A735&lt;=25,"Young Adult",AND(A735&gt;=26,A735&lt;=35),"Adult",AND(A735&gt;=36,A735&lt;=59),"Mature Age Adult",A735&gt;=60,"Senior")</f>
        <v>Senior</v>
      </c>
    </row>
    <row r="736" spans="1:8" ht="14.25" customHeight="1">
      <c r="A736" s="1">
        <v>63</v>
      </c>
      <c r="B736" s="1" t="s">
        <v>37</v>
      </c>
      <c r="C736" s="1">
        <v>31.445</v>
      </c>
      <c r="D736" s="1" t="s">
        <v>32</v>
      </c>
      <c r="E736" s="1" t="s">
        <v>36</v>
      </c>
      <c r="F736" s="18">
        <v>13974.455550000001</v>
      </c>
      <c r="G736" s="18" t="str" cm="1">
        <f t="array" ref="G736">_xlfn.IFS(C736&lt;=18.5,"Underweight",AND(C736&gt;18.5,C736&lt;=24.9),"Healthy",AND(C736&gt;24.9,C736&lt;=29.9),"Slightly Overweight",C736&gt;29.9,"Overweight")</f>
        <v>Overweight</v>
      </c>
      <c r="H736" t="str" cm="1">
        <f t="array" ref="H736">_xlfn.IFS(A736&lt;=25,"Young Adult",AND(A736&gt;=26,A736&lt;=35),"Adult",AND(A736&gt;=36,A736&lt;=59),"Mature Age Adult",A736&gt;=60,"Senior")</f>
        <v>Senior</v>
      </c>
    </row>
    <row r="737" spans="1:8" ht="14.25" customHeight="1">
      <c r="A737" s="1">
        <v>63</v>
      </c>
      <c r="B737" s="1" t="s">
        <v>37</v>
      </c>
      <c r="C737" s="1">
        <v>33.659999999999997</v>
      </c>
      <c r="D737" s="1" t="s">
        <v>32</v>
      </c>
      <c r="E737" s="1" t="s">
        <v>33</v>
      </c>
      <c r="F737" s="18">
        <v>15161.5344</v>
      </c>
      <c r="G737" s="18" t="str" cm="1">
        <f t="array" ref="G737">_xlfn.IFS(C737&lt;=18.5,"Underweight",AND(C737&gt;18.5,C737&lt;=24.9),"Healthy",AND(C737&gt;24.9,C737&lt;=29.9),"Slightly Overweight",C737&gt;29.9,"Overweight")</f>
        <v>Overweight</v>
      </c>
      <c r="H737" t="str" cm="1">
        <f t="array" ref="H737">_xlfn.IFS(A737&lt;=25,"Young Adult",AND(A737&gt;=26,A737&lt;=35),"Adult",AND(A737&gt;=36,A737&lt;=59),"Mature Age Adult",A737&gt;=60,"Senior")</f>
        <v>Senior</v>
      </c>
    </row>
    <row r="738" spans="1:8" ht="14.25" customHeight="1">
      <c r="A738" s="1">
        <v>64</v>
      </c>
      <c r="B738" s="1" t="s">
        <v>37</v>
      </c>
      <c r="C738" s="1">
        <v>34.5</v>
      </c>
      <c r="D738" s="1" t="s">
        <v>32</v>
      </c>
      <c r="E738" s="1" t="s">
        <v>34</v>
      </c>
      <c r="F738" s="18">
        <v>13822.803</v>
      </c>
      <c r="G738" s="18" t="str" cm="1">
        <f t="array" ref="G738">_xlfn.IFS(C738&lt;=18.5,"Underweight",AND(C738&gt;18.5,C738&lt;=24.9),"Healthy",AND(C738&gt;24.9,C738&lt;=29.9),"Slightly Overweight",C738&gt;29.9,"Overweight")</f>
        <v>Overweight</v>
      </c>
      <c r="H738" t="str" cm="1">
        <f t="array" ref="H738">_xlfn.IFS(A738&lt;=25,"Young Adult",AND(A738&gt;=26,A738&lt;=35),"Adult",AND(A738&gt;=36,A738&lt;=59),"Mature Age Adult",A738&gt;=60,"Senior")</f>
        <v>Senior</v>
      </c>
    </row>
    <row r="739" spans="1:8" ht="14.25" customHeight="1">
      <c r="A739" s="1">
        <v>64</v>
      </c>
      <c r="B739" s="1" t="s">
        <v>37</v>
      </c>
      <c r="C739" s="1">
        <v>39.159999999999997</v>
      </c>
      <c r="D739" s="1" t="s">
        <v>32</v>
      </c>
      <c r="E739" s="1" t="s">
        <v>33</v>
      </c>
      <c r="F739" s="18">
        <v>14418.2804</v>
      </c>
      <c r="G739" s="18" t="str" cm="1">
        <f t="array" ref="G739">_xlfn.IFS(C739&lt;=18.5,"Underweight",AND(C739&gt;18.5,C739&lt;=24.9),"Healthy",AND(C739&gt;24.9,C739&lt;=29.9),"Slightly Overweight",C739&gt;29.9,"Overweight")</f>
        <v>Overweight</v>
      </c>
      <c r="H739" t="str" cm="1">
        <f t="array" ref="H739">_xlfn.IFS(A739&lt;=25,"Young Adult",AND(A739&gt;=26,A739&lt;=35),"Adult",AND(A739&gt;=36,A739&lt;=59),"Mature Age Adult",A739&gt;=60,"Senior")</f>
        <v>Senior</v>
      </c>
    </row>
    <row r="740" spans="1:8" ht="14.25" customHeight="1">
      <c r="A740" s="1">
        <v>64</v>
      </c>
      <c r="B740" s="1" t="s">
        <v>37</v>
      </c>
      <c r="C740" s="1">
        <v>40.479999999999997</v>
      </c>
      <c r="D740" s="1" t="s">
        <v>32</v>
      </c>
      <c r="E740" s="1" t="s">
        <v>33</v>
      </c>
      <c r="F740" s="18">
        <v>13831.1152</v>
      </c>
      <c r="G740" s="18" t="str" cm="1">
        <f t="array" ref="G740">_xlfn.IFS(C740&lt;=18.5,"Underweight",AND(C740&gt;18.5,C740&lt;=24.9),"Healthy",AND(C740&gt;24.9,C740&lt;=29.9),"Slightly Overweight",C740&gt;29.9,"Overweight")</f>
        <v>Overweight</v>
      </c>
      <c r="H740" t="str" cm="1">
        <f t="array" ref="H740">_xlfn.IFS(A740&lt;=25,"Young Adult",AND(A740&gt;=26,A740&lt;=35),"Adult",AND(A740&gt;=36,A740&lt;=59),"Mature Age Adult",A740&gt;=60,"Senior")</f>
        <v>Senior</v>
      </c>
    </row>
    <row r="741" spans="1:8" ht="14.25" customHeight="1">
      <c r="A741" s="1">
        <v>64</v>
      </c>
      <c r="B741" s="1" t="s">
        <v>37</v>
      </c>
      <c r="C741" s="1">
        <v>38.19</v>
      </c>
      <c r="D741" s="1" t="s">
        <v>32</v>
      </c>
      <c r="E741" s="1" t="s">
        <v>36</v>
      </c>
      <c r="F741" s="18">
        <v>14410.9321</v>
      </c>
      <c r="G741" s="18" t="str" cm="1">
        <f t="array" ref="G741">_xlfn.IFS(C741&lt;=18.5,"Underweight",AND(C741&gt;18.5,C741&lt;=24.9),"Healthy",AND(C741&gt;24.9,C741&lt;=29.9),"Slightly Overweight",C741&gt;29.9,"Overweight")</f>
        <v>Overweight</v>
      </c>
      <c r="H741" t="str" cm="1">
        <f t="array" ref="H741">_xlfn.IFS(A741&lt;=25,"Young Adult",AND(A741&gt;=26,A741&lt;=35),"Adult",AND(A741&gt;=36,A741&lt;=59),"Mature Age Adult",A741&gt;=60,"Senior")</f>
        <v>Senior</v>
      </c>
    </row>
    <row r="742" spans="1:8" ht="14.25" customHeight="1">
      <c r="A742" s="1">
        <v>64</v>
      </c>
      <c r="B742" s="1" t="s">
        <v>37</v>
      </c>
      <c r="C742" s="1">
        <v>37.905000000000001</v>
      </c>
      <c r="D742" s="1" t="s">
        <v>32</v>
      </c>
      <c r="E742" s="1" t="s">
        <v>35</v>
      </c>
      <c r="F742" s="18">
        <v>14210.53595</v>
      </c>
      <c r="G742" s="18" t="str" cm="1">
        <f t="array" ref="G742">_xlfn.IFS(C742&lt;=18.5,"Underweight",AND(C742&gt;18.5,C742&lt;=24.9),"Healthy",AND(C742&gt;24.9,C742&lt;=29.9),"Slightly Overweight",C742&gt;29.9,"Overweight")</f>
        <v>Overweight</v>
      </c>
      <c r="H742" t="str" cm="1">
        <f t="array" ref="H742">_xlfn.IFS(A742&lt;=25,"Young Adult",AND(A742&gt;=26,A742&lt;=35),"Adult",AND(A742&gt;=36,A742&lt;=59),"Mature Age Adult",A742&gt;=60,"Senior")</f>
        <v>Senior</v>
      </c>
    </row>
    <row r="743" spans="1:8" ht="14.25" customHeight="1">
      <c r="A743" s="1">
        <v>18</v>
      </c>
      <c r="B743" s="1" t="s">
        <v>31</v>
      </c>
      <c r="C743" s="1">
        <v>26.315000000000001</v>
      </c>
      <c r="D743" s="1" t="s">
        <v>32</v>
      </c>
      <c r="E743" s="1" t="s">
        <v>36</v>
      </c>
      <c r="F743" s="18">
        <v>2198.1898500000002</v>
      </c>
      <c r="G743" s="18" t="str" cm="1">
        <f t="array" ref="G743">_xlfn.IFS(C743&lt;=18.5,"Underweight",AND(C743&gt;18.5,C743&lt;=24.9),"Healthy",AND(C743&gt;24.9,C743&lt;=29.9),"Slightly Overweight",C743&gt;29.9,"Overweight")</f>
        <v>Slightly Overweight</v>
      </c>
      <c r="H743" t="str" cm="1">
        <f t="array" ref="H743">_xlfn.IFS(A743&lt;=25,"Young Adult",AND(A743&gt;=26,A743&lt;=35),"Adult",AND(A743&gt;=36,A743&lt;=59),"Mature Age Adult",A743&gt;=60,"Senior")</f>
        <v>Young Adult</v>
      </c>
    </row>
    <row r="744" spans="1:8" ht="14.25" customHeight="1">
      <c r="A744" s="1">
        <v>18</v>
      </c>
      <c r="B744" s="1" t="s">
        <v>31</v>
      </c>
      <c r="C744" s="1">
        <v>26.73</v>
      </c>
      <c r="D744" s="1" t="s">
        <v>32</v>
      </c>
      <c r="E744" s="1" t="s">
        <v>33</v>
      </c>
      <c r="F744" s="18">
        <v>1615.7666999999999</v>
      </c>
      <c r="G744" s="18" t="str" cm="1">
        <f t="array" ref="G744">_xlfn.IFS(C744&lt;=18.5,"Underweight",AND(C744&gt;18.5,C744&lt;=24.9),"Healthy",AND(C744&gt;24.9,C744&lt;=29.9),"Slightly Overweight",C744&gt;29.9,"Overweight")</f>
        <v>Slightly Overweight</v>
      </c>
      <c r="H744" t="str" cm="1">
        <f t="array" ref="H744">_xlfn.IFS(A744&lt;=25,"Young Adult",AND(A744&gt;=26,A744&lt;=35),"Adult",AND(A744&gt;=36,A744&lt;=59),"Mature Age Adult",A744&gt;=60,"Senior")</f>
        <v>Young Adult</v>
      </c>
    </row>
    <row r="745" spans="1:8" ht="14.25" customHeight="1">
      <c r="A745" s="1">
        <v>18</v>
      </c>
      <c r="B745" s="1" t="s">
        <v>31</v>
      </c>
      <c r="C745" s="1">
        <v>29.164999999999999</v>
      </c>
      <c r="D745" s="1" t="s">
        <v>32</v>
      </c>
      <c r="E745" s="1" t="s">
        <v>36</v>
      </c>
      <c r="F745" s="18">
        <v>7323.7348190000002</v>
      </c>
      <c r="G745" s="18" t="str" cm="1">
        <f t="array" ref="G745">_xlfn.IFS(C745&lt;=18.5,"Underweight",AND(C745&gt;18.5,C745&lt;=24.9),"Healthy",AND(C745&gt;24.9,C745&lt;=29.9),"Slightly Overweight",C745&gt;29.9,"Overweight")</f>
        <v>Slightly Overweight</v>
      </c>
      <c r="H745" t="str" cm="1">
        <f t="array" ref="H745">_xlfn.IFS(A745&lt;=25,"Young Adult",AND(A745&gt;=26,A745&lt;=35),"Adult",AND(A745&gt;=36,A745&lt;=59),"Mature Age Adult",A745&gt;=60,"Senior")</f>
        <v>Young Adult</v>
      </c>
    </row>
    <row r="746" spans="1:8" ht="14.25" customHeight="1">
      <c r="A746" s="1">
        <v>18</v>
      </c>
      <c r="B746" s="1" t="s">
        <v>31</v>
      </c>
      <c r="C746" s="1">
        <v>25.08</v>
      </c>
      <c r="D746" s="1" t="s">
        <v>32</v>
      </c>
      <c r="E746" s="1" t="s">
        <v>36</v>
      </c>
      <c r="F746" s="18">
        <v>2196.4731999999999</v>
      </c>
      <c r="G746" s="18" t="str" cm="1">
        <f t="array" ref="G746">_xlfn.IFS(C746&lt;=18.5,"Underweight",AND(C746&gt;18.5,C746&lt;=24.9),"Healthy",AND(C746&gt;24.9,C746&lt;=29.9),"Slightly Overweight",C746&gt;29.9,"Overweight")</f>
        <v>Slightly Overweight</v>
      </c>
      <c r="H746" t="str" cm="1">
        <f t="array" ref="H746">_xlfn.IFS(A746&lt;=25,"Young Adult",AND(A746&gt;=26,A746&lt;=35),"Adult",AND(A746&gt;=36,A746&lt;=59),"Mature Age Adult",A746&gt;=60,"Senior")</f>
        <v>Young Adult</v>
      </c>
    </row>
    <row r="747" spans="1:8" ht="14.25" customHeight="1">
      <c r="A747" s="1">
        <v>18</v>
      </c>
      <c r="B747" s="1" t="s">
        <v>31</v>
      </c>
      <c r="C747" s="1">
        <v>28.215</v>
      </c>
      <c r="D747" s="1" t="s">
        <v>32</v>
      </c>
      <c r="E747" s="1" t="s">
        <v>36</v>
      </c>
      <c r="F747" s="18">
        <v>2200.8308499999998</v>
      </c>
      <c r="G747" s="18" t="str" cm="1">
        <f t="array" ref="G747">_xlfn.IFS(C747&lt;=18.5,"Underweight",AND(C747&gt;18.5,C747&lt;=24.9),"Healthy",AND(C747&gt;24.9,C747&lt;=29.9),"Slightly Overweight",C747&gt;29.9,"Overweight")</f>
        <v>Slightly Overweight</v>
      </c>
      <c r="H747" t="str" cm="1">
        <f t="array" ref="H747">_xlfn.IFS(A747&lt;=25,"Young Adult",AND(A747&gt;=26,A747&lt;=35),"Adult",AND(A747&gt;=36,A747&lt;=59),"Mature Age Adult",A747&gt;=60,"Senior")</f>
        <v>Young Adult</v>
      </c>
    </row>
    <row r="748" spans="1:8" ht="14.25" customHeight="1">
      <c r="A748" s="1">
        <v>19</v>
      </c>
      <c r="B748" s="1" t="s">
        <v>31</v>
      </c>
      <c r="C748" s="1">
        <v>28.6</v>
      </c>
      <c r="D748" s="1" t="s">
        <v>32</v>
      </c>
      <c r="E748" s="1" t="s">
        <v>34</v>
      </c>
      <c r="F748" s="18">
        <v>4687.7969999999996</v>
      </c>
      <c r="G748" s="18" t="str" cm="1">
        <f t="array" ref="G748">_xlfn.IFS(C748&lt;=18.5,"Underweight",AND(C748&gt;18.5,C748&lt;=24.9),"Healthy",AND(C748&gt;24.9,C748&lt;=29.9),"Slightly Overweight",C748&gt;29.9,"Overweight")</f>
        <v>Slightly Overweight</v>
      </c>
      <c r="H748" t="str" cm="1">
        <f t="array" ref="H748">_xlfn.IFS(A748&lt;=25,"Young Adult",AND(A748&gt;=26,A748&lt;=35),"Adult",AND(A748&gt;=36,A748&lt;=59),"Mature Age Adult",A748&gt;=60,"Senior")</f>
        <v>Young Adult</v>
      </c>
    </row>
    <row r="749" spans="1:8" ht="14.25" customHeight="1">
      <c r="A749" s="1">
        <v>19</v>
      </c>
      <c r="B749" s="1" t="s">
        <v>31</v>
      </c>
      <c r="C749" s="1">
        <v>28.9</v>
      </c>
      <c r="D749" s="1" t="s">
        <v>32</v>
      </c>
      <c r="E749" s="1" t="s">
        <v>34</v>
      </c>
      <c r="F749" s="18">
        <v>1743.2139999999999</v>
      </c>
      <c r="G749" s="18" t="str" cm="1">
        <f t="array" ref="G749">_xlfn.IFS(C749&lt;=18.5,"Underweight",AND(C749&gt;18.5,C749&lt;=24.9),"Healthy",AND(C749&gt;24.9,C749&lt;=29.9),"Slightly Overweight",C749&gt;29.9,"Overweight")</f>
        <v>Slightly Overweight</v>
      </c>
      <c r="H749" t="str" cm="1">
        <f t="array" ref="H749">_xlfn.IFS(A749&lt;=25,"Young Adult",AND(A749&gt;=26,A749&lt;=35),"Adult",AND(A749&gt;=36,A749&lt;=59),"Mature Age Adult",A749&gt;=60,"Senior")</f>
        <v>Young Adult</v>
      </c>
    </row>
    <row r="750" spans="1:8" ht="14.25" customHeight="1">
      <c r="A750" s="1">
        <v>19</v>
      </c>
      <c r="B750" s="1" t="s">
        <v>31</v>
      </c>
      <c r="C750" s="1">
        <v>28.4</v>
      </c>
      <c r="D750" s="1" t="s">
        <v>32</v>
      </c>
      <c r="E750" s="1" t="s">
        <v>34</v>
      </c>
      <c r="F750" s="18">
        <v>2331.5189999999998</v>
      </c>
      <c r="G750" s="18" t="str" cm="1">
        <f t="array" ref="G750">_xlfn.IFS(C750&lt;=18.5,"Underweight",AND(C750&gt;18.5,C750&lt;=24.9),"Healthy",AND(C750&gt;24.9,C750&lt;=29.9),"Slightly Overweight",C750&gt;29.9,"Overweight")</f>
        <v>Slightly Overweight</v>
      </c>
      <c r="H750" t="str" cm="1">
        <f t="array" ref="H750">_xlfn.IFS(A750&lt;=25,"Young Adult",AND(A750&gt;=26,A750&lt;=35),"Adult",AND(A750&gt;=36,A750&lt;=59),"Mature Age Adult",A750&gt;=60,"Senior")</f>
        <v>Young Adult</v>
      </c>
    </row>
    <row r="751" spans="1:8" ht="14.25" customHeight="1">
      <c r="A751" s="1">
        <v>19</v>
      </c>
      <c r="B751" s="1" t="s">
        <v>31</v>
      </c>
      <c r="C751" s="1">
        <v>29.8</v>
      </c>
      <c r="D751" s="1" t="s">
        <v>32</v>
      </c>
      <c r="E751" s="1" t="s">
        <v>34</v>
      </c>
      <c r="F751" s="18">
        <v>1744.4649999999999</v>
      </c>
      <c r="G751" s="18" t="str" cm="1">
        <f t="array" ref="G751">_xlfn.IFS(C751&lt;=18.5,"Underweight",AND(C751&gt;18.5,C751&lt;=24.9),"Healthy",AND(C751&gt;24.9,C751&lt;=29.9),"Slightly Overweight",C751&gt;29.9,"Overweight")</f>
        <v>Slightly Overweight</v>
      </c>
      <c r="H751" t="str" cm="1">
        <f t="array" ref="H751">_xlfn.IFS(A751&lt;=25,"Young Adult",AND(A751&gt;=26,A751&lt;=35),"Adult",AND(A751&gt;=36,A751&lt;=59),"Mature Age Adult",A751&gt;=60,"Senior")</f>
        <v>Young Adult</v>
      </c>
    </row>
    <row r="752" spans="1:8" ht="14.25" customHeight="1">
      <c r="A752" s="1">
        <v>19</v>
      </c>
      <c r="B752" s="1" t="s">
        <v>31</v>
      </c>
      <c r="C752" s="1">
        <v>27.93</v>
      </c>
      <c r="D752" s="1" t="s">
        <v>32</v>
      </c>
      <c r="E752" s="1" t="s">
        <v>35</v>
      </c>
      <c r="F752" s="18">
        <v>18838.703659999999</v>
      </c>
      <c r="G752" s="18" t="str" cm="1">
        <f t="array" ref="G752">_xlfn.IFS(C752&lt;=18.5,"Underweight",AND(C752&gt;18.5,C752&lt;=24.9),"Healthy",AND(C752&gt;24.9,C752&lt;=29.9),"Slightly Overweight",C752&gt;29.9,"Overweight")</f>
        <v>Slightly Overweight</v>
      </c>
      <c r="H752" t="str" cm="1">
        <f t="array" ref="H752">_xlfn.IFS(A752&lt;=25,"Young Adult",AND(A752&gt;=26,A752&lt;=35),"Adult",AND(A752&gt;=36,A752&lt;=59),"Mature Age Adult",A752&gt;=60,"Senior")</f>
        <v>Young Adult</v>
      </c>
    </row>
    <row r="753" spans="1:8" ht="14.25" customHeight="1">
      <c r="A753" s="1">
        <v>19</v>
      </c>
      <c r="B753" s="1" t="s">
        <v>31</v>
      </c>
      <c r="C753" s="1">
        <v>25.745000000000001</v>
      </c>
      <c r="D753" s="1" t="s">
        <v>32</v>
      </c>
      <c r="E753" s="1" t="s">
        <v>35</v>
      </c>
      <c r="F753" s="18">
        <v>2710.8285500000002</v>
      </c>
      <c r="G753" s="18" t="str" cm="1">
        <f t="array" ref="G753">_xlfn.IFS(C753&lt;=18.5,"Underweight",AND(C753&gt;18.5,C753&lt;=24.9),"Healthy",AND(C753&gt;24.9,C753&lt;=29.9),"Slightly Overweight",C753&gt;29.9,"Overweight")</f>
        <v>Slightly Overweight</v>
      </c>
      <c r="H753" t="str" cm="1">
        <f t="array" ref="H753">_xlfn.IFS(A753&lt;=25,"Young Adult",AND(A753&gt;=26,A753&lt;=35),"Adult",AND(A753&gt;=36,A753&lt;=59),"Mature Age Adult",A753&gt;=60,"Senior")</f>
        <v>Young Adult</v>
      </c>
    </row>
    <row r="754" spans="1:8" ht="14.25" customHeight="1">
      <c r="A754" s="1">
        <v>20</v>
      </c>
      <c r="B754" s="1" t="s">
        <v>31</v>
      </c>
      <c r="C754" s="1">
        <v>28.975000000000001</v>
      </c>
      <c r="D754" s="1" t="s">
        <v>32</v>
      </c>
      <c r="E754" s="1" t="s">
        <v>35</v>
      </c>
      <c r="F754" s="18">
        <v>2257.47525</v>
      </c>
      <c r="G754" s="18" t="str" cm="1">
        <f t="array" ref="G754">_xlfn.IFS(C754&lt;=18.5,"Underweight",AND(C754&gt;18.5,C754&lt;=24.9),"Healthy",AND(C754&gt;24.9,C754&lt;=29.9),"Slightly Overweight",C754&gt;29.9,"Overweight")</f>
        <v>Slightly Overweight</v>
      </c>
      <c r="H754" t="str" cm="1">
        <f t="array" ref="H754">_xlfn.IFS(A754&lt;=25,"Young Adult",AND(A754&gt;=26,A754&lt;=35),"Adult",AND(A754&gt;=36,A754&lt;=59),"Mature Age Adult",A754&gt;=60,"Senior")</f>
        <v>Young Adult</v>
      </c>
    </row>
    <row r="755" spans="1:8" ht="14.25" customHeight="1">
      <c r="A755" s="1">
        <v>20</v>
      </c>
      <c r="B755" s="1" t="s">
        <v>31</v>
      </c>
      <c r="C755" s="1">
        <v>28.785</v>
      </c>
      <c r="D755" s="1" t="s">
        <v>32</v>
      </c>
      <c r="E755" s="1" t="s">
        <v>36</v>
      </c>
      <c r="F755" s="18">
        <v>2457.2111500000001</v>
      </c>
      <c r="G755" s="18" t="str" cm="1">
        <f t="array" ref="G755">_xlfn.IFS(C755&lt;=18.5,"Underweight",AND(C755&gt;18.5,C755&lt;=24.9),"Healthy",AND(C755&gt;24.9,C755&lt;=29.9),"Slightly Overweight",C755&gt;29.9,"Overweight")</f>
        <v>Slightly Overweight</v>
      </c>
      <c r="H755" t="str" cm="1">
        <f t="array" ref="H755">_xlfn.IFS(A755&lt;=25,"Young Adult",AND(A755&gt;=26,A755&lt;=35),"Adult",AND(A755&gt;=36,A755&lt;=59),"Mature Age Adult",A755&gt;=60,"Senior")</f>
        <v>Young Adult</v>
      </c>
    </row>
    <row r="756" spans="1:8" ht="14.25" customHeight="1">
      <c r="A756" s="1">
        <v>20</v>
      </c>
      <c r="B756" s="1" t="s">
        <v>31</v>
      </c>
      <c r="C756" s="1">
        <v>29.6</v>
      </c>
      <c r="D756" s="1" t="s">
        <v>32</v>
      </c>
      <c r="E756" s="1" t="s">
        <v>34</v>
      </c>
      <c r="F756" s="18">
        <v>1875.3440000000001</v>
      </c>
      <c r="G756" s="18" t="str" cm="1">
        <f t="array" ref="G756">_xlfn.IFS(C756&lt;=18.5,"Underweight",AND(C756&gt;18.5,C756&lt;=24.9),"Healthy",AND(C756&gt;24.9,C756&lt;=29.9),"Slightly Overweight",C756&gt;29.9,"Overweight")</f>
        <v>Slightly Overweight</v>
      </c>
      <c r="H756" t="str" cm="1">
        <f t="array" ref="H756">_xlfn.IFS(A756&lt;=25,"Young Adult",AND(A756&gt;=26,A756&lt;=35),"Adult",AND(A756&gt;=36,A756&lt;=59),"Mature Age Adult",A756&gt;=60,"Senior")</f>
        <v>Young Adult</v>
      </c>
    </row>
    <row r="757" spans="1:8" ht="14.25" customHeight="1">
      <c r="A757" s="1">
        <v>21</v>
      </c>
      <c r="B757" s="1" t="s">
        <v>31</v>
      </c>
      <c r="C757" s="1">
        <v>26.4</v>
      </c>
      <c r="D757" s="1" t="s">
        <v>32</v>
      </c>
      <c r="E757" s="1" t="s">
        <v>34</v>
      </c>
      <c r="F757" s="18">
        <v>2597.779</v>
      </c>
      <c r="G757" s="18" t="str" cm="1">
        <f t="array" ref="G757">_xlfn.IFS(C757&lt;=18.5,"Underweight",AND(C757&gt;18.5,C757&lt;=24.9),"Healthy",AND(C757&gt;24.9,C757&lt;=29.9),"Slightly Overweight",C757&gt;29.9,"Overweight")</f>
        <v>Slightly Overweight</v>
      </c>
      <c r="H757" t="str" cm="1">
        <f t="array" ref="H757">_xlfn.IFS(A757&lt;=25,"Young Adult",AND(A757&gt;=26,A757&lt;=35),"Adult",AND(A757&gt;=36,A757&lt;=59),"Mature Age Adult",A757&gt;=60,"Senior")</f>
        <v>Young Adult</v>
      </c>
    </row>
    <row r="758" spans="1:8" ht="14.25" customHeight="1">
      <c r="A758" s="1">
        <v>21</v>
      </c>
      <c r="B758" s="1" t="s">
        <v>31</v>
      </c>
      <c r="C758" s="1">
        <v>25.8</v>
      </c>
      <c r="D758" s="1" t="s">
        <v>32</v>
      </c>
      <c r="E758" s="1" t="s">
        <v>34</v>
      </c>
      <c r="F758" s="18">
        <v>2007.9449999999999</v>
      </c>
      <c r="G758" s="18" t="str" cm="1">
        <f t="array" ref="G758">_xlfn.IFS(C758&lt;=18.5,"Underweight",AND(C758&gt;18.5,C758&lt;=24.9),"Healthy",AND(C758&gt;24.9,C758&lt;=29.9),"Slightly Overweight",C758&gt;29.9,"Overweight")</f>
        <v>Slightly Overweight</v>
      </c>
      <c r="H758" t="str" cm="1">
        <f t="array" ref="H758">_xlfn.IFS(A758&lt;=25,"Young Adult",AND(A758&gt;=26,A758&lt;=35),"Adult",AND(A758&gt;=36,A758&lt;=59),"Mature Age Adult",A758&gt;=60,"Senior")</f>
        <v>Young Adult</v>
      </c>
    </row>
    <row r="759" spans="1:8" ht="14.25" customHeight="1">
      <c r="A759" s="1">
        <v>22</v>
      </c>
      <c r="B759" s="1" t="s">
        <v>31</v>
      </c>
      <c r="C759" s="1">
        <v>28.05</v>
      </c>
      <c r="D759" s="1" t="s">
        <v>32</v>
      </c>
      <c r="E759" s="1" t="s">
        <v>33</v>
      </c>
      <c r="F759" s="18">
        <v>2155.6815000000001</v>
      </c>
      <c r="G759" s="18" t="str" cm="1">
        <f t="array" ref="G759">_xlfn.IFS(C759&lt;=18.5,"Underweight",AND(C759&gt;18.5,C759&lt;=24.9),"Healthy",AND(C759&gt;24.9,C759&lt;=29.9),"Slightly Overweight",C759&gt;29.9,"Overweight")</f>
        <v>Slightly Overweight</v>
      </c>
      <c r="H759" t="str" cm="1">
        <f t="array" ref="H759">_xlfn.IFS(A759&lt;=25,"Young Adult",AND(A759&gt;=26,A759&lt;=35),"Adult",AND(A759&gt;=36,A759&lt;=59),"Mature Age Adult",A759&gt;=60,"Senior")</f>
        <v>Young Adult</v>
      </c>
    </row>
    <row r="760" spans="1:8" ht="14.25" customHeight="1">
      <c r="A760" s="1">
        <v>22</v>
      </c>
      <c r="B760" s="1" t="s">
        <v>31</v>
      </c>
      <c r="C760" s="1">
        <v>28.82</v>
      </c>
      <c r="D760" s="1" t="s">
        <v>32</v>
      </c>
      <c r="E760" s="1" t="s">
        <v>33</v>
      </c>
      <c r="F760" s="18">
        <v>2156.7518</v>
      </c>
      <c r="G760" s="18" t="str" cm="1">
        <f t="array" ref="G760">_xlfn.IFS(C760&lt;=18.5,"Underweight",AND(C760&gt;18.5,C760&lt;=24.9),"Healthy",AND(C760&gt;24.9,C760&lt;=29.9),"Slightly Overweight",C760&gt;29.9,"Overweight")</f>
        <v>Slightly Overweight</v>
      </c>
      <c r="H760" t="str" cm="1">
        <f t="array" ref="H760">_xlfn.IFS(A760&lt;=25,"Young Adult",AND(A760&gt;=26,A760&lt;=35),"Adult",AND(A760&gt;=36,A760&lt;=59),"Mature Age Adult",A760&gt;=60,"Senior")</f>
        <v>Young Adult</v>
      </c>
    </row>
    <row r="761" spans="1:8" ht="14.25" customHeight="1">
      <c r="A761" s="1">
        <v>22</v>
      </c>
      <c r="B761" s="1" t="s">
        <v>31</v>
      </c>
      <c r="C761" s="1">
        <v>27.1</v>
      </c>
      <c r="D761" s="1" t="s">
        <v>32</v>
      </c>
      <c r="E761" s="1" t="s">
        <v>34</v>
      </c>
      <c r="F761" s="18">
        <v>2154.3609999999999</v>
      </c>
      <c r="G761" s="18" t="str" cm="1">
        <f t="array" ref="G761">_xlfn.IFS(C761&lt;=18.5,"Underweight",AND(C761&gt;18.5,C761&lt;=24.9),"Healthy",AND(C761&gt;24.9,C761&lt;=29.9),"Slightly Overweight",C761&gt;29.9,"Overweight")</f>
        <v>Slightly Overweight</v>
      </c>
      <c r="H761" t="str" cm="1">
        <f t="array" ref="H761">_xlfn.IFS(A761&lt;=25,"Young Adult",AND(A761&gt;=26,A761&lt;=35),"Adult",AND(A761&gt;=36,A761&lt;=59),"Mature Age Adult",A761&gt;=60,"Senior")</f>
        <v>Young Adult</v>
      </c>
    </row>
    <row r="762" spans="1:8" ht="14.25" customHeight="1">
      <c r="A762" s="1">
        <v>23</v>
      </c>
      <c r="B762" s="1" t="s">
        <v>31</v>
      </c>
      <c r="C762" s="1">
        <v>28.12</v>
      </c>
      <c r="D762" s="1" t="s">
        <v>32</v>
      </c>
      <c r="E762" s="1" t="s">
        <v>35</v>
      </c>
      <c r="F762" s="18">
        <v>2690.1138000000001</v>
      </c>
      <c r="G762" s="18" t="str" cm="1">
        <f t="array" ref="G762">_xlfn.IFS(C762&lt;=18.5,"Underweight",AND(C762&gt;18.5,C762&lt;=24.9),"Healthy",AND(C762&gt;24.9,C762&lt;=29.9),"Slightly Overweight",C762&gt;29.9,"Overweight")</f>
        <v>Slightly Overweight</v>
      </c>
      <c r="H762" t="str" cm="1">
        <f t="array" ref="H762">_xlfn.IFS(A762&lt;=25,"Young Adult",AND(A762&gt;=26,A762&lt;=35),"Adult",AND(A762&gt;=36,A762&lt;=59),"Mature Age Adult",A762&gt;=60,"Senior")</f>
        <v>Young Adult</v>
      </c>
    </row>
    <row r="763" spans="1:8" ht="14.25" customHeight="1">
      <c r="A763" s="1">
        <v>23</v>
      </c>
      <c r="B763" s="1" t="s">
        <v>31</v>
      </c>
      <c r="C763" s="1">
        <v>28</v>
      </c>
      <c r="D763" s="1" t="s">
        <v>32</v>
      </c>
      <c r="E763" s="1" t="s">
        <v>34</v>
      </c>
      <c r="F763" s="18">
        <v>13126.677449999999</v>
      </c>
      <c r="G763" s="18" t="str" cm="1">
        <f t="array" ref="G763">_xlfn.IFS(C763&lt;=18.5,"Underweight",AND(C763&gt;18.5,C763&lt;=24.9),"Healthy",AND(C763&gt;24.9,C763&lt;=29.9),"Slightly Overweight",C763&gt;29.9,"Overweight")</f>
        <v>Slightly Overweight</v>
      </c>
      <c r="H763" t="str" cm="1">
        <f t="array" ref="H763">_xlfn.IFS(A763&lt;=25,"Young Adult",AND(A763&gt;=26,A763&lt;=35),"Adult",AND(A763&gt;=36,A763&lt;=59),"Mature Age Adult",A763&gt;=60,"Senior")</f>
        <v>Young Adult</v>
      </c>
    </row>
    <row r="764" spans="1:8" ht="14.25" customHeight="1">
      <c r="A764" s="1">
        <v>24</v>
      </c>
      <c r="B764" s="1" t="s">
        <v>31</v>
      </c>
      <c r="C764" s="1">
        <v>26.6</v>
      </c>
      <c r="D764" s="1" t="s">
        <v>32</v>
      </c>
      <c r="E764" s="1" t="s">
        <v>36</v>
      </c>
      <c r="F764" s="18">
        <v>3046.0619999999999</v>
      </c>
      <c r="G764" s="18" t="str" cm="1">
        <f t="array" ref="G764">_xlfn.IFS(C764&lt;=18.5,"Underweight",AND(C764&gt;18.5,C764&lt;=24.9),"Healthy",AND(C764&gt;24.9,C764&lt;=29.9),"Slightly Overweight",C764&gt;29.9,"Overweight")</f>
        <v>Slightly Overweight</v>
      </c>
      <c r="H764" t="str" cm="1">
        <f t="array" ref="H764">_xlfn.IFS(A764&lt;=25,"Young Adult",AND(A764&gt;=26,A764&lt;=35),"Adult",AND(A764&gt;=36,A764&lt;=59),"Mature Age Adult",A764&gt;=60,"Senior")</f>
        <v>Young Adult</v>
      </c>
    </row>
    <row r="765" spans="1:8" ht="14.25" customHeight="1">
      <c r="A765" s="1">
        <v>24</v>
      </c>
      <c r="B765" s="1" t="s">
        <v>31</v>
      </c>
      <c r="C765" s="1">
        <v>27.6</v>
      </c>
      <c r="D765" s="1" t="s">
        <v>32</v>
      </c>
      <c r="E765" s="1" t="s">
        <v>34</v>
      </c>
      <c r="F765" s="18">
        <v>18955.220170000001</v>
      </c>
      <c r="G765" s="18" t="str" cm="1">
        <f t="array" ref="G765">_xlfn.IFS(C765&lt;=18.5,"Underweight",AND(C765&gt;18.5,C765&lt;=24.9),"Healthy",AND(C765&gt;24.9,C765&lt;=29.9),"Slightly Overweight",C765&gt;29.9,"Overweight")</f>
        <v>Slightly Overweight</v>
      </c>
      <c r="H765" t="str" cm="1">
        <f t="array" ref="H765">_xlfn.IFS(A765&lt;=25,"Young Adult",AND(A765&gt;=26,A765&lt;=35),"Adult",AND(A765&gt;=36,A765&lt;=59),"Mature Age Adult",A765&gt;=60,"Senior")</f>
        <v>Young Adult</v>
      </c>
    </row>
    <row r="766" spans="1:8" ht="14.25" customHeight="1">
      <c r="A766" s="1">
        <v>24</v>
      </c>
      <c r="B766" s="1" t="s">
        <v>31</v>
      </c>
      <c r="C766" s="1">
        <v>25.27</v>
      </c>
      <c r="D766" s="1" t="s">
        <v>32</v>
      </c>
      <c r="E766" s="1" t="s">
        <v>36</v>
      </c>
      <c r="F766" s="18">
        <v>3044.2132999999999</v>
      </c>
      <c r="G766" s="18" t="str" cm="1">
        <f t="array" ref="G766">_xlfn.IFS(C766&lt;=18.5,"Underweight",AND(C766&gt;18.5,C766&lt;=24.9),"Healthy",AND(C766&gt;24.9,C766&lt;=29.9),"Slightly Overweight",C766&gt;29.9,"Overweight")</f>
        <v>Slightly Overweight</v>
      </c>
      <c r="H766" t="str" cm="1">
        <f t="array" ref="H766">_xlfn.IFS(A766&lt;=25,"Young Adult",AND(A766&gt;=26,A766&lt;=35),"Adult",AND(A766&gt;=36,A766&lt;=59),"Mature Age Adult",A766&gt;=60,"Senior")</f>
        <v>Young Adult</v>
      </c>
    </row>
    <row r="767" spans="1:8" ht="14.25" customHeight="1">
      <c r="A767" s="1">
        <v>24</v>
      </c>
      <c r="B767" s="1" t="s">
        <v>31</v>
      </c>
      <c r="C767" s="1">
        <v>27.72</v>
      </c>
      <c r="D767" s="1" t="s">
        <v>32</v>
      </c>
      <c r="E767" s="1" t="s">
        <v>33</v>
      </c>
      <c r="F767" s="18">
        <v>2464.6188000000002</v>
      </c>
      <c r="G767" s="18" t="str" cm="1">
        <f t="array" ref="G767">_xlfn.IFS(C767&lt;=18.5,"Underweight",AND(C767&gt;18.5,C767&lt;=24.9),"Healthy",AND(C767&gt;24.9,C767&lt;=29.9),"Slightly Overweight",C767&gt;29.9,"Overweight")</f>
        <v>Slightly Overweight</v>
      </c>
      <c r="H767" t="str" cm="1">
        <f t="array" ref="H767">_xlfn.IFS(A767&lt;=25,"Young Adult",AND(A767&gt;=26,A767&lt;=35),"Adult",AND(A767&gt;=36,A767&lt;=59),"Mature Age Adult",A767&gt;=60,"Senior")</f>
        <v>Young Adult</v>
      </c>
    </row>
    <row r="768" spans="1:8" ht="14.25" customHeight="1">
      <c r="A768" s="1">
        <v>25</v>
      </c>
      <c r="B768" s="1" t="s">
        <v>31</v>
      </c>
      <c r="C768" s="1">
        <v>28.594999999999999</v>
      </c>
      <c r="D768" s="1" t="s">
        <v>32</v>
      </c>
      <c r="E768" s="1" t="s">
        <v>36</v>
      </c>
      <c r="F768" s="18">
        <v>3213.6220499999999</v>
      </c>
      <c r="G768" s="18" t="str" cm="1">
        <f t="array" ref="G768">_xlfn.IFS(C768&lt;=18.5,"Underweight",AND(C768&gt;18.5,C768&lt;=24.9),"Healthy",AND(C768&gt;24.9,C768&lt;=29.9),"Slightly Overweight",C768&gt;29.9,"Overweight")</f>
        <v>Slightly Overweight</v>
      </c>
      <c r="H768" t="str" cm="1">
        <f t="array" ref="H768">_xlfn.IFS(A768&lt;=25,"Young Adult",AND(A768&gt;=26,A768&lt;=35),"Adult",AND(A768&gt;=36,A768&lt;=59),"Mature Age Adult",A768&gt;=60,"Senior")</f>
        <v>Young Adult</v>
      </c>
    </row>
    <row r="769" spans="1:8" ht="14.25" customHeight="1">
      <c r="A769" s="1">
        <v>25</v>
      </c>
      <c r="B769" s="1" t="s">
        <v>31</v>
      </c>
      <c r="C769" s="1">
        <v>26.79</v>
      </c>
      <c r="D769" s="1" t="s">
        <v>32</v>
      </c>
      <c r="E769" s="1" t="s">
        <v>35</v>
      </c>
      <c r="F769" s="18">
        <v>4189.1130999999996</v>
      </c>
      <c r="G769" s="18" t="str" cm="1">
        <f t="array" ref="G769">_xlfn.IFS(C769&lt;=18.5,"Underweight",AND(C769&gt;18.5,C769&lt;=24.9),"Healthy",AND(C769&gt;24.9,C769&lt;=29.9),"Slightly Overweight",C769&gt;29.9,"Overweight")</f>
        <v>Slightly Overweight</v>
      </c>
      <c r="H769" t="str" cm="1">
        <f t="array" ref="H769">_xlfn.IFS(A769&lt;=25,"Young Adult",AND(A769&gt;=26,A769&lt;=35),"Adult",AND(A769&gt;=36,A769&lt;=59),"Mature Age Adult",A769&gt;=60,"Senior")</f>
        <v>Young Adult</v>
      </c>
    </row>
    <row r="770" spans="1:8" ht="14.25" customHeight="1">
      <c r="A770" s="1">
        <v>26</v>
      </c>
      <c r="B770" s="1" t="s">
        <v>31</v>
      </c>
      <c r="C770" s="1">
        <v>28.785</v>
      </c>
      <c r="D770" s="1" t="s">
        <v>32</v>
      </c>
      <c r="E770" s="1" t="s">
        <v>36</v>
      </c>
      <c r="F770" s="18">
        <v>3385.3991500000002</v>
      </c>
      <c r="G770" s="18" t="str" cm="1">
        <f t="array" ref="G770">_xlfn.IFS(C770&lt;=18.5,"Underweight",AND(C770&gt;18.5,C770&lt;=24.9),"Healthy",AND(C770&gt;24.9,C770&lt;=29.9),"Slightly Overweight",C770&gt;29.9,"Overweight")</f>
        <v>Slightly Overweight</v>
      </c>
      <c r="H770" t="str" cm="1">
        <f t="array" ref="H770">_xlfn.IFS(A770&lt;=25,"Young Adult",AND(A770&gt;=26,A770&lt;=35),"Adult",AND(A770&gt;=36,A770&lt;=59),"Mature Age Adult",A770&gt;=60,"Senior")</f>
        <v>Adult</v>
      </c>
    </row>
    <row r="771" spans="1:8" ht="14.25" customHeight="1">
      <c r="A771" s="1">
        <v>26</v>
      </c>
      <c r="B771" s="1" t="s">
        <v>31</v>
      </c>
      <c r="C771" s="1">
        <v>29.64</v>
      </c>
      <c r="D771" s="1" t="s">
        <v>32</v>
      </c>
      <c r="E771" s="1" t="s">
        <v>36</v>
      </c>
      <c r="F771" s="18">
        <v>24671.663339999999</v>
      </c>
      <c r="G771" s="18" t="str" cm="1">
        <f t="array" ref="G771">_xlfn.IFS(C771&lt;=18.5,"Underweight",AND(C771&gt;18.5,C771&lt;=24.9),"Healthy",AND(C771&gt;24.9,C771&lt;=29.9),"Slightly Overweight",C771&gt;29.9,"Overweight")</f>
        <v>Slightly Overweight</v>
      </c>
      <c r="H771" t="str" cm="1">
        <f t="array" ref="H771">_xlfn.IFS(A771&lt;=25,"Young Adult",AND(A771&gt;=26,A771&lt;=35),"Adult",AND(A771&gt;=36,A771&lt;=59),"Mature Age Adult",A771&gt;=60,"Senior")</f>
        <v>Adult</v>
      </c>
    </row>
    <row r="772" spans="1:8" ht="14.25" customHeight="1">
      <c r="A772" s="1">
        <v>26</v>
      </c>
      <c r="B772" s="1" t="s">
        <v>31</v>
      </c>
      <c r="C772" s="1">
        <v>29.48</v>
      </c>
      <c r="D772" s="1" t="s">
        <v>32</v>
      </c>
      <c r="E772" s="1" t="s">
        <v>33</v>
      </c>
      <c r="F772" s="18">
        <v>3392.3652000000002</v>
      </c>
      <c r="G772" s="18" t="str" cm="1">
        <f t="array" ref="G772">_xlfn.IFS(C772&lt;=18.5,"Underweight",AND(C772&gt;18.5,C772&lt;=24.9),"Healthy",AND(C772&gt;24.9,C772&lt;=29.9),"Slightly Overweight",C772&gt;29.9,"Overweight")</f>
        <v>Slightly Overweight</v>
      </c>
      <c r="H772" t="str" cm="1">
        <f t="array" ref="H772">_xlfn.IFS(A772&lt;=25,"Young Adult",AND(A772&gt;=26,A772&lt;=35),"Adult",AND(A772&gt;=36,A772&lt;=59),"Mature Age Adult",A772&gt;=60,"Senior")</f>
        <v>Adult</v>
      </c>
    </row>
    <row r="773" spans="1:8" ht="14.25" customHeight="1">
      <c r="A773" s="1">
        <v>26</v>
      </c>
      <c r="B773" s="1" t="s">
        <v>31</v>
      </c>
      <c r="C773" s="1">
        <v>29.355</v>
      </c>
      <c r="D773" s="1" t="s">
        <v>32</v>
      </c>
      <c r="E773" s="1" t="s">
        <v>36</v>
      </c>
      <c r="F773" s="18">
        <v>4564.1914500000003</v>
      </c>
      <c r="G773" s="18" t="str" cm="1">
        <f t="array" ref="G773">_xlfn.IFS(C773&lt;=18.5,"Underweight",AND(C773&gt;18.5,C773&lt;=24.9),"Healthy",AND(C773&gt;24.9,C773&lt;=29.9),"Slightly Overweight",C773&gt;29.9,"Overweight")</f>
        <v>Slightly Overweight</v>
      </c>
      <c r="H773" t="str" cm="1">
        <f t="array" ref="H773">_xlfn.IFS(A773&lt;=25,"Young Adult",AND(A773&gt;=26,A773&lt;=35),"Adult",AND(A773&gt;=36,A773&lt;=59),"Mature Age Adult",A773&gt;=60,"Senior")</f>
        <v>Adult</v>
      </c>
    </row>
    <row r="774" spans="1:8" ht="14.25" customHeight="1">
      <c r="A774" s="1">
        <v>27</v>
      </c>
      <c r="B774" s="1" t="s">
        <v>31</v>
      </c>
      <c r="C774" s="1">
        <v>25.175000000000001</v>
      </c>
      <c r="D774" s="1" t="s">
        <v>32</v>
      </c>
      <c r="E774" s="1" t="s">
        <v>36</v>
      </c>
      <c r="F774" s="18">
        <v>3558.6202499999999</v>
      </c>
      <c r="G774" s="18" t="str" cm="1">
        <f t="array" ref="G774">_xlfn.IFS(C774&lt;=18.5,"Underweight",AND(C774&gt;18.5,C774&lt;=24.9),"Healthy",AND(C774&gt;24.9,C774&lt;=29.9),"Slightly Overweight",C774&gt;29.9,"Overweight")</f>
        <v>Slightly Overweight</v>
      </c>
      <c r="H774" t="str" cm="1">
        <f t="array" ref="H774">_xlfn.IFS(A774&lt;=25,"Young Adult",AND(A774&gt;=26,A774&lt;=35),"Adult",AND(A774&gt;=36,A774&lt;=59),"Mature Age Adult",A774&gt;=60,"Senior")</f>
        <v>Adult</v>
      </c>
    </row>
    <row r="775" spans="1:8" ht="14.25" customHeight="1">
      <c r="A775" s="1">
        <v>28</v>
      </c>
      <c r="B775" s="1" t="s">
        <v>31</v>
      </c>
      <c r="C775" s="1">
        <v>25.934999999999999</v>
      </c>
      <c r="D775" s="1" t="s">
        <v>32</v>
      </c>
      <c r="E775" s="1" t="s">
        <v>35</v>
      </c>
      <c r="F775" s="18">
        <v>4133.6416499999996</v>
      </c>
      <c r="G775" s="18" t="str" cm="1">
        <f t="array" ref="G775">_xlfn.IFS(C775&lt;=18.5,"Underweight",AND(C775&gt;18.5,C775&lt;=24.9),"Healthy",AND(C775&gt;24.9,C775&lt;=29.9),"Slightly Overweight",C775&gt;29.9,"Overweight")</f>
        <v>Slightly Overweight</v>
      </c>
      <c r="H775" t="str" cm="1">
        <f t="array" ref="H775">_xlfn.IFS(A775&lt;=25,"Young Adult",AND(A775&gt;=26,A775&lt;=35),"Adult",AND(A775&gt;=36,A775&lt;=59),"Mature Age Adult",A775&gt;=60,"Senior")</f>
        <v>Adult</v>
      </c>
    </row>
    <row r="776" spans="1:8" ht="14.25" customHeight="1">
      <c r="A776" s="1">
        <v>28</v>
      </c>
      <c r="B776" s="1" t="s">
        <v>31</v>
      </c>
      <c r="C776" s="1">
        <v>28.88</v>
      </c>
      <c r="D776" s="1" t="s">
        <v>32</v>
      </c>
      <c r="E776" s="1" t="s">
        <v>36</v>
      </c>
      <c r="F776" s="18">
        <v>4337.7352000000001</v>
      </c>
      <c r="G776" s="18" t="str" cm="1">
        <f t="array" ref="G776">_xlfn.IFS(C776&lt;=18.5,"Underweight",AND(C776&gt;18.5,C776&lt;=24.9),"Healthy",AND(C776&gt;24.9,C776&lt;=29.9),"Slightly Overweight",C776&gt;29.9,"Overweight")</f>
        <v>Slightly Overweight</v>
      </c>
      <c r="H776" t="str" cm="1">
        <f t="array" ref="H776">_xlfn.IFS(A776&lt;=25,"Young Adult",AND(A776&gt;=26,A776&lt;=35),"Adult",AND(A776&gt;=36,A776&lt;=59),"Mature Age Adult",A776&gt;=60,"Senior")</f>
        <v>Adult</v>
      </c>
    </row>
    <row r="777" spans="1:8" ht="14.25" customHeight="1">
      <c r="A777" s="1">
        <v>28</v>
      </c>
      <c r="B777" s="1" t="s">
        <v>31</v>
      </c>
      <c r="C777" s="1">
        <v>27.5</v>
      </c>
      <c r="D777" s="1" t="s">
        <v>32</v>
      </c>
      <c r="E777" s="1" t="s">
        <v>34</v>
      </c>
      <c r="F777" s="18">
        <v>20177.671129999999</v>
      </c>
      <c r="G777" s="18" t="str" cm="1">
        <f t="array" ref="G777">_xlfn.IFS(C777&lt;=18.5,"Underweight",AND(C777&gt;18.5,C777&lt;=24.9),"Healthy",AND(C777&gt;24.9,C777&lt;=29.9),"Slightly Overweight",C777&gt;29.9,"Overweight")</f>
        <v>Slightly Overweight</v>
      </c>
      <c r="H777" t="str" cm="1">
        <f t="array" ref="H777">_xlfn.IFS(A777&lt;=25,"Young Adult",AND(A777&gt;=26,A777&lt;=35),"Adult",AND(A777&gt;=36,A777&lt;=59),"Mature Age Adult",A777&gt;=60,"Senior")</f>
        <v>Adult</v>
      </c>
    </row>
    <row r="778" spans="1:8" ht="14.25" customHeight="1">
      <c r="A778" s="1">
        <v>28</v>
      </c>
      <c r="B778" s="1" t="s">
        <v>31</v>
      </c>
      <c r="C778" s="1">
        <v>25.8</v>
      </c>
      <c r="D778" s="1" t="s">
        <v>32</v>
      </c>
      <c r="E778" s="1" t="s">
        <v>34</v>
      </c>
      <c r="F778" s="18">
        <v>3161.4540000000002</v>
      </c>
      <c r="G778" s="18" t="str" cm="1">
        <f t="array" ref="G778">_xlfn.IFS(C778&lt;=18.5,"Underweight",AND(C778&gt;18.5,C778&lt;=24.9),"Healthy",AND(C778&gt;24.9,C778&lt;=29.9),"Slightly Overweight",C778&gt;29.9,"Overweight")</f>
        <v>Slightly Overweight</v>
      </c>
      <c r="H778" t="str" cm="1">
        <f t="array" ref="H778">_xlfn.IFS(A778&lt;=25,"Young Adult",AND(A778&gt;=26,A778&lt;=35),"Adult",AND(A778&gt;=36,A778&lt;=59),"Mature Age Adult",A778&gt;=60,"Senior")</f>
        <v>Adult</v>
      </c>
    </row>
    <row r="779" spans="1:8" ht="14.25" customHeight="1">
      <c r="A779" s="1">
        <v>28</v>
      </c>
      <c r="B779" s="1" t="s">
        <v>31</v>
      </c>
      <c r="C779" s="1">
        <v>26.315000000000001</v>
      </c>
      <c r="D779" s="1" t="s">
        <v>32</v>
      </c>
      <c r="E779" s="1" t="s">
        <v>35</v>
      </c>
      <c r="F779" s="18">
        <v>5312.1698500000002</v>
      </c>
      <c r="G779" s="18" t="str" cm="1">
        <f t="array" ref="G779">_xlfn.IFS(C779&lt;=18.5,"Underweight",AND(C779&gt;18.5,C779&lt;=24.9),"Healthy",AND(C779&gt;24.9,C779&lt;=29.9),"Slightly Overweight",C779&gt;29.9,"Overweight")</f>
        <v>Slightly Overweight</v>
      </c>
      <c r="H779" t="str" cm="1">
        <f t="array" ref="H779">_xlfn.IFS(A779&lt;=25,"Young Adult",AND(A779&gt;=26,A779&lt;=35),"Adult",AND(A779&gt;=36,A779&lt;=59),"Mature Age Adult",A779&gt;=60,"Senior")</f>
        <v>Adult</v>
      </c>
    </row>
    <row r="780" spans="1:8" ht="14.25" customHeight="1">
      <c r="A780" s="1">
        <v>28</v>
      </c>
      <c r="B780" s="1" t="s">
        <v>31</v>
      </c>
      <c r="C780" s="1">
        <v>26.51</v>
      </c>
      <c r="D780" s="1" t="s">
        <v>32</v>
      </c>
      <c r="E780" s="1" t="s">
        <v>33</v>
      </c>
      <c r="F780" s="18">
        <v>4340.4408999999996</v>
      </c>
      <c r="G780" s="18" t="str" cm="1">
        <f t="array" ref="G780">_xlfn.IFS(C780&lt;=18.5,"Underweight",AND(C780&gt;18.5,C780&lt;=24.9),"Healthy",AND(C780&gt;24.9,C780&lt;=29.9),"Slightly Overweight",C780&gt;29.9,"Overweight")</f>
        <v>Slightly Overweight</v>
      </c>
      <c r="H780" t="str" cm="1">
        <f t="array" ref="H780">_xlfn.IFS(A780&lt;=25,"Young Adult",AND(A780&gt;=26,A780&lt;=35),"Adult",AND(A780&gt;=36,A780&lt;=59),"Mature Age Adult",A780&gt;=60,"Senior")</f>
        <v>Adult</v>
      </c>
    </row>
    <row r="781" spans="1:8" ht="14.25" customHeight="1">
      <c r="A781" s="1">
        <v>29</v>
      </c>
      <c r="B781" s="1" t="s">
        <v>31</v>
      </c>
      <c r="C781" s="1">
        <v>29.59</v>
      </c>
      <c r="D781" s="1" t="s">
        <v>32</v>
      </c>
      <c r="E781" s="1" t="s">
        <v>33</v>
      </c>
      <c r="F781" s="18">
        <v>3947.4131000000002</v>
      </c>
      <c r="G781" s="18" t="str" cm="1">
        <f t="array" ref="G781">_xlfn.IFS(C781&lt;=18.5,"Underweight",AND(C781&gt;18.5,C781&lt;=24.9),"Healthy",AND(C781&gt;24.9,C781&lt;=29.9),"Slightly Overweight",C781&gt;29.9,"Overweight")</f>
        <v>Slightly Overweight</v>
      </c>
      <c r="H781" t="str" cm="1">
        <f t="array" ref="H781">_xlfn.IFS(A781&lt;=25,"Young Adult",AND(A781&gt;=26,A781&lt;=35),"Adult",AND(A781&gt;=36,A781&lt;=59),"Mature Age Adult",A781&gt;=60,"Senior")</f>
        <v>Adult</v>
      </c>
    </row>
    <row r="782" spans="1:8" ht="14.25" customHeight="1">
      <c r="A782" s="1">
        <v>29</v>
      </c>
      <c r="B782" s="1" t="s">
        <v>31</v>
      </c>
      <c r="C782" s="1">
        <v>26.03</v>
      </c>
      <c r="D782" s="1" t="s">
        <v>32</v>
      </c>
      <c r="E782" s="1" t="s">
        <v>35</v>
      </c>
      <c r="F782" s="18">
        <v>3736.4647</v>
      </c>
      <c r="G782" s="18" t="str" cm="1">
        <f t="array" ref="G782">_xlfn.IFS(C782&lt;=18.5,"Underweight",AND(C782&gt;18.5,C782&lt;=24.9),"Healthy",AND(C782&gt;24.9,C782&lt;=29.9),"Slightly Overweight",C782&gt;29.9,"Overweight")</f>
        <v>Slightly Overweight</v>
      </c>
      <c r="H782" t="str" cm="1">
        <f t="array" ref="H782">_xlfn.IFS(A782&lt;=25,"Young Adult",AND(A782&gt;=26,A782&lt;=35),"Adult",AND(A782&gt;=36,A782&lt;=59),"Mature Age Adult",A782&gt;=60,"Senior")</f>
        <v>Adult</v>
      </c>
    </row>
    <row r="783" spans="1:8" ht="14.25" customHeight="1">
      <c r="A783" s="1">
        <v>29</v>
      </c>
      <c r="B783" s="1" t="s">
        <v>31</v>
      </c>
      <c r="C783" s="1">
        <v>25.9</v>
      </c>
      <c r="D783" s="1" t="s">
        <v>32</v>
      </c>
      <c r="E783" s="1" t="s">
        <v>34</v>
      </c>
      <c r="F783" s="18">
        <v>3353.2840000000001</v>
      </c>
      <c r="G783" s="18" t="str" cm="1">
        <f t="array" ref="G783">_xlfn.IFS(C783&lt;=18.5,"Underweight",AND(C783&gt;18.5,C783&lt;=24.9),"Healthy",AND(C783&gt;24.9,C783&lt;=29.9),"Slightly Overweight",C783&gt;29.9,"Overweight")</f>
        <v>Slightly Overweight</v>
      </c>
      <c r="H783" t="str" cm="1">
        <f t="array" ref="H783">_xlfn.IFS(A783&lt;=25,"Young Adult",AND(A783&gt;=26,A783&lt;=35),"Adult",AND(A783&gt;=36,A783&lt;=59),"Mature Age Adult",A783&gt;=60,"Senior")</f>
        <v>Adult</v>
      </c>
    </row>
    <row r="784" spans="1:8" ht="14.25" customHeight="1">
      <c r="A784" s="1">
        <v>29</v>
      </c>
      <c r="B784" s="1" t="s">
        <v>31</v>
      </c>
      <c r="C784" s="1">
        <v>25.6</v>
      </c>
      <c r="D784" s="1" t="s">
        <v>32</v>
      </c>
      <c r="E784" s="1" t="s">
        <v>34</v>
      </c>
      <c r="F784" s="18">
        <v>5708.8670000000002</v>
      </c>
      <c r="G784" s="18" t="str" cm="1">
        <f t="array" ref="G784">_xlfn.IFS(C784&lt;=18.5,"Underweight",AND(C784&gt;18.5,C784&lt;=24.9),"Healthy",AND(C784&gt;24.9,C784&lt;=29.9),"Slightly Overweight",C784&gt;29.9,"Overweight")</f>
        <v>Slightly Overweight</v>
      </c>
      <c r="H784" t="str" cm="1">
        <f t="array" ref="H784">_xlfn.IFS(A784&lt;=25,"Young Adult",AND(A784&gt;=26,A784&lt;=35),"Adult",AND(A784&gt;=36,A784&lt;=59),"Mature Age Adult",A784&gt;=60,"Senior")</f>
        <v>Adult</v>
      </c>
    </row>
    <row r="785" spans="1:8" ht="14.25" customHeight="1">
      <c r="A785" s="1">
        <v>30</v>
      </c>
      <c r="B785" s="1" t="s">
        <v>31</v>
      </c>
      <c r="C785" s="1">
        <v>27.7</v>
      </c>
      <c r="D785" s="1" t="s">
        <v>32</v>
      </c>
      <c r="E785" s="1" t="s">
        <v>34</v>
      </c>
      <c r="F785" s="18">
        <v>3554.203</v>
      </c>
      <c r="G785" s="18" t="str" cm="1">
        <f t="array" ref="G785">_xlfn.IFS(C785&lt;=18.5,"Underweight",AND(C785&gt;18.5,C785&lt;=24.9),"Healthy",AND(C785&gt;24.9,C785&lt;=29.9),"Slightly Overweight",C785&gt;29.9,"Overweight")</f>
        <v>Slightly Overweight</v>
      </c>
      <c r="H785" t="str" cm="1">
        <f t="array" ref="H785">_xlfn.IFS(A785&lt;=25,"Young Adult",AND(A785&gt;=26,A785&lt;=35),"Adult",AND(A785&gt;=36,A785&lt;=59),"Mature Age Adult",A785&gt;=60,"Senior")</f>
        <v>Adult</v>
      </c>
    </row>
    <row r="786" spans="1:8" ht="14.25" customHeight="1">
      <c r="A786" s="1">
        <v>30</v>
      </c>
      <c r="B786" s="1" t="s">
        <v>31</v>
      </c>
      <c r="C786" s="1">
        <v>28.405000000000001</v>
      </c>
      <c r="D786" s="1" t="s">
        <v>32</v>
      </c>
      <c r="E786" s="1" t="s">
        <v>35</v>
      </c>
      <c r="F786" s="18">
        <v>4527.1829500000003</v>
      </c>
      <c r="G786" s="18" t="str" cm="1">
        <f t="array" ref="G786">_xlfn.IFS(C786&lt;=18.5,"Underweight",AND(C786&gt;18.5,C786&lt;=24.9),"Healthy",AND(C786&gt;24.9,C786&lt;=29.9),"Slightly Overweight",C786&gt;29.9,"Overweight")</f>
        <v>Slightly Overweight</v>
      </c>
      <c r="H786" t="str" cm="1">
        <f t="array" ref="H786">_xlfn.IFS(A786&lt;=25,"Young Adult",AND(A786&gt;=26,A786&lt;=35),"Adult",AND(A786&gt;=36,A786&lt;=59),"Mature Age Adult",A786&gt;=60,"Senior")</f>
        <v>Adult</v>
      </c>
    </row>
    <row r="787" spans="1:8" ht="14.25" customHeight="1">
      <c r="A787" s="1">
        <v>30</v>
      </c>
      <c r="B787" s="1" t="s">
        <v>31</v>
      </c>
      <c r="C787" s="1">
        <v>27.93</v>
      </c>
      <c r="D787" s="1" t="s">
        <v>32</v>
      </c>
      <c r="E787" s="1" t="s">
        <v>36</v>
      </c>
      <c r="F787" s="18">
        <v>4137.5227000000004</v>
      </c>
      <c r="G787" s="18" t="str" cm="1">
        <f t="array" ref="G787">_xlfn.IFS(C787&lt;=18.5,"Underweight",AND(C787&gt;18.5,C787&lt;=24.9),"Healthy",AND(C787&gt;24.9,C787&lt;=29.9),"Slightly Overweight",C787&gt;29.9,"Overweight")</f>
        <v>Slightly Overweight</v>
      </c>
      <c r="H787" t="str" cm="1">
        <f t="array" ref="H787">_xlfn.IFS(A787&lt;=25,"Young Adult",AND(A787&gt;=26,A787&lt;=35),"Adult",AND(A787&gt;=36,A787&lt;=59),"Mature Age Adult",A787&gt;=60,"Senior")</f>
        <v>Adult</v>
      </c>
    </row>
    <row r="788" spans="1:8" ht="14.25" customHeight="1">
      <c r="A788" s="1">
        <v>31</v>
      </c>
      <c r="B788" s="1" t="s">
        <v>31</v>
      </c>
      <c r="C788" s="1">
        <v>25.74</v>
      </c>
      <c r="D788" s="1" t="s">
        <v>32</v>
      </c>
      <c r="E788" s="1" t="s">
        <v>33</v>
      </c>
      <c r="F788" s="18">
        <v>3756.6215999999999</v>
      </c>
      <c r="G788" s="18" t="str" cm="1">
        <f t="array" ref="G788">_xlfn.IFS(C788&lt;=18.5,"Underweight",AND(C788&gt;18.5,C788&lt;=24.9),"Healthy",AND(C788&gt;24.9,C788&lt;=29.9),"Slightly Overweight",C788&gt;29.9,"Overweight")</f>
        <v>Slightly Overweight</v>
      </c>
      <c r="H788" t="str" cm="1">
        <f t="array" ref="H788">_xlfn.IFS(A788&lt;=25,"Young Adult",AND(A788&gt;=26,A788&lt;=35),"Adult",AND(A788&gt;=36,A788&lt;=59),"Mature Age Adult",A788&gt;=60,"Senior")</f>
        <v>Adult</v>
      </c>
    </row>
    <row r="789" spans="1:8" ht="14.25" customHeight="1">
      <c r="A789" s="1">
        <v>31</v>
      </c>
      <c r="B789" s="1" t="s">
        <v>31</v>
      </c>
      <c r="C789" s="1">
        <v>29.1</v>
      </c>
      <c r="D789" s="1" t="s">
        <v>32</v>
      </c>
      <c r="E789" s="1" t="s">
        <v>34</v>
      </c>
      <c r="F789" s="18">
        <v>3761.2919999999999</v>
      </c>
      <c r="G789" s="18" t="str" cm="1">
        <f t="array" ref="G789">_xlfn.IFS(C789&lt;=18.5,"Underweight",AND(C789&gt;18.5,C789&lt;=24.9),"Healthy",AND(C789&gt;24.9,C789&lt;=29.9),"Slightly Overweight",C789&gt;29.9,"Overweight")</f>
        <v>Slightly Overweight</v>
      </c>
      <c r="H789" t="str" cm="1">
        <f t="array" ref="H789">_xlfn.IFS(A789&lt;=25,"Young Adult",AND(A789&gt;=26,A789&lt;=35),"Adult",AND(A789&gt;=36,A789&lt;=59),"Mature Age Adult",A789&gt;=60,"Senior")</f>
        <v>Adult</v>
      </c>
    </row>
    <row r="790" spans="1:8" ht="14.25" customHeight="1">
      <c r="A790" s="1">
        <v>31</v>
      </c>
      <c r="B790" s="1" t="s">
        <v>31</v>
      </c>
      <c r="C790" s="1">
        <v>26.62</v>
      </c>
      <c r="D790" s="1" t="s">
        <v>32</v>
      </c>
      <c r="E790" s="1" t="s">
        <v>33</v>
      </c>
      <c r="F790" s="18">
        <v>3757.8447999999999</v>
      </c>
      <c r="G790" s="18" t="str" cm="1">
        <f t="array" ref="G790">_xlfn.IFS(C790&lt;=18.5,"Underweight",AND(C790&gt;18.5,C790&lt;=24.9),"Healthy",AND(C790&gt;24.9,C790&lt;=29.9),"Slightly Overweight",C790&gt;29.9,"Overweight")</f>
        <v>Slightly Overweight</v>
      </c>
      <c r="H790" t="str" cm="1">
        <f t="array" ref="H790">_xlfn.IFS(A790&lt;=25,"Young Adult",AND(A790&gt;=26,A790&lt;=35),"Adult",AND(A790&gt;=36,A790&lt;=59),"Mature Age Adult",A790&gt;=60,"Senior")</f>
        <v>Adult</v>
      </c>
    </row>
    <row r="791" spans="1:8" ht="14.25" customHeight="1">
      <c r="A791" s="1">
        <v>31</v>
      </c>
      <c r="B791" s="1" t="s">
        <v>31</v>
      </c>
      <c r="C791" s="1">
        <v>29.26</v>
      </c>
      <c r="D791" s="1" t="s">
        <v>32</v>
      </c>
      <c r="E791" s="1" t="s">
        <v>33</v>
      </c>
      <c r="F791" s="18">
        <v>4350.5144</v>
      </c>
      <c r="G791" s="18" t="str" cm="1">
        <f t="array" ref="G791">_xlfn.IFS(C791&lt;=18.5,"Underweight",AND(C791&gt;18.5,C791&lt;=24.9),"Healthy",AND(C791&gt;24.9,C791&lt;=29.9),"Slightly Overweight",C791&gt;29.9,"Overweight")</f>
        <v>Slightly Overweight</v>
      </c>
      <c r="H791" t="str" cm="1">
        <f t="array" ref="H791">_xlfn.IFS(A791&lt;=25,"Young Adult",AND(A791&gt;=26,A791&lt;=35),"Adult",AND(A791&gt;=36,A791&lt;=59),"Mature Age Adult",A791&gt;=60,"Senior")</f>
        <v>Adult</v>
      </c>
    </row>
    <row r="792" spans="1:8" ht="14.25" customHeight="1">
      <c r="A792" s="1">
        <v>31</v>
      </c>
      <c r="B792" s="1" t="s">
        <v>31</v>
      </c>
      <c r="C792" s="1">
        <v>25.8</v>
      </c>
      <c r="D792" s="1" t="s">
        <v>32</v>
      </c>
      <c r="E792" s="1" t="s">
        <v>34</v>
      </c>
      <c r="F792" s="18">
        <v>4934.7049999999999</v>
      </c>
      <c r="G792" s="18" t="str" cm="1">
        <f t="array" ref="G792">_xlfn.IFS(C792&lt;=18.5,"Underweight",AND(C792&gt;18.5,C792&lt;=24.9),"Healthy",AND(C792&gt;24.9,C792&lt;=29.9),"Slightly Overweight",C792&gt;29.9,"Overweight")</f>
        <v>Slightly Overweight</v>
      </c>
      <c r="H792" t="str" cm="1">
        <f t="array" ref="H792">_xlfn.IFS(A792&lt;=25,"Young Adult",AND(A792&gt;=26,A792&lt;=35),"Adult",AND(A792&gt;=36,A792&lt;=59),"Mature Age Adult",A792&gt;=60,"Senior")</f>
        <v>Adult</v>
      </c>
    </row>
    <row r="793" spans="1:8" ht="14.25" customHeight="1">
      <c r="A793" s="1">
        <v>32</v>
      </c>
      <c r="B793" s="1" t="s">
        <v>31</v>
      </c>
      <c r="C793" s="1">
        <v>29.8</v>
      </c>
      <c r="D793" s="1" t="s">
        <v>32</v>
      </c>
      <c r="E793" s="1" t="s">
        <v>34</v>
      </c>
      <c r="F793" s="18">
        <v>5152.134</v>
      </c>
      <c r="G793" s="18" t="str" cm="1">
        <f t="array" ref="G793">_xlfn.IFS(C793&lt;=18.5,"Underweight",AND(C793&gt;18.5,C793&lt;=24.9),"Healthy",AND(C793&gt;24.9,C793&lt;=29.9),"Slightly Overweight",C793&gt;29.9,"Overweight")</f>
        <v>Slightly Overweight</v>
      </c>
      <c r="H793" t="str" cm="1">
        <f t="array" ref="H793">_xlfn.IFS(A793&lt;=25,"Young Adult",AND(A793&gt;=26,A793&lt;=35),"Adult",AND(A793&gt;=36,A793&lt;=59),"Mature Age Adult",A793&gt;=60,"Senior")</f>
        <v>Adult</v>
      </c>
    </row>
    <row r="794" spans="1:8" ht="14.25" customHeight="1">
      <c r="A794" s="1">
        <v>32</v>
      </c>
      <c r="B794" s="1" t="s">
        <v>31</v>
      </c>
      <c r="C794" s="1">
        <v>28.93</v>
      </c>
      <c r="D794" s="1" t="s">
        <v>32</v>
      </c>
      <c r="E794" s="1" t="s">
        <v>33</v>
      </c>
      <c r="F794" s="18">
        <v>3972.9247</v>
      </c>
      <c r="G794" s="18" t="str" cm="1">
        <f t="array" ref="G794">_xlfn.IFS(C794&lt;=18.5,"Underweight",AND(C794&gt;18.5,C794&lt;=24.9),"Healthy",AND(C794&gt;24.9,C794&lt;=29.9),"Slightly Overweight",C794&gt;29.9,"Overweight")</f>
        <v>Slightly Overweight</v>
      </c>
      <c r="H794" t="str" cm="1">
        <f t="array" ref="H794">_xlfn.IFS(A794&lt;=25,"Young Adult",AND(A794&gt;=26,A794&lt;=35),"Adult",AND(A794&gt;=36,A794&lt;=59),"Mature Age Adult",A794&gt;=60,"Senior")</f>
        <v>Adult</v>
      </c>
    </row>
    <row r="795" spans="1:8" ht="14.25" customHeight="1">
      <c r="A795" s="1">
        <v>32</v>
      </c>
      <c r="B795" s="1" t="s">
        <v>31</v>
      </c>
      <c r="C795" s="1">
        <v>29.59</v>
      </c>
      <c r="D795" s="1" t="s">
        <v>32</v>
      </c>
      <c r="E795" s="1" t="s">
        <v>33</v>
      </c>
      <c r="F795" s="18">
        <v>4562.8420999999998</v>
      </c>
      <c r="G795" s="18" t="str" cm="1">
        <f t="array" ref="G795">_xlfn.IFS(C795&lt;=18.5,"Underweight",AND(C795&gt;18.5,C795&lt;=24.9),"Healthy",AND(C795&gt;24.9,C795&lt;=29.9),"Slightly Overweight",C795&gt;29.9,"Overweight")</f>
        <v>Slightly Overweight</v>
      </c>
      <c r="H795" t="str" cm="1">
        <f t="array" ref="H795">_xlfn.IFS(A795&lt;=25,"Young Adult",AND(A795&gt;=26,A795&lt;=35),"Adult",AND(A795&gt;=36,A795&lt;=59),"Mature Age Adult",A795&gt;=60,"Senior")</f>
        <v>Adult</v>
      </c>
    </row>
    <row r="796" spans="1:8" ht="14.25" customHeight="1">
      <c r="A796" s="1">
        <v>32</v>
      </c>
      <c r="B796" s="1" t="s">
        <v>31</v>
      </c>
      <c r="C796" s="1">
        <v>29.734999999999999</v>
      </c>
      <c r="D796" s="1" t="s">
        <v>32</v>
      </c>
      <c r="E796" s="1" t="s">
        <v>35</v>
      </c>
      <c r="F796" s="18">
        <v>4357.0436499999996</v>
      </c>
      <c r="G796" s="18" t="str" cm="1">
        <f t="array" ref="G796">_xlfn.IFS(C796&lt;=18.5,"Underweight",AND(C796&gt;18.5,C796&lt;=24.9),"Healthy",AND(C796&gt;24.9,C796&lt;=29.9),"Slightly Overweight",C796&gt;29.9,"Overweight")</f>
        <v>Slightly Overweight</v>
      </c>
      <c r="H796" t="str" cm="1">
        <f t="array" ref="H796">_xlfn.IFS(A796&lt;=25,"Young Adult",AND(A796&gt;=26,A796&lt;=35),"Adult",AND(A796&gt;=36,A796&lt;=59),"Mature Age Adult",A796&gt;=60,"Senior")</f>
        <v>Adult</v>
      </c>
    </row>
    <row r="797" spans="1:8" ht="14.25" customHeight="1">
      <c r="A797" s="1">
        <v>33</v>
      </c>
      <c r="B797" s="1" t="s">
        <v>31</v>
      </c>
      <c r="C797" s="1">
        <v>28.27</v>
      </c>
      <c r="D797" s="1" t="s">
        <v>32</v>
      </c>
      <c r="E797" s="1" t="s">
        <v>33</v>
      </c>
      <c r="F797" s="18">
        <v>4779.6022999999996</v>
      </c>
      <c r="G797" s="18" t="str" cm="1">
        <f t="array" ref="G797">_xlfn.IFS(C797&lt;=18.5,"Underweight",AND(C797&gt;18.5,C797&lt;=24.9),"Healthy",AND(C797&gt;24.9,C797&lt;=29.9),"Slightly Overweight",C797&gt;29.9,"Overweight")</f>
        <v>Slightly Overweight</v>
      </c>
      <c r="H797" t="str" cm="1">
        <f t="array" ref="H797">_xlfn.IFS(A797&lt;=25,"Young Adult",AND(A797&gt;=26,A797&lt;=35),"Adult",AND(A797&gt;=36,A797&lt;=59),"Mature Age Adult",A797&gt;=60,"Senior")</f>
        <v>Adult</v>
      </c>
    </row>
    <row r="798" spans="1:8" ht="14.25" customHeight="1">
      <c r="A798" s="1">
        <v>33</v>
      </c>
      <c r="B798" s="1" t="s">
        <v>31</v>
      </c>
      <c r="C798" s="1">
        <v>26.695</v>
      </c>
      <c r="D798" s="1" t="s">
        <v>32</v>
      </c>
      <c r="E798" s="1" t="s">
        <v>35</v>
      </c>
      <c r="F798" s="18">
        <v>4571.4130500000001</v>
      </c>
      <c r="G798" s="18" t="str" cm="1">
        <f t="array" ref="G798">_xlfn.IFS(C798&lt;=18.5,"Underweight",AND(C798&gt;18.5,C798&lt;=24.9),"Healthy",AND(C798&gt;24.9,C798&lt;=29.9),"Slightly Overweight",C798&gt;29.9,"Overweight")</f>
        <v>Slightly Overweight</v>
      </c>
      <c r="H798" t="str" cm="1">
        <f t="array" ref="H798">_xlfn.IFS(A798&lt;=25,"Young Adult",AND(A798&gt;=26,A798&lt;=35),"Adult",AND(A798&gt;=36,A798&lt;=59),"Mature Age Adult",A798&gt;=60,"Senior")</f>
        <v>Adult</v>
      </c>
    </row>
    <row r="799" spans="1:8" ht="14.25" customHeight="1">
      <c r="A799" s="1">
        <v>34</v>
      </c>
      <c r="B799" s="1" t="s">
        <v>31</v>
      </c>
      <c r="C799" s="1">
        <v>27.5</v>
      </c>
      <c r="D799" s="1" t="s">
        <v>32</v>
      </c>
      <c r="E799" s="1" t="s">
        <v>34</v>
      </c>
      <c r="F799" s="18">
        <v>5003.8530000000001</v>
      </c>
      <c r="G799" s="18" t="str" cm="1">
        <f t="array" ref="G799">_xlfn.IFS(C799&lt;=18.5,"Underweight",AND(C799&gt;18.5,C799&lt;=24.9),"Healthy",AND(C799&gt;24.9,C799&lt;=29.9),"Slightly Overweight",C799&gt;29.9,"Overweight")</f>
        <v>Slightly Overweight</v>
      </c>
      <c r="H799" t="str" cm="1">
        <f t="array" ref="H799">_xlfn.IFS(A799&lt;=25,"Young Adult",AND(A799&gt;=26,A799&lt;=35),"Adult",AND(A799&gt;=36,A799&lt;=59),"Mature Age Adult",A799&gt;=60,"Senior")</f>
        <v>Adult</v>
      </c>
    </row>
    <row r="800" spans="1:8" ht="14.25" customHeight="1">
      <c r="A800" s="1">
        <v>34</v>
      </c>
      <c r="B800" s="1" t="s">
        <v>31</v>
      </c>
      <c r="C800" s="1">
        <v>26.73</v>
      </c>
      <c r="D800" s="1" t="s">
        <v>32</v>
      </c>
      <c r="E800" s="1" t="s">
        <v>33</v>
      </c>
      <c r="F800" s="18">
        <v>5002.7826999999997</v>
      </c>
      <c r="G800" s="18" t="str" cm="1">
        <f t="array" ref="G800">_xlfn.IFS(C800&lt;=18.5,"Underweight",AND(C800&gt;18.5,C800&lt;=24.9),"Healthy",AND(C800&gt;24.9,C800&lt;=29.9),"Slightly Overweight",C800&gt;29.9,"Overweight")</f>
        <v>Slightly Overweight</v>
      </c>
      <c r="H800" t="str" cm="1">
        <f t="array" ref="H800">_xlfn.IFS(A800&lt;=25,"Young Adult",AND(A800&gt;=26,A800&lt;=35),"Adult",AND(A800&gt;=36,A800&lt;=59),"Mature Age Adult",A800&gt;=60,"Senior")</f>
        <v>Adult</v>
      </c>
    </row>
    <row r="801" spans="1:8" ht="14.25" customHeight="1">
      <c r="A801" s="1">
        <v>34</v>
      </c>
      <c r="B801" s="1" t="s">
        <v>31</v>
      </c>
      <c r="C801" s="1">
        <v>29.26</v>
      </c>
      <c r="D801" s="1" t="s">
        <v>32</v>
      </c>
      <c r="E801" s="1" t="s">
        <v>33</v>
      </c>
      <c r="F801" s="18">
        <v>6184.2993999999999</v>
      </c>
      <c r="G801" s="18" t="str" cm="1">
        <f t="array" ref="G801">_xlfn.IFS(C801&lt;=18.5,"Underweight",AND(C801&gt;18.5,C801&lt;=24.9),"Healthy",AND(C801&gt;24.9,C801&lt;=29.9),"Slightly Overweight",C801&gt;29.9,"Overweight")</f>
        <v>Slightly Overweight</v>
      </c>
      <c r="H801" t="str" cm="1">
        <f t="array" ref="H801">_xlfn.IFS(A801&lt;=25,"Young Adult",AND(A801&gt;=26,A801&lt;=35),"Adult",AND(A801&gt;=36,A801&lt;=59),"Mature Age Adult",A801&gt;=60,"Senior")</f>
        <v>Adult</v>
      </c>
    </row>
    <row r="802" spans="1:8" ht="14.25" customHeight="1">
      <c r="A802" s="1">
        <v>34</v>
      </c>
      <c r="B802" s="1" t="s">
        <v>31</v>
      </c>
      <c r="C802" s="1">
        <v>26.41</v>
      </c>
      <c r="D802" s="1" t="s">
        <v>32</v>
      </c>
      <c r="E802" s="1" t="s">
        <v>35</v>
      </c>
      <c r="F802" s="18">
        <v>5385.3379000000004</v>
      </c>
      <c r="G802" s="18" t="str" cm="1">
        <f t="array" ref="G802">_xlfn.IFS(C802&lt;=18.5,"Underweight",AND(C802&gt;18.5,C802&lt;=24.9),"Healthy",AND(C802&gt;24.9,C802&lt;=29.9),"Slightly Overweight",C802&gt;29.9,"Overweight")</f>
        <v>Slightly Overweight</v>
      </c>
      <c r="H802" t="str" cm="1">
        <f t="array" ref="H802">_xlfn.IFS(A802&lt;=25,"Young Adult",AND(A802&gt;=26,A802&lt;=35),"Adult",AND(A802&gt;=36,A802&lt;=59),"Mature Age Adult",A802&gt;=60,"Senior")</f>
        <v>Adult</v>
      </c>
    </row>
    <row r="803" spans="1:8" ht="14.25" customHeight="1">
      <c r="A803" s="1">
        <v>34</v>
      </c>
      <c r="B803" s="1" t="s">
        <v>31</v>
      </c>
      <c r="C803" s="1">
        <v>27.72</v>
      </c>
      <c r="D803" s="1" t="s">
        <v>32</v>
      </c>
      <c r="E803" s="1" t="s">
        <v>33</v>
      </c>
      <c r="F803" s="18">
        <v>4415.1588000000002</v>
      </c>
      <c r="G803" s="18" t="str" cm="1">
        <f t="array" ref="G803">_xlfn.IFS(C803&lt;=18.5,"Underweight",AND(C803&gt;18.5,C803&lt;=24.9),"Healthy",AND(C803&gt;24.9,C803&lt;=29.9),"Slightly Overweight",C803&gt;29.9,"Overweight")</f>
        <v>Slightly Overweight</v>
      </c>
      <c r="H803" t="str" cm="1">
        <f t="array" ref="H803">_xlfn.IFS(A803&lt;=25,"Young Adult",AND(A803&gt;=26,A803&lt;=35),"Adult",AND(A803&gt;=36,A803&lt;=59),"Mature Age Adult",A803&gt;=60,"Senior")</f>
        <v>Adult</v>
      </c>
    </row>
    <row r="804" spans="1:8" ht="14.25" customHeight="1">
      <c r="A804" s="1">
        <v>35</v>
      </c>
      <c r="B804" s="1" t="s">
        <v>31</v>
      </c>
      <c r="C804" s="1">
        <v>27.7</v>
      </c>
      <c r="D804" s="1" t="s">
        <v>32</v>
      </c>
      <c r="E804" s="1" t="s">
        <v>34</v>
      </c>
      <c r="F804" s="18">
        <v>6414.1779999999999</v>
      </c>
      <c r="G804" s="18" t="str" cm="1">
        <f t="array" ref="G804">_xlfn.IFS(C804&lt;=18.5,"Underweight",AND(C804&gt;18.5,C804&lt;=24.9),"Healthy",AND(C804&gt;24.9,C804&lt;=29.9),"Slightly Overweight",C804&gt;29.9,"Overweight")</f>
        <v>Slightly Overweight</v>
      </c>
      <c r="H804" t="str" cm="1">
        <f t="array" ref="H804">_xlfn.IFS(A804&lt;=25,"Young Adult",AND(A804&gt;=26,A804&lt;=35),"Adult",AND(A804&gt;=36,A804&lt;=59),"Mature Age Adult",A804&gt;=60,"Senior")</f>
        <v>Adult</v>
      </c>
    </row>
    <row r="805" spans="1:8" ht="14.25" customHeight="1">
      <c r="A805" s="1">
        <v>35</v>
      </c>
      <c r="B805" s="1" t="s">
        <v>31</v>
      </c>
      <c r="C805" s="1">
        <v>26.125</v>
      </c>
      <c r="D805" s="1" t="s">
        <v>32</v>
      </c>
      <c r="E805" s="1" t="s">
        <v>36</v>
      </c>
      <c r="F805" s="18">
        <v>5227.9887500000004</v>
      </c>
      <c r="G805" s="18" t="str" cm="1">
        <f t="array" ref="G805">_xlfn.IFS(C805&lt;=18.5,"Underweight",AND(C805&gt;18.5,C805&lt;=24.9),"Healthy",AND(C805&gt;24.9,C805&lt;=29.9),"Slightly Overweight",C805&gt;29.9,"Overweight")</f>
        <v>Slightly Overweight</v>
      </c>
      <c r="H805" t="str" cm="1">
        <f t="array" ref="H805">_xlfn.IFS(A805&lt;=25,"Young Adult",AND(A805&gt;=26,A805&lt;=35),"Adult",AND(A805&gt;=36,A805&lt;=59),"Mature Age Adult",A805&gt;=60,"Senior")</f>
        <v>Adult</v>
      </c>
    </row>
    <row r="806" spans="1:8" ht="14.25" customHeight="1">
      <c r="A806" s="1">
        <v>36</v>
      </c>
      <c r="B806" s="1" t="s">
        <v>31</v>
      </c>
      <c r="C806" s="1">
        <v>26.2</v>
      </c>
      <c r="D806" s="1" t="s">
        <v>32</v>
      </c>
      <c r="E806" s="1" t="s">
        <v>34</v>
      </c>
      <c r="F806" s="18">
        <v>4883.866</v>
      </c>
      <c r="G806" s="18" t="str" cm="1">
        <f t="array" ref="G806">_xlfn.IFS(C806&lt;=18.5,"Underweight",AND(C806&gt;18.5,C806&lt;=24.9),"Healthy",AND(C806&gt;24.9,C806&lt;=29.9),"Slightly Overweight",C806&gt;29.9,"Overweight")</f>
        <v>Slightly Overweight</v>
      </c>
      <c r="H806" t="str" cm="1">
        <f t="array" ref="H806">_xlfn.IFS(A806&lt;=25,"Young Adult",AND(A806&gt;=26,A806&lt;=35),"Adult",AND(A806&gt;=36,A806&lt;=59),"Mature Age Adult",A806&gt;=60,"Senior")</f>
        <v>Mature Age Adult</v>
      </c>
    </row>
    <row r="807" spans="1:8" ht="14.25" customHeight="1">
      <c r="A807" s="1">
        <v>36</v>
      </c>
      <c r="B807" s="1" t="s">
        <v>31</v>
      </c>
      <c r="C807" s="1">
        <v>27.74</v>
      </c>
      <c r="D807" s="1" t="s">
        <v>32</v>
      </c>
      <c r="E807" s="1" t="s">
        <v>36</v>
      </c>
      <c r="F807" s="18">
        <v>5469.0065999999997</v>
      </c>
      <c r="G807" s="18" t="str" cm="1">
        <f t="array" ref="G807">_xlfn.IFS(C807&lt;=18.5,"Underweight",AND(C807&gt;18.5,C807&lt;=24.9),"Healthy",AND(C807&gt;24.9,C807&lt;=29.9),"Slightly Overweight",C807&gt;29.9,"Overweight")</f>
        <v>Slightly Overweight</v>
      </c>
      <c r="H807" t="str" cm="1">
        <f t="array" ref="H807">_xlfn.IFS(A807&lt;=25,"Young Adult",AND(A807&gt;=26,A807&lt;=35),"Adult",AND(A807&gt;=36,A807&lt;=59),"Mature Age Adult",A807&gt;=60,"Senior")</f>
        <v>Mature Age Adult</v>
      </c>
    </row>
    <row r="808" spans="1:8" ht="14.25" customHeight="1">
      <c r="A808" s="1">
        <v>36</v>
      </c>
      <c r="B808" s="1" t="s">
        <v>31</v>
      </c>
      <c r="C808" s="1">
        <v>25.84</v>
      </c>
      <c r="D808" s="1" t="s">
        <v>32</v>
      </c>
      <c r="E808" s="1" t="s">
        <v>35</v>
      </c>
      <c r="F808" s="18">
        <v>5266.3656000000001</v>
      </c>
      <c r="G808" s="18" t="str" cm="1">
        <f t="array" ref="G808">_xlfn.IFS(C808&lt;=18.5,"Underweight",AND(C808&gt;18.5,C808&lt;=24.9),"Healthy",AND(C808&gt;24.9,C808&lt;=29.9),"Slightly Overweight",C808&gt;29.9,"Overweight")</f>
        <v>Slightly Overweight</v>
      </c>
      <c r="H808" t="str" cm="1">
        <f t="array" ref="H808">_xlfn.IFS(A808&lt;=25,"Young Adult",AND(A808&gt;=26,A808&lt;=35),"Adult",AND(A808&gt;=36,A808&lt;=59),"Mature Age Adult",A808&gt;=60,"Senior")</f>
        <v>Mature Age Adult</v>
      </c>
    </row>
    <row r="809" spans="1:8" ht="14.25" customHeight="1">
      <c r="A809" s="1">
        <v>36</v>
      </c>
      <c r="B809" s="1" t="s">
        <v>31</v>
      </c>
      <c r="C809" s="1">
        <v>29.04</v>
      </c>
      <c r="D809" s="1" t="s">
        <v>32</v>
      </c>
      <c r="E809" s="1" t="s">
        <v>33</v>
      </c>
      <c r="F809" s="18">
        <v>7243.8136000000004</v>
      </c>
      <c r="G809" s="18" t="str" cm="1">
        <f t="array" ref="G809">_xlfn.IFS(C809&lt;=18.5,"Underweight",AND(C809&gt;18.5,C809&lt;=24.9),"Healthy",AND(C809&gt;24.9,C809&lt;=29.9),"Slightly Overweight",C809&gt;29.9,"Overweight")</f>
        <v>Slightly Overweight</v>
      </c>
      <c r="H809" t="str" cm="1">
        <f t="array" ref="H809">_xlfn.IFS(A809&lt;=25,"Young Adult",AND(A809&gt;=26,A809&lt;=35),"Adult",AND(A809&gt;=36,A809&lt;=59),"Mature Age Adult",A809&gt;=60,"Senior")</f>
        <v>Mature Age Adult</v>
      </c>
    </row>
    <row r="810" spans="1:8" ht="14.25" customHeight="1">
      <c r="A810" s="1">
        <v>36</v>
      </c>
      <c r="B810" s="1" t="s">
        <v>31</v>
      </c>
      <c r="C810" s="1">
        <v>26.885000000000002</v>
      </c>
      <c r="D810" s="1" t="s">
        <v>32</v>
      </c>
      <c r="E810" s="1" t="s">
        <v>35</v>
      </c>
      <c r="F810" s="18">
        <v>5267.8181500000001</v>
      </c>
      <c r="G810" s="18" t="str" cm="1">
        <f t="array" ref="G810">_xlfn.IFS(C810&lt;=18.5,"Underweight",AND(C810&gt;18.5,C810&lt;=24.9),"Healthy",AND(C810&gt;24.9,C810&lt;=29.9),"Slightly Overweight",C810&gt;29.9,"Overweight")</f>
        <v>Slightly Overweight</v>
      </c>
      <c r="H810" t="str" cm="1">
        <f t="array" ref="H810">_xlfn.IFS(A810&lt;=25,"Young Adult",AND(A810&gt;=26,A810&lt;=35),"Adult",AND(A810&gt;=36,A810&lt;=59),"Mature Age Adult",A810&gt;=60,"Senior")</f>
        <v>Mature Age Adult</v>
      </c>
    </row>
    <row r="811" spans="1:8" ht="14.25" customHeight="1">
      <c r="A811" s="1">
        <v>36</v>
      </c>
      <c r="B811" s="1" t="s">
        <v>31</v>
      </c>
      <c r="C811" s="1">
        <v>25.9</v>
      </c>
      <c r="D811" s="1" t="s">
        <v>32</v>
      </c>
      <c r="E811" s="1" t="s">
        <v>34</v>
      </c>
      <c r="F811" s="18">
        <v>5472.4489999999996</v>
      </c>
      <c r="G811" s="18" t="str" cm="1">
        <f t="array" ref="G811">_xlfn.IFS(C811&lt;=18.5,"Underweight",AND(C811&gt;18.5,C811&lt;=24.9),"Healthy",AND(C811&gt;24.9,C811&lt;=29.9),"Slightly Overweight",C811&gt;29.9,"Overweight")</f>
        <v>Slightly Overweight</v>
      </c>
      <c r="H811" t="str" cm="1">
        <f t="array" ref="H811">_xlfn.IFS(A811&lt;=25,"Young Adult",AND(A811&gt;=26,A811&lt;=35),"Adult",AND(A811&gt;=36,A811&lt;=59),"Mature Age Adult",A811&gt;=60,"Senior")</f>
        <v>Mature Age Adult</v>
      </c>
    </row>
    <row r="812" spans="1:8" ht="14.25" customHeight="1">
      <c r="A812" s="1">
        <v>37</v>
      </c>
      <c r="B812" s="1" t="s">
        <v>31</v>
      </c>
      <c r="C812" s="1">
        <v>27.74</v>
      </c>
      <c r="D812" s="1" t="s">
        <v>32</v>
      </c>
      <c r="E812" s="1" t="s">
        <v>35</v>
      </c>
      <c r="F812" s="18">
        <v>7281.5056000000004</v>
      </c>
      <c r="G812" s="18" t="str" cm="1">
        <f t="array" ref="G812">_xlfn.IFS(C812&lt;=18.5,"Underweight",AND(C812&gt;18.5,C812&lt;=24.9),"Healthy",AND(C812&gt;24.9,C812&lt;=29.9),"Slightly Overweight",C812&gt;29.9,"Overweight")</f>
        <v>Slightly Overweight</v>
      </c>
      <c r="H812" t="str" cm="1">
        <f t="array" ref="H812">_xlfn.IFS(A812&lt;=25,"Young Adult",AND(A812&gt;=26,A812&lt;=35),"Adult",AND(A812&gt;=36,A812&lt;=59),"Mature Age Adult",A812&gt;=60,"Senior")</f>
        <v>Mature Age Adult</v>
      </c>
    </row>
    <row r="813" spans="1:8" ht="14.25" customHeight="1">
      <c r="A813" s="1">
        <v>37</v>
      </c>
      <c r="B813" s="1" t="s">
        <v>31</v>
      </c>
      <c r="C813" s="1">
        <v>29.5</v>
      </c>
      <c r="D813" s="1" t="s">
        <v>32</v>
      </c>
      <c r="E813" s="1" t="s">
        <v>34</v>
      </c>
      <c r="F813" s="18">
        <v>6311.9520000000002</v>
      </c>
      <c r="G813" s="18" t="str" cm="1">
        <f t="array" ref="G813">_xlfn.IFS(C813&lt;=18.5,"Underweight",AND(C813&gt;18.5,C813&lt;=24.9),"Healthy",AND(C813&gt;24.9,C813&lt;=29.9),"Slightly Overweight",C813&gt;29.9,"Overweight")</f>
        <v>Slightly Overweight</v>
      </c>
      <c r="H813" t="str" cm="1">
        <f t="array" ref="H813">_xlfn.IFS(A813&lt;=25,"Young Adult",AND(A813&gt;=26,A813&lt;=35),"Adult",AND(A813&gt;=36,A813&lt;=59),"Mature Age Adult",A813&gt;=60,"Senior")</f>
        <v>Mature Age Adult</v>
      </c>
    </row>
    <row r="814" spans="1:8" ht="14.25" customHeight="1">
      <c r="A814" s="1">
        <v>38</v>
      </c>
      <c r="B814" s="1" t="s">
        <v>31</v>
      </c>
      <c r="C814" s="1">
        <v>27.265000000000001</v>
      </c>
      <c r="D814" s="1" t="s">
        <v>32</v>
      </c>
      <c r="E814" s="1" t="s">
        <v>36</v>
      </c>
      <c r="F814" s="18">
        <v>6555.07035</v>
      </c>
      <c r="G814" s="18" t="str" cm="1">
        <f t="array" ref="G814">_xlfn.IFS(C814&lt;=18.5,"Underweight",AND(C814&gt;18.5,C814&lt;=24.9),"Healthy",AND(C814&gt;24.9,C814&lt;=29.9),"Slightly Overweight",C814&gt;29.9,"Overweight")</f>
        <v>Slightly Overweight</v>
      </c>
      <c r="H814" t="str" cm="1">
        <f t="array" ref="H814">_xlfn.IFS(A814&lt;=25,"Young Adult",AND(A814&gt;=26,A814&lt;=35),"Adult",AND(A814&gt;=36,A814&lt;=59),"Mature Age Adult",A814&gt;=60,"Senior")</f>
        <v>Mature Age Adult</v>
      </c>
    </row>
    <row r="815" spans="1:8" ht="14.25" customHeight="1">
      <c r="A815" s="1">
        <v>38</v>
      </c>
      <c r="B815" s="1" t="s">
        <v>31</v>
      </c>
      <c r="C815" s="1">
        <v>28.93</v>
      </c>
      <c r="D815" s="1" t="s">
        <v>32</v>
      </c>
      <c r="E815" s="1" t="s">
        <v>33</v>
      </c>
      <c r="F815" s="18">
        <v>5974.3846999999996</v>
      </c>
      <c r="G815" s="18" t="str" cm="1">
        <f t="array" ref="G815">_xlfn.IFS(C815&lt;=18.5,"Underweight",AND(C815&gt;18.5,C815&lt;=24.9),"Healthy",AND(C815&gt;24.9,C815&lt;=29.9),"Slightly Overweight",C815&gt;29.9,"Overweight")</f>
        <v>Slightly Overweight</v>
      </c>
      <c r="H815" t="str" cm="1">
        <f t="array" ref="H815">_xlfn.IFS(A815&lt;=25,"Young Adult",AND(A815&gt;=26,A815&lt;=35),"Adult",AND(A815&gt;=36,A815&lt;=59),"Mature Age Adult",A815&gt;=60,"Senior")</f>
        <v>Mature Age Adult</v>
      </c>
    </row>
    <row r="816" spans="1:8" ht="14.25" customHeight="1">
      <c r="A816" s="1">
        <v>38</v>
      </c>
      <c r="B816" s="1" t="s">
        <v>31</v>
      </c>
      <c r="C816" s="1">
        <v>28</v>
      </c>
      <c r="D816" s="1" t="s">
        <v>32</v>
      </c>
      <c r="E816" s="1" t="s">
        <v>34</v>
      </c>
      <c r="F816" s="18">
        <v>7151.0919999999996</v>
      </c>
      <c r="G816" s="18" t="str" cm="1">
        <f t="array" ref="G816">_xlfn.IFS(C816&lt;=18.5,"Underweight",AND(C816&gt;18.5,C816&lt;=24.9),"Healthy",AND(C816&gt;24.9,C816&lt;=29.9),"Slightly Overweight",C816&gt;29.9,"Overweight")</f>
        <v>Slightly Overweight</v>
      </c>
      <c r="H816" t="str" cm="1">
        <f t="array" ref="H816">_xlfn.IFS(A816&lt;=25,"Young Adult",AND(A816&gt;=26,A816&lt;=35),"Adult",AND(A816&gt;=36,A816&lt;=59),"Mature Age Adult",A816&gt;=60,"Senior")</f>
        <v>Mature Age Adult</v>
      </c>
    </row>
    <row r="817" spans="1:8" ht="14.25" customHeight="1">
      <c r="A817" s="1">
        <v>38</v>
      </c>
      <c r="B817" s="1" t="s">
        <v>31</v>
      </c>
      <c r="C817" s="1">
        <v>27.835000000000001</v>
      </c>
      <c r="D817" s="1" t="s">
        <v>32</v>
      </c>
      <c r="E817" s="1" t="s">
        <v>36</v>
      </c>
      <c r="F817" s="18">
        <v>7144.86265</v>
      </c>
      <c r="G817" s="18" t="str" cm="1">
        <f t="array" ref="G817">_xlfn.IFS(C817&lt;=18.5,"Underweight",AND(C817&gt;18.5,C817&lt;=24.9),"Healthy",AND(C817&gt;24.9,C817&lt;=29.9),"Slightly Overweight",C817&gt;29.9,"Overweight")</f>
        <v>Slightly Overweight</v>
      </c>
      <c r="H817" t="str" cm="1">
        <f t="array" ref="H817">_xlfn.IFS(A817&lt;=25,"Young Adult",AND(A817&gt;=26,A817&lt;=35),"Adult",AND(A817&gt;=36,A817&lt;=59),"Mature Age Adult",A817&gt;=60,"Senior")</f>
        <v>Mature Age Adult</v>
      </c>
    </row>
    <row r="818" spans="1:8" ht="14.25" customHeight="1">
      <c r="A818" s="1">
        <v>38</v>
      </c>
      <c r="B818" s="1" t="s">
        <v>31</v>
      </c>
      <c r="C818" s="1">
        <v>27.6</v>
      </c>
      <c r="D818" s="1" t="s">
        <v>32</v>
      </c>
      <c r="E818" s="1" t="s">
        <v>34</v>
      </c>
      <c r="F818" s="18">
        <v>5383.5360000000001</v>
      </c>
      <c r="G818" s="18" t="str" cm="1">
        <f t="array" ref="G818">_xlfn.IFS(C818&lt;=18.5,"Underweight",AND(C818&gt;18.5,C818&lt;=24.9),"Healthy",AND(C818&gt;24.9,C818&lt;=29.9),"Slightly Overweight",C818&gt;29.9,"Overweight")</f>
        <v>Slightly Overweight</v>
      </c>
      <c r="H818" t="str" cm="1">
        <f t="array" ref="H818">_xlfn.IFS(A818&lt;=25,"Young Adult",AND(A818&gt;=26,A818&lt;=35),"Adult",AND(A818&gt;=36,A818&lt;=59),"Mature Age Adult",A818&gt;=60,"Senior")</f>
        <v>Mature Age Adult</v>
      </c>
    </row>
    <row r="819" spans="1:8" ht="14.25" customHeight="1">
      <c r="A819" s="1">
        <v>39</v>
      </c>
      <c r="B819" s="1" t="s">
        <v>31</v>
      </c>
      <c r="C819" s="1">
        <v>26.315000000000001</v>
      </c>
      <c r="D819" s="1" t="s">
        <v>32</v>
      </c>
      <c r="E819" s="1" t="s">
        <v>35</v>
      </c>
      <c r="F819" s="18">
        <v>7201.7008500000002</v>
      </c>
      <c r="G819" s="18" t="str" cm="1">
        <f t="array" ref="G819">_xlfn.IFS(C819&lt;=18.5,"Underweight",AND(C819&gt;18.5,C819&lt;=24.9),"Healthy",AND(C819&gt;24.9,C819&lt;=29.9),"Slightly Overweight",C819&gt;29.9,"Overweight")</f>
        <v>Slightly Overweight</v>
      </c>
      <c r="H819" t="str" cm="1">
        <f t="array" ref="H819">_xlfn.IFS(A819&lt;=25,"Young Adult",AND(A819&gt;=26,A819&lt;=35),"Adult",AND(A819&gt;=36,A819&lt;=59),"Mature Age Adult",A819&gt;=60,"Senior")</f>
        <v>Mature Age Adult</v>
      </c>
    </row>
    <row r="820" spans="1:8" ht="14.25" customHeight="1">
      <c r="A820" s="1">
        <v>40</v>
      </c>
      <c r="B820" s="1" t="s">
        <v>31</v>
      </c>
      <c r="C820" s="1">
        <v>28.69</v>
      </c>
      <c r="D820" s="1" t="s">
        <v>32</v>
      </c>
      <c r="E820" s="1" t="s">
        <v>35</v>
      </c>
      <c r="F820" s="18">
        <v>8059.6791000000003</v>
      </c>
      <c r="G820" s="18" t="str" cm="1">
        <f t="array" ref="G820">_xlfn.IFS(C820&lt;=18.5,"Underweight",AND(C820&gt;18.5,C820&lt;=24.9),"Healthy",AND(C820&gt;24.9,C820&lt;=29.9),"Slightly Overweight",C820&gt;29.9,"Overweight")</f>
        <v>Slightly Overweight</v>
      </c>
      <c r="H820" t="str" cm="1">
        <f t="array" ref="H820">_xlfn.IFS(A820&lt;=25,"Young Adult",AND(A820&gt;=26,A820&lt;=35),"Adult",AND(A820&gt;=36,A820&lt;=59),"Mature Age Adult",A820&gt;=60,"Senior")</f>
        <v>Mature Age Adult</v>
      </c>
    </row>
    <row r="821" spans="1:8" ht="14.25" customHeight="1">
      <c r="A821" s="1">
        <v>40</v>
      </c>
      <c r="B821" s="1" t="s">
        <v>31</v>
      </c>
      <c r="C821" s="1">
        <v>25.46</v>
      </c>
      <c r="D821" s="1" t="s">
        <v>32</v>
      </c>
      <c r="E821" s="1" t="s">
        <v>36</v>
      </c>
      <c r="F821" s="18">
        <v>7077.1894000000002</v>
      </c>
      <c r="G821" s="18" t="str" cm="1">
        <f t="array" ref="G821">_xlfn.IFS(C821&lt;=18.5,"Underweight",AND(C821&gt;18.5,C821&lt;=24.9),"Healthy",AND(C821&gt;24.9,C821&lt;=29.9),"Slightly Overweight",C821&gt;29.9,"Overweight")</f>
        <v>Slightly Overweight</v>
      </c>
      <c r="H821" t="str" cm="1">
        <f t="array" ref="H821">_xlfn.IFS(A821&lt;=25,"Young Adult",AND(A821&gt;=26,A821&lt;=35),"Adult",AND(A821&gt;=36,A821&lt;=59),"Mature Age Adult",A821&gt;=60,"Senior")</f>
        <v>Mature Age Adult</v>
      </c>
    </row>
    <row r="822" spans="1:8" ht="14.25" customHeight="1">
      <c r="A822" s="1">
        <v>40</v>
      </c>
      <c r="B822" s="1" t="s">
        <v>31</v>
      </c>
      <c r="C822" s="1">
        <v>29.6</v>
      </c>
      <c r="D822" s="1" t="s">
        <v>32</v>
      </c>
      <c r="E822" s="1" t="s">
        <v>34</v>
      </c>
      <c r="F822" s="18">
        <v>5910.9440000000004</v>
      </c>
      <c r="G822" s="18" t="str" cm="1">
        <f t="array" ref="G822">_xlfn.IFS(C822&lt;=18.5,"Underweight",AND(C822&gt;18.5,C822&lt;=24.9),"Healthy",AND(C822&gt;24.9,C822&lt;=29.9),"Slightly Overweight",C822&gt;29.9,"Overweight")</f>
        <v>Slightly Overweight</v>
      </c>
      <c r="H822" t="str" cm="1">
        <f t="array" ref="H822">_xlfn.IFS(A822&lt;=25,"Young Adult",AND(A822&gt;=26,A822&lt;=35),"Adult",AND(A822&gt;=36,A822&lt;=59),"Mature Age Adult",A822&gt;=60,"Senior")</f>
        <v>Mature Age Adult</v>
      </c>
    </row>
    <row r="823" spans="1:8" ht="14.25" customHeight="1">
      <c r="A823" s="1">
        <v>40</v>
      </c>
      <c r="B823" s="1" t="s">
        <v>31</v>
      </c>
      <c r="C823" s="1">
        <v>29.81</v>
      </c>
      <c r="D823" s="1" t="s">
        <v>32</v>
      </c>
      <c r="E823" s="1" t="s">
        <v>33</v>
      </c>
      <c r="F823" s="18">
        <v>6500.2358999999997</v>
      </c>
      <c r="G823" s="18" t="str" cm="1">
        <f t="array" ref="G823">_xlfn.IFS(C823&lt;=18.5,"Underweight",AND(C823&gt;18.5,C823&lt;=24.9),"Healthy",AND(C823&gt;24.9,C823&lt;=29.9),"Slightly Overweight",C823&gt;29.9,"Overweight")</f>
        <v>Slightly Overweight</v>
      </c>
      <c r="H823" t="str" cm="1">
        <f t="array" ref="H823">_xlfn.IFS(A823&lt;=25,"Young Adult",AND(A823&gt;=26,A823&lt;=35),"Adult",AND(A823&gt;=36,A823&lt;=59),"Mature Age Adult",A823&gt;=60,"Senior")</f>
        <v>Mature Age Adult</v>
      </c>
    </row>
    <row r="824" spans="1:8" ht="14.25" customHeight="1">
      <c r="A824" s="1">
        <v>40</v>
      </c>
      <c r="B824" s="1" t="s">
        <v>31</v>
      </c>
      <c r="C824" s="1">
        <v>27.4</v>
      </c>
      <c r="D824" s="1" t="s">
        <v>32</v>
      </c>
      <c r="E824" s="1" t="s">
        <v>34</v>
      </c>
      <c r="F824" s="18">
        <v>6496.8860000000004</v>
      </c>
      <c r="G824" s="18" t="str" cm="1">
        <f t="array" ref="G824">_xlfn.IFS(C824&lt;=18.5,"Underweight",AND(C824&gt;18.5,C824&lt;=24.9),"Healthy",AND(C824&gt;24.9,C824&lt;=29.9),"Slightly Overweight",C824&gt;29.9,"Overweight")</f>
        <v>Slightly Overweight</v>
      </c>
      <c r="H824" t="str" cm="1">
        <f t="array" ref="H824">_xlfn.IFS(A824&lt;=25,"Young Adult",AND(A824&gt;=26,A824&lt;=35),"Adult",AND(A824&gt;=36,A824&lt;=59),"Mature Age Adult",A824&gt;=60,"Senior")</f>
        <v>Mature Age Adult</v>
      </c>
    </row>
    <row r="825" spans="1:8" ht="14.25" customHeight="1">
      <c r="A825" s="1">
        <v>40</v>
      </c>
      <c r="B825" s="1" t="s">
        <v>31</v>
      </c>
      <c r="C825" s="1">
        <v>29.3</v>
      </c>
      <c r="D825" s="1" t="s">
        <v>32</v>
      </c>
      <c r="E825" s="1" t="s">
        <v>34</v>
      </c>
      <c r="F825" s="18">
        <v>15828.82173</v>
      </c>
      <c r="G825" s="18" t="str" cm="1">
        <f t="array" ref="G825">_xlfn.IFS(C825&lt;=18.5,"Underweight",AND(C825&gt;18.5,C825&lt;=24.9),"Healthy",AND(C825&gt;24.9,C825&lt;=29.9),"Slightly Overweight",C825&gt;29.9,"Overweight")</f>
        <v>Slightly Overweight</v>
      </c>
      <c r="H825" t="str" cm="1">
        <f t="array" ref="H825">_xlfn.IFS(A825&lt;=25,"Young Adult",AND(A825&gt;=26,A825&lt;=35),"Adult",AND(A825&gt;=36,A825&lt;=59),"Mature Age Adult",A825&gt;=60,"Senior")</f>
        <v>Mature Age Adult</v>
      </c>
    </row>
    <row r="826" spans="1:8" ht="14.25" customHeight="1">
      <c r="A826" s="1">
        <v>41</v>
      </c>
      <c r="B826" s="1" t="s">
        <v>31</v>
      </c>
      <c r="C826" s="1">
        <v>28.31</v>
      </c>
      <c r="D826" s="1" t="s">
        <v>32</v>
      </c>
      <c r="E826" s="1" t="s">
        <v>35</v>
      </c>
      <c r="F826" s="18">
        <v>7153.5538999999999</v>
      </c>
      <c r="G826" s="18" t="str" cm="1">
        <f t="array" ref="G826">_xlfn.IFS(C826&lt;=18.5,"Underweight",AND(C826&gt;18.5,C826&lt;=24.9),"Healthy",AND(C826&gt;24.9,C826&lt;=29.9),"Slightly Overweight",C826&gt;29.9,"Overweight")</f>
        <v>Slightly Overweight</v>
      </c>
      <c r="H826" t="str" cm="1">
        <f t="array" ref="H826">_xlfn.IFS(A826&lt;=25,"Young Adult",AND(A826&gt;=26,A826&lt;=35),"Adult",AND(A826&gt;=36,A826&lt;=59),"Mature Age Adult",A826&gt;=60,"Senior")</f>
        <v>Mature Age Adult</v>
      </c>
    </row>
    <row r="827" spans="1:8" ht="14.25" customHeight="1">
      <c r="A827" s="1">
        <v>41</v>
      </c>
      <c r="B827" s="1" t="s">
        <v>31</v>
      </c>
      <c r="C827" s="1">
        <v>28.05</v>
      </c>
      <c r="D827" s="1" t="s">
        <v>32</v>
      </c>
      <c r="E827" s="1" t="s">
        <v>33</v>
      </c>
      <c r="F827" s="18">
        <v>6770.1925000000001</v>
      </c>
      <c r="G827" s="18" t="str" cm="1">
        <f t="array" ref="G827">_xlfn.IFS(C827&lt;=18.5,"Underweight",AND(C827&gt;18.5,C827&lt;=24.9),"Healthy",AND(C827&gt;24.9,C827&lt;=29.9),"Slightly Overweight",C827&gt;29.9,"Overweight")</f>
        <v>Slightly Overweight</v>
      </c>
      <c r="H827" t="str" cm="1">
        <f t="array" ref="H827">_xlfn.IFS(A827&lt;=25,"Young Adult",AND(A827&gt;=26,A827&lt;=35),"Adult",AND(A827&gt;=36,A827&lt;=59),"Mature Age Adult",A827&gt;=60,"Senior")</f>
        <v>Mature Age Adult</v>
      </c>
    </row>
    <row r="828" spans="1:8" ht="14.25" customHeight="1">
      <c r="A828" s="1">
        <v>42</v>
      </c>
      <c r="B828" s="1" t="s">
        <v>31</v>
      </c>
      <c r="C828" s="1">
        <v>24.984999999999999</v>
      </c>
      <c r="D828" s="1" t="s">
        <v>32</v>
      </c>
      <c r="E828" s="1" t="s">
        <v>35</v>
      </c>
      <c r="F828" s="18">
        <v>8017.0611500000005</v>
      </c>
      <c r="G828" s="18" t="str" cm="1">
        <f t="array" ref="G828">_xlfn.IFS(C828&lt;=18.5,"Underweight",AND(C828&gt;18.5,C828&lt;=24.9),"Healthy",AND(C828&gt;24.9,C828&lt;=29.9),"Slightly Overweight",C828&gt;29.9,"Overweight")</f>
        <v>Slightly Overweight</v>
      </c>
      <c r="H828" t="str" cm="1">
        <f t="array" ref="H828">_xlfn.IFS(A828&lt;=25,"Young Adult",AND(A828&gt;=26,A828&lt;=35),"Adult",AND(A828&gt;=36,A828&lt;=59),"Mature Age Adult",A828&gt;=60,"Senior")</f>
        <v>Mature Age Adult</v>
      </c>
    </row>
    <row r="829" spans="1:8" ht="14.25" customHeight="1">
      <c r="A829" s="1">
        <v>42</v>
      </c>
      <c r="B829" s="1" t="s">
        <v>31</v>
      </c>
      <c r="C829" s="1">
        <v>29.48</v>
      </c>
      <c r="D829" s="1" t="s">
        <v>32</v>
      </c>
      <c r="E829" s="1" t="s">
        <v>33</v>
      </c>
      <c r="F829" s="18">
        <v>7640.3091999999997</v>
      </c>
      <c r="G829" s="18" t="str" cm="1">
        <f t="array" ref="G829">_xlfn.IFS(C829&lt;=18.5,"Underweight",AND(C829&gt;18.5,C829&lt;=24.9),"Healthy",AND(C829&gt;24.9,C829&lt;=29.9),"Slightly Overweight",C829&gt;29.9,"Overweight")</f>
        <v>Slightly Overweight</v>
      </c>
      <c r="H829" t="str" cm="1">
        <f t="array" ref="H829">_xlfn.IFS(A829&lt;=25,"Young Adult",AND(A829&gt;=26,A829&lt;=35),"Adult",AND(A829&gt;=36,A829&lt;=59),"Mature Age Adult",A829&gt;=60,"Senior")</f>
        <v>Mature Age Adult</v>
      </c>
    </row>
    <row r="830" spans="1:8" ht="14.25" customHeight="1">
      <c r="A830" s="1">
        <v>42</v>
      </c>
      <c r="B830" s="1" t="s">
        <v>31</v>
      </c>
      <c r="C830" s="1">
        <v>29</v>
      </c>
      <c r="D830" s="1" t="s">
        <v>32</v>
      </c>
      <c r="E830" s="1" t="s">
        <v>34</v>
      </c>
      <c r="F830" s="18">
        <v>7050.6419999999998</v>
      </c>
      <c r="G830" s="18" t="str" cm="1">
        <f t="array" ref="G830">_xlfn.IFS(C830&lt;=18.5,"Underweight",AND(C830&gt;18.5,C830&lt;=24.9),"Healthy",AND(C830&gt;24.9,C830&lt;=29.9),"Slightly Overweight",C830&gt;29.9,"Overweight")</f>
        <v>Slightly Overweight</v>
      </c>
      <c r="H830" t="str" cm="1">
        <f t="array" ref="H830">_xlfn.IFS(A830&lt;=25,"Young Adult",AND(A830&gt;=26,A830&lt;=35),"Adult",AND(A830&gt;=36,A830&lt;=59),"Mature Age Adult",A830&gt;=60,"Senior")</f>
        <v>Mature Age Adult</v>
      </c>
    </row>
    <row r="831" spans="1:8" ht="14.25" customHeight="1">
      <c r="A831" s="1">
        <v>42</v>
      </c>
      <c r="B831" s="1" t="s">
        <v>31</v>
      </c>
      <c r="C831" s="1">
        <v>26.18</v>
      </c>
      <c r="D831" s="1" t="s">
        <v>32</v>
      </c>
      <c r="E831" s="1" t="s">
        <v>33</v>
      </c>
      <c r="F831" s="18">
        <v>7046.7222000000002</v>
      </c>
      <c r="G831" s="18" t="str" cm="1">
        <f t="array" ref="G831">_xlfn.IFS(C831&lt;=18.5,"Underweight",AND(C831&gt;18.5,C831&lt;=24.9),"Healthy",AND(C831&gt;24.9,C831&lt;=29.9),"Slightly Overweight",C831&gt;29.9,"Overweight")</f>
        <v>Slightly Overweight</v>
      </c>
      <c r="H831" t="str" cm="1">
        <f t="array" ref="H831">_xlfn.IFS(A831&lt;=25,"Young Adult",AND(A831&gt;=26,A831&lt;=35),"Adult",AND(A831&gt;=36,A831&lt;=59),"Mature Age Adult",A831&gt;=60,"Senior")</f>
        <v>Mature Age Adult</v>
      </c>
    </row>
    <row r="832" spans="1:8" ht="14.25" customHeight="1">
      <c r="A832" s="1">
        <v>42</v>
      </c>
      <c r="B832" s="1" t="s">
        <v>31</v>
      </c>
      <c r="C832" s="1">
        <v>25.3</v>
      </c>
      <c r="D832" s="1" t="s">
        <v>32</v>
      </c>
      <c r="E832" s="1" t="s">
        <v>34</v>
      </c>
      <c r="F832" s="18">
        <v>7045.4989999999998</v>
      </c>
      <c r="G832" s="18" t="str" cm="1">
        <f t="array" ref="G832">_xlfn.IFS(C832&lt;=18.5,"Underweight",AND(C832&gt;18.5,C832&lt;=24.9),"Healthy",AND(C832&gt;24.9,C832&lt;=29.9),"Slightly Overweight",C832&gt;29.9,"Overweight")</f>
        <v>Slightly Overweight</v>
      </c>
      <c r="H832" t="str" cm="1">
        <f t="array" ref="H832">_xlfn.IFS(A832&lt;=25,"Young Adult",AND(A832&gt;=26,A832&lt;=35),"Adult",AND(A832&gt;=36,A832&lt;=59),"Mature Age Adult",A832&gt;=60,"Senior")</f>
        <v>Mature Age Adult</v>
      </c>
    </row>
    <row r="833" spans="1:8" ht="14.25" customHeight="1">
      <c r="A833" s="1">
        <v>43</v>
      </c>
      <c r="B833" s="1" t="s">
        <v>31</v>
      </c>
      <c r="C833" s="1">
        <v>25.08</v>
      </c>
      <c r="D833" s="1" t="s">
        <v>32</v>
      </c>
      <c r="E833" s="1" t="s">
        <v>36</v>
      </c>
      <c r="F833" s="18">
        <v>7325.0482000000002</v>
      </c>
      <c r="G833" s="18" t="str" cm="1">
        <f t="array" ref="G833">_xlfn.IFS(C833&lt;=18.5,"Underweight",AND(C833&gt;18.5,C833&lt;=24.9),"Healthy",AND(C833&gt;24.9,C833&lt;=29.9),"Slightly Overweight",C833&gt;29.9,"Overweight")</f>
        <v>Slightly Overweight</v>
      </c>
      <c r="H833" t="str" cm="1">
        <f t="array" ref="H833">_xlfn.IFS(A833&lt;=25,"Young Adult",AND(A833&gt;=26,A833&lt;=35),"Adult",AND(A833&gt;=36,A833&lt;=59),"Mature Age Adult",A833&gt;=60,"Senior")</f>
        <v>Mature Age Adult</v>
      </c>
    </row>
    <row r="834" spans="1:8" ht="14.25" customHeight="1">
      <c r="A834" s="1">
        <v>43</v>
      </c>
      <c r="B834" s="1" t="s">
        <v>31</v>
      </c>
      <c r="C834" s="1">
        <v>29.9</v>
      </c>
      <c r="D834" s="1" t="s">
        <v>32</v>
      </c>
      <c r="E834" s="1" t="s">
        <v>34</v>
      </c>
      <c r="F834" s="18">
        <v>7337.7479999999996</v>
      </c>
      <c r="G834" s="18" t="str" cm="1">
        <f t="array" ref="G834">_xlfn.IFS(C834&lt;=18.5,"Underweight",AND(C834&gt;18.5,C834&lt;=24.9),"Healthy",AND(C834&gt;24.9,C834&lt;=29.9),"Slightly Overweight",C834&gt;29.9,"Overweight")</f>
        <v>Slightly Overweight</v>
      </c>
      <c r="H834" t="str" cm="1">
        <f t="array" ref="H834">_xlfn.IFS(A834&lt;=25,"Young Adult",AND(A834&gt;=26,A834&lt;=35),"Adult",AND(A834&gt;=36,A834&lt;=59),"Mature Age Adult",A834&gt;=60,"Senior")</f>
        <v>Mature Age Adult</v>
      </c>
    </row>
    <row r="835" spans="1:8" ht="14.25" customHeight="1">
      <c r="A835" s="1">
        <v>44</v>
      </c>
      <c r="B835" s="1" t="s">
        <v>31</v>
      </c>
      <c r="C835" s="1">
        <v>26.41</v>
      </c>
      <c r="D835" s="1" t="s">
        <v>32</v>
      </c>
      <c r="E835" s="1" t="s">
        <v>35</v>
      </c>
      <c r="F835" s="18">
        <v>7419.4778999999999</v>
      </c>
      <c r="G835" s="18" t="str" cm="1">
        <f t="array" ref="G835">_xlfn.IFS(C835&lt;=18.5,"Underweight",AND(C835&gt;18.5,C835&lt;=24.9),"Healthy",AND(C835&gt;24.9,C835&lt;=29.9),"Slightly Overweight",C835&gt;29.9,"Overweight")</f>
        <v>Slightly Overweight</v>
      </c>
      <c r="H835" t="str" cm="1">
        <f t="array" ref="H835">_xlfn.IFS(A835&lt;=25,"Young Adult",AND(A835&gt;=26,A835&lt;=35),"Adult",AND(A835&gt;=36,A835&lt;=59),"Mature Age Adult",A835&gt;=60,"Senior")</f>
        <v>Mature Age Adult</v>
      </c>
    </row>
    <row r="836" spans="1:8" ht="14.25" customHeight="1">
      <c r="A836" s="1">
        <v>44</v>
      </c>
      <c r="B836" s="1" t="s">
        <v>31</v>
      </c>
      <c r="C836" s="1">
        <v>27.645</v>
      </c>
      <c r="D836" s="1" t="s">
        <v>32</v>
      </c>
      <c r="E836" s="1" t="s">
        <v>35</v>
      </c>
      <c r="F836" s="18">
        <v>7421.1945500000002</v>
      </c>
      <c r="G836" s="18" t="str" cm="1">
        <f t="array" ref="G836">_xlfn.IFS(C836&lt;=18.5,"Underweight",AND(C836&gt;18.5,C836&lt;=24.9),"Healthy",AND(C836&gt;24.9,C836&lt;=29.9),"Slightly Overweight",C836&gt;29.9,"Overweight")</f>
        <v>Slightly Overweight</v>
      </c>
      <c r="H836" t="str" cm="1">
        <f t="array" ref="H836">_xlfn.IFS(A836&lt;=25,"Young Adult",AND(A836&gt;=26,A836&lt;=35),"Adult",AND(A836&gt;=36,A836&lt;=59),"Mature Age Adult",A836&gt;=60,"Senior")</f>
        <v>Mature Age Adult</v>
      </c>
    </row>
    <row r="837" spans="1:8" ht="14.25" customHeight="1">
      <c r="A837" s="1">
        <v>44</v>
      </c>
      <c r="B837" s="1" t="s">
        <v>31</v>
      </c>
      <c r="C837" s="1">
        <v>29.81</v>
      </c>
      <c r="D837" s="1" t="s">
        <v>32</v>
      </c>
      <c r="E837" s="1" t="s">
        <v>33</v>
      </c>
      <c r="F837" s="18">
        <v>8219.2039000000004</v>
      </c>
      <c r="G837" s="18" t="str" cm="1">
        <f t="array" ref="G837">_xlfn.IFS(C837&lt;=18.5,"Underweight",AND(C837&gt;18.5,C837&lt;=24.9),"Healthy",AND(C837&gt;24.9,C837&lt;=29.9),"Slightly Overweight",C837&gt;29.9,"Overweight")</f>
        <v>Slightly Overweight</v>
      </c>
      <c r="H837" t="str" cm="1">
        <f t="array" ref="H837">_xlfn.IFS(A837&lt;=25,"Young Adult",AND(A837&gt;=26,A837&lt;=35),"Adult",AND(A837&gt;=36,A837&lt;=59),"Mature Age Adult",A837&gt;=60,"Senior")</f>
        <v>Mature Age Adult</v>
      </c>
    </row>
    <row r="838" spans="1:8" ht="14.25" customHeight="1">
      <c r="A838" s="1">
        <v>44</v>
      </c>
      <c r="B838" s="1" t="s">
        <v>31</v>
      </c>
      <c r="C838" s="1">
        <v>27.5</v>
      </c>
      <c r="D838" s="1" t="s">
        <v>32</v>
      </c>
      <c r="E838" s="1" t="s">
        <v>34</v>
      </c>
      <c r="F838" s="18">
        <v>7626.9930000000004</v>
      </c>
      <c r="G838" s="18" t="str" cm="1">
        <f t="array" ref="G838">_xlfn.IFS(C838&lt;=18.5,"Underweight",AND(C838&gt;18.5,C838&lt;=24.9),"Healthy",AND(C838&gt;24.9,C838&lt;=29.9),"Slightly Overweight",C838&gt;29.9,"Overweight")</f>
        <v>Slightly Overweight</v>
      </c>
      <c r="H838" t="str" cm="1">
        <f t="array" ref="H838">_xlfn.IFS(A838&lt;=25,"Young Adult",AND(A838&gt;=26,A838&lt;=35),"Adult",AND(A838&gt;=36,A838&lt;=59),"Mature Age Adult",A838&gt;=60,"Senior")</f>
        <v>Mature Age Adult</v>
      </c>
    </row>
    <row r="839" spans="1:8" ht="14.25" customHeight="1">
      <c r="A839" s="1">
        <v>44</v>
      </c>
      <c r="B839" s="1" t="s">
        <v>31</v>
      </c>
      <c r="C839" s="1">
        <v>25.8</v>
      </c>
      <c r="D839" s="1" t="s">
        <v>32</v>
      </c>
      <c r="E839" s="1" t="s">
        <v>34</v>
      </c>
      <c r="F839" s="18">
        <v>7624.63</v>
      </c>
      <c r="G839" s="18" t="str" cm="1">
        <f t="array" ref="G839">_xlfn.IFS(C839&lt;=18.5,"Underweight",AND(C839&gt;18.5,C839&lt;=24.9),"Healthy",AND(C839&gt;24.9,C839&lt;=29.9),"Slightly Overweight",C839&gt;29.9,"Overweight")</f>
        <v>Slightly Overweight</v>
      </c>
      <c r="H839" t="str" cm="1">
        <f t="array" ref="H839">_xlfn.IFS(A839&lt;=25,"Young Adult",AND(A839&gt;=26,A839&lt;=35),"Adult",AND(A839&gt;=36,A839&lt;=59),"Mature Age Adult",A839&gt;=60,"Senior")</f>
        <v>Mature Age Adult</v>
      </c>
    </row>
    <row r="840" spans="1:8" ht="14.25" customHeight="1">
      <c r="A840" s="1">
        <v>44</v>
      </c>
      <c r="B840" s="1" t="s">
        <v>31</v>
      </c>
      <c r="C840" s="1">
        <v>25</v>
      </c>
      <c r="D840" s="1" t="s">
        <v>32</v>
      </c>
      <c r="E840" s="1" t="s">
        <v>34</v>
      </c>
      <c r="F840" s="18">
        <v>7623.518</v>
      </c>
      <c r="G840" s="18" t="str" cm="1">
        <f t="array" ref="G840">_xlfn.IFS(C840&lt;=18.5,"Underweight",AND(C840&gt;18.5,C840&lt;=24.9),"Healthy",AND(C840&gt;24.9,C840&lt;=29.9),"Slightly Overweight",C840&gt;29.9,"Overweight")</f>
        <v>Slightly Overweight</v>
      </c>
      <c r="H840" t="str" cm="1">
        <f t="array" ref="H840">_xlfn.IFS(A840&lt;=25,"Young Adult",AND(A840&gt;=26,A840&lt;=35),"Adult",AND(A840&gt;=36,A840&lt;=59),"Mature Age Adult",A840&gt;=60,"Senior")</f>
        <v>Mature Age Adult</v>
      </c>
    </row>
    <row r="841" spans="1:8" ht="14.25" customHeight="1">
      <c r="A841" s="1">
        <v>45</v>
      </c>
      <c r="B841" s="1" t="s">
        <v>31</v>
      </c>
      <c r="C841" s="1">
        <v>28.6</v>
      </c>
      <c r="D841" s="1" t="s">
        <v>32</v>
      </c>
      <c r="E841" s="1" t="s">
        <v>33</v>
      </c>
      <c r="F841" s="18">
        <v>8516.8289999999997</v>
      </c>
      <c r="G841" s="18" t="str" cm="1">
        <f t="array" ref="G841">_xlfn.IFS(C841&lt;=18.5,"Underweight",AND(C841&gt;18.5,C841&lt;=24.9),"Healthy",AND(C841&gt;24.9,C841&lt;=29.9),"Slightly Overweight",C841&gt;29.9,"Overweight")</f>
        <v>Slightly Overweight</v>
      </c>
      <c r="H841" t="str" cm="1">
        <f t="array" ref="H841">_xlfn.IFS(A841&lt;=25,"Young Adult",AND(A841&gt;=26,A841&lt;=35),"Adult",AND(A841&gt;=36,A841&lt;=59),"Mature Age Adult",A841&gt;=60,"Senior")</f>
        <v>Mature Age Adult</v>
      </c>
    </row>
    <row r="842" spans="1:8" ht="14.25" customHeight="1">
      <c r="A842" s="1">
        <v>45</v>
      </c>
      <c r="B842" s="1" t="s">
        <v>31</v>
      </c>
      <c r="C842" s="1">
        <v>25.175000000000001</v>
      </c>
      <c r="D842" s="1" t="s">
        <v>32</v>
      </c>
      <c r="E842" s="1" t="s">
        <v>36</v>
      </c>
      <c r="F842" s="18">
        <v>9095.0682500000003</v>
      </c>
      <c r="G842" s="18" t="str" cm="1">
        <f t="array" ref="G842">_xlfn.IFS(C842&lt;=18.5,"Underweight",AND(C842&gt;18.5,C842&lt;=24.9),"Healthy",AND(C842&gt;24.9,C842&lt;=29.9),"Slightly Overweight",C842&gt;29.9,"Overweight")</f>
        <v>Slightly Overweight</v>
      </c>
      <c r="H842" t="str" cm="1">
        <f t="array" ref="H842">_xlfn.IFS(A842&lt;=25,"Young Adult",AND(A842&gt;=26,A842&lt;=35),"Adult",AND(A842&gt;=36,A842&lt;=59),"Mature Age Adult",A842&gt;=60,"Senior")</f>
        <v>Mature Age Adult</v>
      </c>
    </row>
    <row r="843" spans="1:8" ht="14.25" customHeight="1">
      <c r="A843" s="1">
        <v>45</v>
      </c>
      <c r="B843" s="1" t="s">
        <v>31</v>
      </c>
      <c r="C843" s="1">
        <v>27.645</v>
      </c>
      <c r="D843" s="1" t="s">
        <v>32</v>
      </c>
      <c r="E843" s="1" t="s">
        <v>35</v>
      </c>
      <c r="F843" s="18">
        <v>28340.188849999999</v>
      </c>
      <c r="G843" s="18" t="str" cm="1">
        <f t="array" ref="G843">_xlfn.IFS(C843&lt;=18.5,"Underweight",AND(C843&gt;18.5,C843&lt;=24.9),"Healthy",AND(C843&gt;24.9,C843&lt;=29.9),"Slightly Overweight",C843&gt;29.9,"Overweight")</f>
        <v>Slightly Overweight</v>
      </c>
      <c r="H843" t="str" cm="1">
        <f t="array" ref="H843">_xlfn.IFS(A843&lt;=25,"Young Adult",AND(A843&gt;=26,A843&lt;=35),"Adult",AND(A843&gt;=36,A843&lt;=59),"Mature Age Adult",A843&gt;=60,"Senior")</f>
        <v>Mature Age Adult</v>
      </c>
    </row>
    <row r="844" spans="1:8" ht="14.25" customHeight="1">
      <c r="A844" s="1">
        <v>45</v>
      </c>
      <c r="B844" s="1" t="s">
        <v>31</v>
      </c>
      <c r="C844" s="1">
        <v>27.83</v>
      </c>
      <c r="D844" s="1" t="s">
        <v>32</v>
      </c>
      <c r="E844" s="1" t="s">
        <v>33</v>
      </c>
      <c r="F844" s="18">
        <v>8515.7587000000003</v>
      </c>
      <c r="G844" s="18" t="str" cm="1">
        <f t="array" ref="G844">_xlfn.IFS(C844&lt;=18.5,"Underweight",AND(C844&gt;18.5,C844&lt;=24.9),"Healthy",AND(C844&gt;24.9,C844&lt;=29.9),"Slightly Overweight",C844&gt;29.9,"Overweight")</f>
        <v>Slightly Overweight</v>
      </c>
      <c r="H844" t="str" cm="1">
        <f t="array" ref="H844">_xlfn.IFS(A844&lt;=25,"Young Adult",AND(A844&gt;=26,A844&lt;=35),"Adult",AND(A844&gt;=36,A844&lt;=59),"Mature Age Adult",A844&gt;=60,"Senior")</f>
        <v>Mature Age Adult</v>
      </c>
    </row>
    <row r="845" spans="1:8" ht="14.25" customHeight="1">
      <c r="A845" s="1">
        <v>45</v>
      </c>
      <c r="B845" s="1" t="s">
        <v>31</v>
      </c>
      <c r="C845" s="1">
        <v>25.7</v>
      </c>
      <c r="D845" s="1" t="s">
        <v>32</v>
      </c>
      <c r="E845" s="1" t="s">
        <v>34</v>
      </c>
      <c r="F845" s="18">
        <v>9101.7980000000007</v>
      </c>
      <c r="G845" s="18" t="str" cm="1">
        <f t="array" ref="G845">_xlfn.IFS(C845&lt;=18.5,"Underweight",AND(C845&gt;18.5,C845&lt;=24.9),"Healthy",AND(C845&gt;24.9,C845&lt;=29.9),"Slightly Overweight",C845&gt;29.9,"Overweight")</f>
        <v>Slightly Overweight</v>
      </c>
      <c r="H845" t="str" cm="1">
        <f t="array" ref="H845">_xlfn.IFS(A845&lt;=25,"Young Adult",AND(A845&gt;=26,A845&lt;=35),"Adult",AND(A845&gt;=36,A845&lt;=59),"Mature Age Adult",A845&gt;=60,"Senior")</f>
        <v>Mature Age Adult</v>
      </c>
    </row>
    <row r="846" spans="1:8" ht="14.25" customHeight="1">
      <c r="A846" s="1">
        <v>46</v>
      </c>
      <c r="B846" s="1" t="s">
        <v>31</v>
      </c>
      <c r="C846" s="1">
        <v>27.74</v>
      </c>
      <c r="D846" s="1" t="s">
        <v>32</v>
      </c>
      <c r="E846" s="1" t="s">
        <v>35</v>
      </c>
      <c r="F846" s="18">
        <v>8026.6665999999996</v>
      </c>
      <c r="G846" s="18" t="str" cm="1">
        <f t="array" ref="G846">_xlfn.IFS(C846&lt;=18.5,"Underweight",AND(C846&gt;18.5,C846&lt;=24.9),"Healthy",AND(C846&gt;24.9,C846&lt;=29.9),"Slightly Overweight",C846&gt;29.9,"Overweight")</f>
        <v>Slightly Overweight</v>
      </c>
      <c r="H846" t="str" cm="1">
        <f t="array" ref="H846">_xlfn.IFS(A846&lt;=25,"Young Adult",AND(A846&gt;=26,A846&lt;=35),"Adult",AND(A846&gt;=36,A846&lt;=59),"Mature Age Adult",A846&gt;=60,"Senior")</f>
        <v>Mature Age Adult</v>
      </c>
    </row>
    <row r="847" spans="1:8" ht="14.25" customHeight="1">
      <c r="A847" s="1">
        <v>46</v>
      </c>
      <c r="B847" s="1" t="s">
        <v>31</v>
      </c>
      <c r="C847" s="1">
        <v>28.9</v>
      </c>
      <c r="D847" s="1" t="s">
        <v>32</v>
      </c>
      <c r="E847" s="1" t="s">
        <v>34</v>
      </c>
      <c r="F847" s="18">
        <v>8823.2790000000005</v>
      </c>
      <c r="G847" s="18" t="str" cm="1">
        <f t="array" ref="G847">_xlfn.IFS(C847&lt;=18.5,"Underweight",AND(C847&gt;18.5,C847&lt;=24.9),"Healthy",AND(C847&gt;24.9,C847&lt;=29.9),"Slightly Overweight",C847&gt;29.9,"Overweight")</f>
        <v>Slightly Overweight</v>
      </c>
      <c r="H847" t="str" cm="1">
        <f t="array" ref="H847">_xlfn.IFS(A847&lt;=25,"Young Adult",AND(A847&gt;=26,A847&lt;=35),"Adult",AND(A847&gt;=36,A847&lt;=59),"Mature Age Adult",A847&gt;=60,"Senior")</f>
        <v>Mature Age Adult</v>
      </c>
    </row>
    <row r="848" spans="1:8" ht="14.25" customHeight="1">
      <c r="A848" s="1">
        <v>46</v>
      </c>
      <c r="B848" s="1" t="s">
        <v>31</v>
      </c>
      <c r="C848" s="1">
        <v>27.72</v>
      </c>
      <c r="D848" s="1" t="s">
        <v>32</v>
      </c>
      <c r="E848" s="1" t="s">
        <v>33</v>
      </c>
      <c r="F848" s="18">
        <v>8232.6388000000006</v>
      </c>
      <c r="G848" s="18" t="str" cm="1">
        <f t="array" ref="G848">_xlfn.IFS(C848&lt;=18.5,"Underweight",AND(C848&gt;18.5,C848&lt;=24.9),"Healthy",AND(C848&gt;24.9,C848&lt;=29.9),"Slightly Overweight",C848&gt;29.9,"Overweight")</f>
        <v>Slightly Overweight</v>
      </c>
      <c r="H848" t="str" cm="1">
        <f t="array" ref="H848">_xlfn.IFS(A848&lt;=25,"Young Adult",AND(A848&gt;=26,A848&lt;=35),"Adult",AND(A848&gt;=36,A848&lt;=59),"Mature Age Adult",A848&gt;=60,"Senior")</f>
        <v>Mature Age Adult</v>
      </c>
    </row>
    <row r="849" spans="1:8" ht="14.25" customHeight="1">
      <c r="A849" s="1">
        <v>46</v>
      </c>
      <c r="B849" s="1" t="s">
        <v>31</v>
      </c>
      <c r="C849" s="1">
        <v>28.05</v>
      </c>
      <c r="D849" s="1" t="s">
        <v>32</v>
      </c>
      <c r="E849" s="1" t="s">
        <v>33</v>
      </c>
      <c r="F849" s="18">
        <v>8233.0974999999999</v>
      </c>
      <c r="G849" s="18" t="str" cm="1">
        <f t="array" ref="G849">_xlfn.IFS(C849&lt;=18.5,"Underweight",AND(C849&gt;18.5,C849&lt;=24.9),"Healthy",AND(C849&gt;24.9,C849&lt;=29.9),"Slightly Overweight",C849&gt;29.9,"Overweight")</f>
        <v>Slightly Overweight</v>
      </c>
      <c r="H849" t="str" cm="1">
        <f t="array" ref="H849">_xlfn.IFS(A849&lt;=25,"Young Adult",AND(A849&gt;=26,A849&lt;=35),"Adult",AND(A849&gt;=36,A849&lt;=59),"Mature Age Adult",A849&gt;=60,"Senior")</f>
        <v>Mature Age Adult</v>
      </c>
    </row>
    <row r="850" spans="1:8" ht="14.25" customHeight="1">
      <c r="A850" s="1">
        <v>47</v>
      </c>
      <c r="B850" s="1" t="s">
        <v>31</v>
      </c>
      <c r="C850" s="1">
        <v>26.6</v>
      </c>
      <c r="D850" s="1" t="s">
        <v>32</v>
      </c>
      <c r="E850" s="1" t="s">
        <v>36</v>
      </c>
      <c r="F850" s="18">
        <v>9715.8410000000003</v>
      </c>
      <c r="G850" s="18" t="str" cm="1">
        <f t="array" ref="G850">_xlfn.IFS(C850&lt;=18.5,"Underweight",AND(C850&gt;18.5,C850&lt;=24.9),"Healthy",AND(C850&gt;24.9,C850&lt;=29.9),"Slightly Overweight",C850&gt;29.9,"Overweight")</f>
        <v>Slightly Overweight</v>
      </c>
      <c r="H850" t="str" cm="1">
        <f t="array" ref="H850">_xlfn.IFS(A850&lt;=25,"Young Adult",AND(A850&gt;=26,A850&lt;=35),"Adult",AND(A850&gt;=36,A850&lt;=59),"Mature Age Adult",A850&gt;=60,"Senior")</f>
        <v>Mature Age Adult</v>
      </c>
    </row>
    <row r="851" spans="1:8" ht="14.25" customHeight="1">
      <c r="A851" s="1">
        <v>47</v>
      </c>
      <c r="B851" s="1" t="s">
        <v>31</v>
      </c>
      <c r="C851" s="1">
        <v>29.37</v>
      </c>
      <c r="D851" s="1" t="s">
        <v>32</v>
      </c>
      <c r="E851" s="1" t="s">
        <v>33</v>
      </c>
      <c r="F851" s="18">
        <v>8547.6913000000004</v>
      </c>
      <c r="G851" s="18" t="str" cm="1">
        <f t="array" ref="G851">_xlfn.IFS(C851&lt;=18.5,"Underweight",AND(C851&gt;18.5,C851&lt;=24.9),"Healthy",AND(C851&gt;24.9,C851&lt;=29.9),"Slightly Overweight",C851&gt;29.9,"Overweight")</f>
        <v>Slightly Overweight</v>
      </c>
      <c r="H851" t="str" cm="1">
        <f t="array" ref="H851">_xlfn.IFS(A851&lt;=25,"Young Adult",AND(A851&gt;=26,A851&lt;=35),"Adult",AND(A851&gt;=36,A851&lt;=59),"Mature Age Adult",A851&gt;=60,"Senior")</f>
        <v>Mature Age Adult</v>
      </c>
    </row>
    <row r="852" spans="1:8" ht="14.25" customHeight="1">
      <c r="A852" s="1">
        <v>47</v>
      </c>
      <c r="B852" s="1" t="s">
        <v>31</v>
      </c>
      <c r="C852" s="1">
        <v>29.545000000000002</v>
      </c>
      <c r="D852" s="1" t="s">
        <v>32</v>
      </c>
      <c r="E852" s="1" t="s">
        <v>35</v>
      </c>
      <c r="F852" s="18">
        <v>8930.9345499999999</v>
      </c>
      <c r="G852" s="18" t="str" cm="1">
        <f t="array" ref="G852">_xlfn.IFS(C852&lt;=18.5,"Underweight",AND(C852&gt;18.5,C852&lt;=24.9),"Healthy",AND(C852&gt;24.9,C852&lt;=29.9),"Slightly Overweight",C852&gt;29.9,"Overweight")</f>
        <v>Slightly Overweight</v>
      </c>
      <c r="H852" t="str" cm="1">
        <f t="array" ref="H852">_xlfn.IFS(A852&lt;=25,"Young Adult",AND(A852&gt;=26,A852&lt;=35),"Adult",AND(A852&gt;=36,A852&lt;=59),"Mature Age Adult",A852&gt;=60,"Senior")</f>
        <v>Mature Age Adult</v>
      </c>
    </row>
    <row r="853" spans="1:8" ht="14.25" customHeight="1">
      <c r="A853" s="1">
        <v>48</v>
      </c>
      <c r="B853" s="1" t="s">
        <v>31</v>
      </c>
      <c r="C853" s="1">
        <v>28.88</v>
      </c>
      <c r="D853" s="1" t="s">
        <v>32</v>
      </c>
      <c r="E853" s="1" t="s">
        <v>35</v>
      </c>
      <c r="F853" s="18">
        <v>9249.4951999999994</v>
      </c>
      <c r="G853" s="18" t="str" cm="1">
        <f t="array" ref="G853">_xlfn.IFS(C853&lt;=18.5,"Underweight",AND(C853&gt;18.5,C853&lt;=24.9),"Healthy",AND(C853&gt;24.9,C853&lt;=29.9),"Slightly Overweight",C853&gt;29.9,"Overweight")</f>
        <v>Slightly Overweight</v>
      </c>
      <c r="H853" t="str" cm="1">
        <f t="array" ref="H853">_xlfn.IFS(A853&lt;=25,"Young Adult",AND(A853&gt;=26,A853&lt;=35),"Adult",AND(A853&gt;=36,A853&lt;=59),"Mature Age Adult",A853&gt;=60,"Senior")</f>
        <v>Mature Age Adult</v>
      </c>
    </row>
    <row r="854" spans="1:8" ht="14.25" customHeight="1">
      <c r="A854" s="1">
        <v>48</v>
      </c>
      <c r="B854" s="1" t="s">
        <v>31</v>
      </c>
      <c r="C854" s="1">
        <v>27.265000000000001</v>
      </c>
      <c r="D854" s="1" t="s">
        <v>32</v>
      </c>
      <c r="E854" s="1" t="s">
        <v>36</v>
      </c>
      <c r="F854" s="18">
        <v>9447.2503500000003</v>
      </c>
      <c r="G854" s="18" t="str" cm="1">
        <f t="array" ref="G854">_xlfn.IFS(C854&lt;=18.5,"Underweight",AND(C854&gt;18.5,C854&lt;=24.9),"Healthy",AND(C854&gt;24.9,C854&lt;=29.9),"Slightly Overweight",C854&gt;29.9,"Overweight")</f>
        <v>Slightly Overweight</v>
      </c>
      <c r="H854" t="str" cm="1">
        <f t="array" ref="H854">_xlfn.IFS(A854&lt;=25,"Young Adult",AND(A854&gt;=26,A854&lt;=35),"Adult",AND(A854&gt;=36,A854&lt;=59),"Mature Age Adult",A854&gt;=60,"Senior")</f>
        <v>Mature Age Adult</v>
      </c>
    </row>
    <row r="855" spans="1:8" ht="14.25" customHeight="1">
      <c r="A855" s="1">
        <v>48</v>
      </c>
      <c r="B855" s="1" t="s">
        <v>31</v>
      </c>
      <c r="C855" s="1">
        <v>28.9</v>
      </c>
      <c r="D855" s="1" t="s">
        <v>32</v>
      </c>
      <c r="E855" s="1" t="s">
        <v>34</v>
      </c>
      <c r="F855" s="18">
        <v>8277.5229999999992</v>
      </c>
      <c r="G855" s="18" t="str" cm="1">
        <f t="array" ref="G855">_xlfn.IFS(C855&lt;=18.5,"Underweight",AND(C855&gt;18.5,C855&lt;=24.9),"Healthy",AND(C855&gt;24.9,C855&lt;=29.9),"Slightly Overweight",C855&gt;29.9,"Overweight")</f>
        <v>Slightly Overweight</v>
      </c>
      <c r="H855" t="str" cm="1">
        <f t="array" ref="H855">_xlfn.IFS(A855&lt;=25,"Young Adult",AND(A855&gt;=26,A855&lt;=35),"Adult",AND(A855&gt;=36,A855&lt;=59),"Mature Age Adult",A855&gt;=60,"Senior")</f>
        <v>Mature Age Adult</v>
      </c>
    </row>
    <row r="856" spans="1:8" ht="14.25" customHeight="1">
      <c r="A856" s="1">
        <v>48</v>
      </c>
      <c r="B856" s="1" t="s">
        <v>31</v>
      </c>
      <c r="C856" s="1">
        <v>27.93</v>
      </c>
      <c r="D856" s="1" t="s">
        <v>32</v>
      </c>
      <c r="E856" s="1" t="s">
        <v>35</v>
      </c>
      <c r="F856" s="18">
        <v>11015.1747</v>
      </c>
      <c r="G856" s="18" t="str" cm="1">
        <f t="array" ref="G856">_xlfn.IFS(C856&lt;=18.5,"Underweight",AND(C856&gt;18.5,C856&lt;=24.9),"Healthy",AND(C856&gt;24.9,C856&lt;=29.9),"Slightly Overweight",C856&gt;29.9,"Overweight")</f>
        <v>Slightly Overweight</v>
      </c>
      <c r="H856" t="str" cm="1">
        <f t="array" ref="H856">_xlfn.IFS(A856&lt;=25,"Young Adult",AND(A856&gt;=26,A856&lt;=35),"Adult",AND(A856&gt;=36,A856&lt;=59),"Mature Age Adult",A856&gt;=60,"Senior")</f>
        <v>Mature Age Adult</v>
      </c>
    </row>
    <row r="857" spans="1:8" ht="14.25" customHeight="1">
      <c r="A857" s="1">
        <v>48</v>
      </c>
      <c r="B857" s="1" t="s">
        <v>31</v>
      </c>
      <c r="C857" s="1">
        <v>27.36</v>
      </c>
      <c r="D857" s="1" t="s">
        <v>32</v>
      </c>
      <c r="E857" s="1" t="s">
        <v>36</v>
      </c>
      <c r="F857" s="18">
        <v>9447.3824000000004</v>
      </c>
      <c r="G857" s="18" t="str" cm="1">
        <f t="array" ref="G857">_xlfn.IFS(C857&lt;=18.5,"Underweight",AND(C857&gt;18.5,C857&lt;=24.9),"Healthy",AND(C857&gt;24.9,C857&lt;=29.9),"Slightly Overweight",C857&gt;29.9,"Overweight")</f>
        <v>Slightly Overweight</v>
      </c>
      <c r="H857" t="str" cm="1">
        <f t="array" ref="H857">_xlfn.IFS(A857&lt;=25,"Young Adult",AND(A857&gt;=26,A857&lt;=35),"Adult",AND(A857&gt;=36,A857&lt;=59),"Mature Age Adult",A857&gt;=60,"Senior")</f>
        <v>Mature Age Adult</v>
      </c>
    </row>
    <row r="858" spans="1:8" ht="14.25" customHeight="1">
      <c r="A858" s="1">
        <v>49</v>
      </c>
      <c r="B858" s="1" t="s">
        <v>31</v>
      </c>
      <c r="C858" s="1">
        <v>27.17</v>
      </c>
      <c r="D858" s="1" t="s">
        <v>32</v>
      </c>
      <c r="E858" s="1" t="s">
        <v>33</v>
      </c>
      <c r="F858" s="18">
        <v>8601.3292999999994</v>
      </c>
      <c r="G858" s="18" t="str" cm="1">
        <f t="array" ref="G858">_xlfn.IFS(C858&lt;=18.5,"Underweight",AND(C858&gt;18.5,C858&lt;=24.9),"Healthy",AND(C858&gt;24.9,C858&lt;=29.9),"Slightly Overweight",C858&gt;29.9,"Overweight")</f>
        <v>Slightly Overweight</v>
      </c>
      <c r="H858" t="str" cm="1">
        <f t="array" ref="H858">_xlfn.IFS(A858&lt;=25,"Young Adult",AND(A858&gt;=26,A858&lt;=35),"Adult",AND(A858&gt;=36,A858&lt;=59),"Mature Age Adult",A858&gt;=60,"Senior")</f>
        <v>Mature Age Adult</v>
      </c>
    </row>
    <row r="859" spans="1:8" ht="14.25" customHeight="1">
      <c r="A859" s="1">
        <v>49</v>
      </c>
      <c r="B859" s="1" t="s">
        <v>31</v>
      </c>
      <c r="C859" s="1">
        <v>27.1</v>
      </c>
      <c r="D859" s="1" t="s">
        <v>32</v>
      </c>
      <c r="E859" s="1" t="s">
        <v>34</v>
      </c>
      <c r="F859" s="18">
        <v>26140.3603</v>
      </c>
      <c r="G859" s="18" t="str" cm="1">
        <f t="array" ref="G859">_xlfn.IFS(C859&lt;=18.5,"Underweight",AND(C859&gt;18.5,C859&lt;=24.9),"Healthy",AND(C859&gt;24.9,C859&lt;=29.9),"Slightly Overweight",C859&gt;29.9,"Overweight")</f>
        <v>Slightly Overweight</v>
      </c>
      <c r="H859" t="str" cm="1">
        <f t="array" ref="H859">_xlfn.IFS(A859&lt;=25,"Young Adult",AND(A859&gt;=26,A859&lt;=35),"Adult",AND(A859&gt;=36,A859&lt;=59),"Mature Age Adult",A859&gt;=60,"Senior")</f>
        <v>Mature Age Adult</v>
      </c>
    </row>
    <row r="860" spans="1:8" ht="14.25" customHeight="1">
      <c r="A860" s="1">
        <v>50</v>
      </c>
      <c r="B860" s="1" t="s">
        <v>31</v>
      </c>
      <c r="C860" s="1">
        <v>27.83</v>
      </c>
      <c r="D860" s="1" t="s">
        <v>32</v>
      </c>
      <c r="E860" s="1" t="s">
        <v>33</v>
      </c>
      <c r="F860" s="18">
        <v>19749.383379999999</v>
      </c>
      <c r="G860" s="18" t="str" cm="1">
        <f t="array" ref="G860">_xlfn.IFS(C860&lt;=18.5,"Underweight",AND(C860&gt;18.5,C860&lt;=24.9),"Healthy",AND(C860&gt;24.9,C860&lt;=29.9),"Slightly Overweight",C860&gt;29.9,"Overweight")</f>
        <v>Slightly Overweight</v>
      </c>
      <c r="H860" t="str" cm="1">
        <f t="array" ref="H860">_xlfn.IFS(A860&lt;=25,"Young Adult",AND(A860&gt;=26,A860&lt;=35),"Adult",AND(A860&gt;=36,A860&lt;=59),"Mature Age Adult",A860&gt;=60,"Senior")</f>
        <v>Mature Age Adult</v>
      </c>
    </row>
    <row r="861" spans="1:8" ht="14.25" customHeight="1">
      <c r="A861" s="1">
        <v>50</v>
      </c>
      <c r="B861" s="1" t="s">
        <v>31</v>
      </c>
      <c r="C861" s="1">
        <v>25.6</v>
      </c>
      <c r="D861" s="1" t="s">
        <v>32</v>
      </c>
      <c r="E861" s="1" t="s">
        <v>34</v>
      </c>
      <c r="F861" s="18">
        <v>8932.0840000000007</v>
      </c>
      <c r="G861" s="18" t="str" cm="1">
        <f t="array" ref="G861">_xlfn.IFS(C861&lt;=18.5,"Underweight",AND(C861&gt;18.5,C861&lt;=24.9),"Healthy",AND(C861&gt;24.9,C861&lt;=29.9),"Slightly Overweight",C861&gt;29.9,"Overweight")</f>
        <v>Slightly Overweight</v>
      </c>
      <c r="H861" t="str" cm="1">
        <f t="array" ref="H861">_xlfn.IFS(A861&lt;=25,"Young Adult",AND(A861&gt;=26,A861&lt;=35),"Adult",AND(A861&gt;=36,A861&lt;=59),"Mature Age Adult",A861&gt;=60,"Senior")</f>
        <v>Mature Age Adult</v>
      </c>
    </row>
    <row r="862" spans="1:8" ht="14.25" customHeight="1">
      <c r="A862" s="1">
        <v>50</v>
      </c>
      <c r="B862" s="1" t="s">
        <v>31</v>
      </c>
      <c r="C862" s="1">
        <v>27.36</v>
      </c>
      <c r="D862" s="1" t="s">
        <v>32</v>
      </c>
      <c r="E862" s="1" t="s">
        <v>36</v>
      </c>
      <c r="F862" s="18">
        <v>25656.575260000001</v>
      </c>
      <c r="G862" s="18" t="str" cm="1">
        <f t="array" ref="G862">_xlfn.IFS(C862&lt;=18.5,"Underweight",AND(C862&gt;18.5,C862&lt;=24.9),"Healthy",AND(C862&gt;24.9,C862&lt;=29.9),"Slightly Overweight",C862&gt;29.9,"Overweight")</f>
        <v>Slightly Overweight</v>
      </c>
      <c r="H862" t="str" cm="1">
        <f t="array" ref="H862">_xlfn.IFS(A862&lt;=25,"Young Adult",AND(A862&gt;=26,A862&lt;=35),"Adult",AND(A862&gt;=36,A862&lt;=59),"Mature Age Adult",A862&gt;=60,"Senior")</f>
        <v>Mature Age Adult</v>
      </c>
    </row>
    <row r="863" spans="1:8" ht="14.25" customHeight="1">
      <c r="A863" s="1">
        <v>50</v>
      </c>
      <c r="B863" s="1" t="s">
        <v>31</v>
      </c>
      <c r="C863" s="1">
        <v>27.074999999999999</v>
      </c>
      <c r="D863" s="1" t="s">
        <v>32</v>
      </c>
      <c r="E863" s="1" t="s">
        <v>36</v>
      </c>
      <c r="F863" s="18">
        <v>10106.134249999999</v>
      </c>
      <c r="G863" s="18" t="str" cm="1">
        <f t="array" ref="G863">_xlfn.IFS(C863&lt;=18.5,"Underweight",AND(C863&gt;18.5,C863&lt;=24.9),"Healthy",AND(C863&gt;24.9,C863&lt;=29.9),"Slightly Overweight",C863&gt;29.9,"Overweight")</f>
        <v>Slightly Overweight</v>
      </c>
      <c r="H863" t="str" cm="1">
        <f t="array" ref="H863">_xlfn.IFS(A863&lt;=25,"Young Adult",AND(A863&gt;=26,A863&lt;=35),"Adult",AND(A863&gt;=36,A863&lt;=59),"Mature Age Adult",A863&gt;=60,"Senior")</f>
        <v>Mature Age Adult</v>
      </c>
    </row>
    <row r="864" spans="1:8" ht="14.25" customHeight="1">
      <c r="A864" s="1">
        <v>50</v>
      </c>
      <c r="B864" s="1" t="s">
        <v>31</v>
      </c>
      <c r="C864" s="1">
        <v>28.16</v>
      </c>
      <c r="D864" s="1" t="s">
        <v>32</v>
      </c>
      <c r="E864" s="1" t="s">
        <v>33</v>
      </c>
      <c r="F864" s="18">
        <v>10702.642400000001</v>
      </c>
      <c r="G864" s="18" t="str" cm="1">
        <f t="array" ref="G864">_xlfn.IFS(C864&lt;=18.5,"Underweight",AND(C864&gt;18.5,C864&lt;=24.9),"Healthy",AND(C864&gt;24.9,C864&lt;=29.9),"Slightly Overweight",C864&gt;29.9,"Overweight")</f>
        <v>Slightly Overweight</v>
      </c>
      <c r="H864" t="str" cm="1">
        <f t="array" ref="H864">_xlfn.IFS(A864&lt;=25,"Young Adult",AND(A864&gt;=26,A864&lt;=35),"Adult",AND(A864&gt;=36,A864&lt;=59),"Mature Age Adult",A864&gt;=60,"Senior")</f>
        <v>Mature Age Adult</v>
      </c>
    </row>
    <row r="865" spans="1:8" ht="14.25" customHeight="1">
      <c r="A865" s="1">
        <v>50</v>
      </c>
      <c r="B865" s="1" t="s">
        <v>31</v>
      </c>
      <c r="C865" s="1">
        <v>26.22</v>
      </c>
      <c r="D865" s="1" t="s">
        <v>32</v>
      </c>
      <c r="E865" s="1" t="s">
        <v>35</v>
      </c>
      <c r="F865" s="18">
        <v>10493.9458</v>
      </c>
      <c r="G865" s="18" t="str" cm="1">
        <f t="array" ref="G865">_xlfn.IFS(C865&lt;=18.5,"Underweight",AND(C865&gt;18.5,C865&lt;=24.9),"Healthy",AND(C865&gt;24.9,C865&lt;=29.9),"Slightly Overweight",C865&gt;29.9,"Overweight")</f>
        <v>Slightly Overweight</v>
      </c>
      <c r="H865" t="str" cm="1">
        <f t="array" ref="H865">_xlfn.IFS(A865&lt;=25,"Young Adult",AND(A865&gt;=26,A865&lt;=35),"Adult",AND(A865&gt;=36,A865&lt;=59),"Mature Age Adult",A865&gt;=60,"Senior")</f>
        <v>Mature Age Adult</v>
      </c>
    </row>
    <row r="866" spans="1:8" ht="14.25" customHeight="1">
      <c r="A866" s="1">
        <v>50</v>
      </c>
      <c r="B866" s="1" t="s">
        <v>31</v>
      </c>
      <c r="C866" s="1">
        <v>28.12</v>
      </c>
      <c r="D866" s="1" t="s">
        <v>32</v>
      </c>
      <c r="E866" s="1" t="s">
        <v>35</v>
      </c>
      <c r="F866" s="18">
        <v>11085.586799999999</v>
      </c>
      <c r="G866" s="18" t="str" cm="1">
        <f t="array" ref="G866">_xlfn.IFS(C866&lt;=18.5,"Underweight",AND(C866&gt;18.5,C866&lt;=24.9),"Healthy",AND(C866&gt;24.9,C866&lt;=29.9),"Slightly Overweight",C866&gt;29.9,"Overweight")</f>
        <v>Slightly Overweight</v>
      </c>
      <c r="H866" t="str" cm="1">
        <f t="array" ref="H866">_xlfn.IFS(A866&lt;=25,"Young Adult",AND(A866&gt;=26,A866&lt;=35),"Adult",AND(A866&gt;=36,A866&lt;=59),"Mature Age Adult",A866&gt;=60,"Senior")</f>
        <v>Mature Age Adult</v>
      </c>
    </row>
    <row r="867" spans="1:8" ht="14.25" customHeight="1">
      <c r="A867" s="1">
        <v>51</v>
      </c>
      <c r="B867" s="1" t="s">
        <v>31</v>
      </c>
      <c r="C867" s="1">
        <v>25.8</v>
      </c>
      <c r="D867" s="1" t="s">
        <v>32</v>
      </c>
      <c r="E867" s="1" t="s">
        <v>34</v>
      </c>
      <c r="F867" s="18">
        <v>9861.0249999999996</v>
      </c>
      <c r="G867" s="18" t="str" cm="1">
        <f t="array" ref="G867">_xlfn.IFS(C867&lt;=18.5,"Underweight",AND(C867&gt;18.5,C867&lt;=24.9),"Healthy",AND(C867&gt;24.9,C867&lt;=29.9),"Slightly Overweight",C867&gt;29.9,"Overweight")</f>
        <v>Slightly Overweight</v>
      </c>
      <c r="H867" t="str" cm="1">
        <f t="array" ref="H867">_xlfn.IFS(A867&lt;=25,"Young Adult",AND(A867&gt;=26,A867&lt;=35),"Adult",AND(A867&gt;=36,A867&lt;=59),"Mature Age Adult",A867&gt;=60,"Senior")</f>
        <v>Mature Age Adult</v>
      </c>
    </row>
    <row r="868" spans="1:8" ht="14.25" customHeight="1">
      <c r="A868" s="1">
        <v>53</v>
      </c>
      <c r="B868" s="1" t="s">
        <v>31</v>
      </c>
      <c r="C868" s="1">
        <v>28.1</v>
      </c>
      <c r="D868" s="1" t="s">
        <v>32</v>
      </c>
      <c r="E868" s="1" t="s">
        <v>34</v>
      </c>
      <c r="F868" s="18">
        <v>11741.726000000001</v>
      </c>
      <c r="G868" s="18" t="str" cm="1">
        <f t="array" ref="G868">_xlfn.IFS(C868&lt;=18.5,"Underweight",AND(C868&gt;18.5,C868&lt;=24.9),"Healthy",AND(C868&gt;24.9,C868&lt;=29.9),"Slightly Overweight",C868&gt;29.9,"Overweight")</f>
        <v>Slightly Overweight</v>
      </c>
      <c r="H868" t="str" cm="1">
        <f t="array" ref="H868">_xlfn.IFS(A868&lt;=25,"Young Adult",AND(A868&gt;=26,A868&lt;=35),"Adult",AND(A868&gt;=36,A868&lt;=59),"Mature Age Adult",A868&gt;=60,"Senior")</f>
        <v>Mature Age Adult</v>
      </c>
    </row>
    <row r="869" spans="1:8" ht="14.25" customHeight="1">
      <c r="A869" s="1">
        <v>53</v>
      </c>
      <c r="B869" s="1" t="s">
        <v>31</v>
      </c>
      <c r="C869" s="1">
        <v>26.6</v>
      </c>
      <c r="D869" s="1" t="s">
        <v>32</v>
      </c>
      <c r="E869" s="1" t="s">
        <v>35</v>
      </c>
      <c r="F869" s="18">
        <v>10355.641</v>
      </c>
      <c r="G869" s="18" t="str" cm="1">
        <f t="array" ref="G869">_xlfn.IFS(C869&lt;=18.5,"Underweight",AND(C869&gt;18.5,C869&lt;=24.9),"Healthy",AND(C869&gt;24.9,C869&lt;=29.9),"Slightly Overweight",C869&gt;29.9,"Overweight")</f>
        <v>Slightly Overweight</v>
      </c>
      <c r="H869" t="str" cm="1">
        <f t="array" ref="H869">_xlfn.IFS(A869&lt;=25,"Young Adult",AND(A869&gt;=26,A869&lt;=35),"Adult",AND(A869&gt;=36,A869&lt;=59),"Mature Age Adult",A869&gt;=60,"Senior")</f>
        <v>Mature Age Adult</v>
      </c>
    </row>
    <row r="870" spans="1:8" ht="14.25" customHeight="1">
      <c r="A870" s="1">
        <v>53</v>
      </c>
      <c r="B870" s="1" t="s">
        <v>31</v>
      </c>
      <c r="C870" s="1">
        <v>26.7</v>
      </c>
      <c r="D870" s="1" t="s">
        <v>32</v>
      </c>
      <c r="E870" s="1" t="s">
        <v>34</v>
      </c>
      <c r="F870" s="18">
        <v>11150.78</v>
      </c>
      <c r="G870" s="18" t="str" cm="1">
        <f t="array" ref="G870">_xlfn.IFS(C870&lt;=18.5,"Underweight",AND(C870&gt;18.5,C870&lt;=24.9),"Healthy",AND(C870&gt;24.9,C870&lt;=29.9),"Slightly Overweight",C870&gt;29.9,"Overweight")</f>
        <v>Slightly Overweight</v>
      </c>
      <c r="H870" t="str" cm="1">
        <f t="array" ref="H870">_xlfn.IFS(A870&lt;=25,"Young Adult",AND(A870&gt;=26,A870&lt;=35),"Adult",AND(A870&gt;=36,A870&lt;=59),"Mature Age Adult",A870&gt;=60,"Senior")</f>
        <v>Mature Age Adult</v>
      </c>
    </row>
    <row r="871" spans="1:8" ht="14.25" customHeight="1">
      <c r="A871" s="1">
        <v>54</v>
      </c>
      <c r="B871" s="1" t="s">
        <v>31</v>
      </c>
      <c r="C871" s="1">
        <v>28.88</v>
      </c>
      <c r="D871" s="1" t="s">
        <v>32</v>
      </c>
      <c r="E871" s="1" t="s">
        <v>36</v>
      </c>
      <c r="F871" s="18">
        <v>12096.6512</v>
      </c>
      <c r="G871" s="18" t="str" cm="1">
        <f t="array" ref="G871">_xlfn.IFS(C871&lt;=18.5,"Underweight",AND(C871&gt;18.5,C871&lt;=24.9),"Healthy",AND(C871&gt;24.9,C871&lt;=29.9),"Slightly Overweight",C871&gt;29.9,"Overweight")</f>
        <v>Slightly Overweight</v>
      </c>
      <c r="H871" t="str" cm="1">
        <f t="array" ref="H871">_xlfn.IFS(A871&lt;=25,"Young Adult",AND(A871&gt;=26,A871&lt;=35),"Adult",AND(A871&gt;=36,A871&lt;=59),"Mature Age Adult",A871&gt;=60,"Senior")</f>
        <v>Mature Age Adult</v>
      </c>
    </row>
    <row r="872" spans="1:8" ht="14.25" customHeight="1">
      <c r="A872" s="1">
        <v>54</v>
      </c>
      <c r="B872" s="1" t="s">
        <v>31</v>
      </c>
      <c r="C872" s="1">
        <v>27.645</v>
      </c>
      <c r="D872" s="1" t="s">
        <v>32</v>
      </c>
      <c r="E872" s="1" t="s">
        <v>35</v>
      </c>
      <c r="F872" s="18">
        <v>11305.93455</v>
      </c>
      <c r="G872" s="18" t="str" cm="1">
        <f t="array" ref="G872">_xlfn.IFS(C872&lt;=18.5,"Underweight",AND(C872&gt;18.5,C872&lt;=24.9),"Healthy",AND(C872&gt;24.9,C872&lt;=29.9),"Slightly Overweight",C872&gt;29.9,"Overweight")</f>
        <v>Slightly Overweight</v>
      </c>
      <c r="H872" t="str" cm="1">
        <f t="array" ref="H872">_xlfn.IFS(A872&lt;=25,"Young Adult",AND(A872&gt;=26,A872&lt;=35),"Adult",AND(A872&gt;=36,A872&lt;=59),"Mature Age Adult",A872&gt;=60,"Senior")</f>
        <v>Mature Age Adult</v>
      </c>
    </row>
    <row r="873" spans="1:8" ht="14.25" customHeight="1">
      <c r="A873" s="1">
        <v>55</v>
      </c>
      <c r="B873" s="1" t="s">
        <v>31</v>
      </c>
      <c r="C873" s="1">
        <v>26.98</v>
      </c>
      <c r="D873" s="1" t="s">
        <v>32</v>
      </c>
      <c r="E873" s="1" t="s">
        <v>35</v>
      </c>
      <c r="F873" s="18">
        <v>11082.5772</v>
      </c>
      <c r="G873" s="18" t="str" cm="1">
        <f t="array" ref="G873">_xlfn.IFS(C873&lt;=18.5,"Underweight",AND(C873&gt;18.5,C873&lt;=24.9),"Healthy",AND(C873&gt;24.9,C873&lt;=29.9),"Slightly Overweight",C873&gt;29.9,"Overweight")</f>
        <v>Slightly Overweight</v>
      </c>
      <c r="H873" t="str" cm="1">
        <f t="array" ref="H873">_xlfn.IFS(A873&lt;=25,"Young Adult",AND(A873&gt;=26,A873&lt;=35),"Adult",AND(A873&gt;=36,A873&lt;=59),"Mature Age Adult",A873&gt;=60,"Senior")</f>
        <v>Mature Age Adult</v>
      </c>
    </row>
    <row r="874" spans="1:8" ht="14.25" customHeight="1">
      <c r="A874" s="1">
        <v>55</v>
      </c>
      <c r="B874" s="1" t="s">
        <v>31</v>
      </c>
      <c r="C874" s="1">
        <v>29.7</v>
      </c>
      <c r="D874" s="1" t="s">
        <v>32</v>
      </c>
      <c r="E874" s="1" t="s">
        <v>34</v>
      </c>
      <c r="F874" s="18">
        <v>11881.358</v>
      </c>
      <c r="G874" s="18" t="str" cm="1">
        <f t="array" ref="G874">_xlfn.IFS(C874&lt;=18.5,"Underweight",AND(C874&gt;18.5,C874&lt;=24.9),"Healthy",AND(C874&gt;24.9,C874&lt;=29.9),"Slightly Overweight",C874&gt;29.9,"Overweight")</f>
        <v>Slightly Overweight</v>
      </c>
      <c r="H874" t="str" cm="1">
        <f t="array" ref="H874">_xlfn.IFS(A874&lt;=25,"Young Adult",AND(A874&gt;=26,A874&lt;=35),"Adult",AND(A874&gt;=36,A874&lt;=59),"Mature Age Adult",A874&gt;=60,"Senior")</f>
        <v>Mature Age Adult</v>
      </c>
    </row>
    <row r="875" spans="1:8" ht="14.25" customHeight="1">
      <c r="A875" s="1">
        <v>55</v>
      </c>
      <c r="B875" s="1" t="s">
        <v>31</v>
      </c>
      <c r="C875" s="1">
        <v>26.8</v>
      </c>
      <c r="D875" s="1" t="s">
        <v>32</v>
      </c>
      <c r="E875" s="1" t="s">
        <v>34</v>
      </c>
      <c r="F875" s="18">
        <v>35160.134570000002</v>
      </c>
      <c r="G875" s="18" t="str" cm="1">
        <f t="array" ref="G875">_xlfn.IFS(C875&lt;=18.5,"Underweight",AND(C875&gt;18.5,C875&lt;=24.9),"Healthy",AND(C875&gt;24.9,C875&lt;=29.9),"Slightly Overweight",C875&gt;29.9,"Overweight")</f>
        <v>Slightly Overweight</v>
      </c>
      <c r="H875" t="str" cm="1">
        <f t="array" ref="H875">_xlfn.IFS(A875&lt;=25,"Young Adult",AND(A875&gt;=26,A875&lt;=35),"Adult",AND(A875&gt;=36,A875&lt;=59),"Mature Age Adult",A875&gt;=60,"Senior")</f>
        <v>Mature Age Adult</v>
      </c>
    </row>
    <row r="876" spans="1:8" ht="14.25" customHeight="1">
      <c r="A876" s="1">
        <v>55</v>
      </c>
      <c r="B876" s="1" t="s">
        <v>31</v>
      </c>
      <c r="C876" s="1">
        <v>25.364999999999998</v>
      </c>
      <c r="D876" s="1" t="s">
        <v>32</v>
      </c>
      <c r="E876" s="1" t="s">
        <v>36</v>
      </c>
      <c r="F876" s="18">
        <v>13047.332350000001</v>
      </c>
      <c r="G876" s="18" t="str" cm="1">
        <f t="array" ref="G876">_xlfn.IFS(C876&lt;=18.5,"Underweight",AND(C876&gt;18.5,C876&lt;=24.9),"Healthy",AND(C876&gt;24.9,C876&lt;=29.9),"Slightly Overweight",C876&gt;29.9,"Overweight")</f>
        <v>Slightly Overweight</v>
      </c>
      <c r="H876" t="str" cm="1">
        <f t="array" ref="H876">_xlfn.IFS(A876&lt;=25,"Young Adult",AND(A876&gt;=26,A876&lt;=35),"Adult",AND(A876&gt;=36,A876&lt;=59),"Mature Age Adult",A876&gt;=60,"Senior")</f>
        <v>Mature Age Adult</v>
      </c>
    </row>
    <row r="877" spans="1:8" ht="14.25" customHeight="1">
      <c r="A877" s="1">
        <v>55</v>
      </c>
      <c r="B877" s="1" t="s">
        <v>31</v>
      </c>
      <c r="C877" s="1">
        <v>29.83</v>
      </c>
      <c r="D877" s="1" t="s">
        <v>32</v>
      </c>
      <c r="E877" s="1" t="s">
        <v>36</v>
      </c>
      <c r="F877" s="18">
        <v>11286.538699999999</v>
      </c>
      <c r="G877" s="18" t="str" cm="1">
        <f t="array" ref="G877">_xlfn.IFS(C877&lt;=18.5,"Underweight",AND(C877&gt;18.5,C877&lt;=24.9),"Healthy",AND(C877&gt;24.9,C877&lt;=29.9),"Slightly Overweight",C877&gt;29.9,"Overweight")</f>
        <v>Slightly Overweight</v>
      </c>
      <c r="H877" t="str" cm="1">
        <f t="array" ref="H877">_xlfn.IFS(A877&lt;=25,"Young Adult",AND(A877&gt;=26,A877&lt;=35),"Adult",AND(A877&gt;=36,A877&lt;=59),"Mature Age Adult",A877&gt;=60,"Senior")</f>
        <v>Mature Age Adult</v>
      </c>
    </row>
    <row r="878" spans="1:8" ht="14.25" customHeight="1">
      <c r="A878" s="1">
        <v>56</v>
      </c>
      <c r="B878" s="1" t="s">
        <v>31</v>
      </c>
      <c r="C878" s="1">
        <v>27.2</v>
      </c>
      <c r="D878" s="1" t="s">
        <v>32</v>
      </c>
      <c r="E878" s="1" t="s">
        <v>34</v>
      </c>
      <c r="F878" s="18">
        <v>11073.175999999999</v>
      </c>
      <c r="G878" s="18" t="str" cm="1">
        <f t="array" ref="G878">_xlfn.IFS(C878&lt;=18.5,"Underweight",AND(C878&gt;18.5,C878&lt;=24.9),"Healthy",AND(C878&gt;24.9,C878&lt;=29.9),"Slightly Overweight",C878&gt;29.9,"Overweight")</f>
        <v>Slightly Overweight</v>
      </c>
      <c r="H878" t="str" cm="1">
        <f t="array" ref="H878">_xlfn.IFS(A878&lt;=25,"Young Adult",AND(A878&gt;=26,A878&lt;=35),"Adult",AND(A878&gt;=36,A878&lt;=59),"Mature Age Adult",A878&gt;=60,"Senior")</f>
        <v>Mature Age Adult</v>
      </c>
    </row>
    <row r="879" spans="1:8" ht="14.25" customHeight="1">
      <c r="A879" s="1">
        <v>56</v>
      </c>
      <c r="B879" s="1" t="s">
        <v>31</v>
      </c>
      <c r="C879" s="1">
        <v>26.6</v>
      </c>
      <c r="D879" s="1" t="s">
        <v>32</v>
      </c>
      <c r="E879" s="1" t="s">
        <v>35</v>
      </c>
      <c r="F879" s="18">
        <v>12044.342000000001</v>
      </c>
      <c r="G879" s="18" t="str" cm="1">
        <f t="array" ref="G879">_xlfn.IFS(C879&lt;=18.5,"Underweight",AND(C879&gt;18.5,C879&lt;=24.9),"Healthy",AND(C879&gt;24.9,C879&lt;=29.9),"Slightly Overweight",C879&gt;29.9,"Overweight")</f>
        <v>Slightly Overweight</v>
      </c>
      <c r="H879" t="str" cm="1">
        <f t="array" ref="H879">_xlfn.IFS(A879&lt;=25,"Young Adult",AND(A879&gt;=26,A879&lt;=35),"Adult",AND(A879&gt;=36,A879&lt;=59),"Mature Age Adult",A879&gt;=60,"Senior")</f>
        <v>Mature Age Adult</v>
      </c>
    </row>
    <row r="880" spans="1:8" ht="14.25" customHeight="1">
      <c r="A880" s="1">
        <v>56</v>
      </c>
      <c r="B880" s="1" t="s">
        <v>31</v>
      </c>
      <c r="C880" s="1">
        <v>28.785</v>
      </c>
      <c r="D880" s="1" t="s">
        <v>32</v>
      </c>
      <c r="E880" s="1" t="s">
        <v>36</v>
      </c>
      <c r="F880" s="18">
        <v>11658.379150000001</v>
      </c>
      <c r="G880" s="18" t="str" cm="1">
        <f t="array" ref="G880">_xlfn.IFS(C880&lt;=18.5,"Underweight",AND(C880&gt;18.5,C880&lt;=24.9),"Healthy",AND(C880&gt;24.9,C880&lt;=29.9),"Slightly Overweight",C880&gt;29.9,"Overweight")</f>
        <v>Slightly Overweight</v>
      </c>
      <c r="H880" t="str" cm="1">
        <f t="array" ref="H880">_xlfn.IFS(A880&lt;=25,"Young Adult",AND(A880&gt;=26,A880&lt;=35),"Adult",AND(A880&gt;=36,A880&lt;=59),"Mature Age Adult",A880&gt;=60,"Senior")</f>
        <v>Mature Age Adult</v>
      </c>
    </row>
    <row r="881" spans="1:8" ht="14.25" customHeight="1">
      <c r="A881" s="1">
        <v>56</v>
      </c>
      <c r="B881" s="1" t="s">
        <v>31</v>
      </c>
      <c r="C881" s="1">
        <v>25.65</v>
      </c>
      <c r="D881" s="1" t="s">
        <v>32</v>
      </c>
      <c r="E881" s="1" t="s">
        <v>35</v>
      </c>
      <c r="F881" s="18">
        <v>11454.021500000001</v>
      </c>
      <c r="G881" s="18" t="str" cm="1">
        <f t="array" ref="G881">_xlfn.IFS(C881&lt;=18.5,"Underweight",AND(C881&gt;18.5,C881&lt;=24.9),"Healthy",AND(C881&gt;24.9,C881&lt;=29.9),"Slightly Overweight",C881&gt;29.9,"Overweight")</f>
        <v>Slightly Overweight</v>
      </c>
      <c r="H881" t="str" cm="1">
        <f t="array" ref="H881">_xlfn.IFS(A881&lt;=25,"Young Adult",AND(A881&gt;=26,A881&lt;=35),"Adult",AND(A881&gt;=36,A881&lt;=59),"Mature Age Adult",A881&gt;=60,"Senior")</f>
        <v>Mature Age Adult</v>
      </c>
    </row>
    <row r="882" spans="1:8" ht="14.25" customHeight="1">
      <c r="A882" s="1">
        <v>56</v>
      </c>
      <c r="B882" s="1" t="s">
        <v>31</v>
      </c>
      <c r="C882" s="1">
        <v>25.3</v>
      </c>
      <c r="D882" s="1" t="s">
        <v>32</v>
      </c>
      <c r="E882" s="1" t="s">
        <v>34</v>
      </c>
      <c r="F882" s="18">
        <v>11070.535</v>
      </c>
      <c r="G882" s="18" t="str" cm="1">
        <f t="array" ref="G882">_xlfn.IFS(C882&lt;=18.5,"Underweight",AND(C882&gt;18.5,C882&lt;=24.9),"Healthy",AND(C882&gt;24.9,C882&lt;=29.9),"Slightly Overweight",C882&gt;29.9,"Overweight")</f>
        <v>Slightly Overweight</v>
      </c>
      <c r="H882" t="str" cm="1">
        <f t="array" ref="H882">_xlfn.IFS(A882&lt;=25,"Young Adult",AND(A882&gt;=26,A882&lt;=35),"Adult",AND(A882&gt;=36,A882&lt;=59),"Mature Age Adult",A882&gt;=60,"Senior")</f>
        <v>Mature Age Adult</v>
      </c>
    </row>
    <row r="883" spans="1:8" ht="14.25" customHeight="1">
      <c r="A883" s="1">
        <v>56</v>
      </c>
      <c r="B883" s="1" t="s">
        <v>31</v>
      </c>
      <c r="C883" s="1">
        <v>28.594999999999999</v>
      </c>
      <c r="D883" s="1" t="s">
        <v>32</v>
      </c>
      <c r="E883" s="1" t="s">
        <v>36</v>
      </c>
      <c r="F883" s="18">
        <v>11658.11505</v>
      </c>
      <c r="G883" s="18" t="str" cm="1">
        <f t="array" ref="G883">_xlfn.IFS(C883&lt;=18.5,"Underweight",AND(C883&gt;18.5,C883&lt;=24.9),"Healthy",AND(C883&gt;24.9,C883&lt;=29.9),"Slightly Overweight",C883&gt;29.9,"Overweight")</f>
        <v>Slightly Overweight</v>
      </c>
      <c r="H883" t="str" cm="1">
        <f t="array" ref="H883">_xlfn.IFS(A883&lt;=25,"Young Adult",AND(A883&gt;=26,A883&lt;=35),"Adult",AND(A883&gt;=36,A883&lt;=59),"Mature Age Adult",A883&gt;=60,"Senior")</f>
        <v>Mature Age Adult</v>
      </c>
    </row>
    <row r="884" spans="1:8" ht="14.25" customHeight="1">
      <c r="A884" s="1">
        <v>56</v>
      </c>
      <c r="B884" s="1" t="s">
        <v>31</v>
      </c>
      <c r="C884" s="1">
        <v>28.31</v>
      </c>
      <c r="D884" s="1" t="s">
        <v>32</v>
      </c>
      <c r="E884" s="1" t="s">
        <v>36</v>
      </c>
      <c r="F884" s="18">
        <v>11657.7189</v>
      </c>
      <c r="G884" s="18" t="str" cm="1">
        <f t="array" ref="G884">_xlfn.IFS(C884&lt;=18.5,"Underweight",AND(C884&gt;18.5,C884&lt;=24.9),"Healthy",AND(C884&gt;24.9,C884&lt;=29.9),"Slightly Overweight",C884&gt;29.9,"Overweight")</f>
        <v>Slightly Overweight</v>
      </c>
      <c r="H884" t="str" cm="1">
        <f t="array" ref="H884">_xlfn.IFS(A884&lt;=25,"Young Adult",AND(A884&gt;=26,A884&lt;=35),"Adult",AND(A884&gt;=36,A884&lt;=59),"Mature Age Adult",A884&gt;=60,"Senior")</f>
        <v>Mature Age Adult</v>
      </c>
    </row>
    <row r="885" spans="1:8" ht="14.25" customHeight="1">
      <c r="A885" s="1">
        <v>57</v>
      </c>
      <c r="B885" s="1" t="s">
        <v>31</v>
      </c>
      <c r="C885" s="1">
        <v>28.7</v>
      </c>
      <c r="D885" s="1" t="s">
        <v>32</v>
      </c>
      <c r="E885" s="1" t="s">
        <v>34</v>
      </c>
      <c r="F885" s="18">
        <v>11455.28</v>
      </c>
      <c r="G885" s="18" t="str" cm="1">
        <f t="array" ref="G885">_xlfn.IFS(C885&lt;=18.5,"Underweight",AND(C885&gt;18.5,C885&lt;=24.9),"Healthy",AND(C885&gt;24.9,C885&lt;=29.9),"Slightly Overweight",C885&gt;29.9,"Overweight")</f>
        <v>Slightly Overweight</v>
      </c>
      <c r="H885" t="str" cm="1">
        <f t="array" ref="H885">_xlfn.IFS(A885&lt;=25,"Young Adult",AND(A885&gt;=26,A885&lt;=35),"Adult",AND(A885&gt;=36,A885&lt;=59),"Mature Age Adult",A885&gt;=60,"Senior")</f>
        <v>Mature Age Adult</v>
      </c>
    </row>
    <row r="886" spans="1:8" ht="14.25" customHeight="1">
      <c r="A886" s="1">
        <v>57</v>
      </c>
      <c r="B886" s="1" t="s">
        <v>31</v>
      </c>
      <c r="C886" s="1">
        <v>28.785</v>
      </c>
      <c r="D886" s="1" t="s">
        <v>32</v>
      </c>
      <c r="E886" s="1" t="s">
        <v>36</v>
      </c>
      <c r="F886" s="18">
        <v>14394.398150000001</v>
      </c>
      <c r="G886" s="18" t="str" cm="1">
        <f t="array" ref="G886">_xlfn.IFS(C886&lt;=18.5,"Underweight",AND(C886&gt;18.5,C886&lt;=24.9),"Healthy",AND(C886&gt;24.9,C886&lt;=29.9),"Slightly Overweight",C886&gt;29.9,"Overweight")</f>
        <v>Slightly Overweight</v>
      </c>
      <c r="H886" t="str" cm="1">
        <f t="array" ref="H886">_xlfn.IFS(A886&lt;=25,"Young Adult",AND(A886&gt;=26,A886&lt;=35),"Adult",AND(A886&gt;=36,A886&lt;=59),"Mature Age Adult",A886&gt;=60,"Senior")</f>
        <v>Mature Age Adult</v>
      </c>
    </row>
    <row r="887" spans="1:8" ht="14.25" customHeight="1">
      <c r="A887" s="1">
        <v>57</v>
      </c>
      <c r="B887" s="1" t="s">
        <v>31</v>
      </c>
      <c r="C887" s="1">
        <v>25.74</v>
      </c>
      <c r="D887" s="1" t="s">
        <v>32</v>
      </c>
      <c r="E887" s="1" t="s">
        <v>33</v>
      </c>
      <c r="F887" s="18">
        <v>12629.1656</v>
      </c>
      <c r="G887" s="18" t="str" cm="1">
        <f t="array" ref="G887">_xlfn.IFS(C887&lt;=18.5,"Underweight",AND(C887&gt;18.5,C887&lt;=24.9),"Healthy",AND(C887&gt;24.9,C887&lt;=29.9),"Slightly Overweight",C887&gt;29.9,"Overweight")</f>
        <v>Slightly Overweight</v>
      </c>
      <c r="H887" t="str" cm="1">
        <f t="array" ref="H887">_xlfn.IFS(A887&lt;=25,"Young Adult",AND(A887&gt;=26,A887&lt;=35),"Adult",AND(A887&gt;=36,A887&lt;=59),"Mature Age Adult",A887&gt;=60,"Senior")</f>
        <v>Mature Age Adult</v>
      </c>
    </row>
    <row r="888" spans="1:8" ht="14.25" customHeight="1">
      <c r="A888" s="1">
        <v>58</v>
      </c>
      <c r="B888" s="1" t="s">
        <v>31</v>
      </c>
      <c r="C888" s="1">
        <v>25.2</v>
      </c>
      <c r="D888" s="1" t="s">
        <v>32</v>
      </c>
      <c r="E888" s="1" t="s">
        <v>34</v>
      </c>
      <c r="F888" s="18">
        <v>11837.16</v>
      </c>
      <c r="G888" s="18" t="str" cm="1">
        <f t="array" ref="G888">_xlfn.IFS(C888&lt;=18.5,"Underweight",AND(C888&gt;18.5,C888&lt;=24.9),"Healthy",AND(C888&gt;24.9,C888&lt;=29.9),"Slightly Overweight",C888&gt;29.9,"Overweight")</f>
        <v>Slightly Overweight</v>
      </c>
      <c r="H888" t="str" cm="1">
        <f t="array" ref="H888">_xlfn.IFS(A888&lt;=25,"Young Adult",AND(A888&gt;=26,A888&lt;=35),"Adult",AND(A888&gt;=36,A888&lt;=59),"Mature Age Adult",A888&gt;=60,"Senior")</f>
        <v>Mature Age Adult</v>
      </c>
    </row>
    <row r="889" spans="1:8" ht="14.25" customHeight="1">
      <c r="A889" s="1">
        <v>58</v>
      </c>
      <c r="B889" s="1" t="s">
        <v>31</v>
      </c>
      <c r="C889" s="1">
        <v>27.17</v>
      </c>
      <c r="D889" s="1" t="s">
        <v>32</v>
      </c>
      <c r="E889" s="1" t="s">
        <v>35</v>
      </c>
      <c r="F889" s="18">
        <v>12222.898300000001</v>
      </c>
      <c r="G889" s="18" t="str" cm="1">
        <f t="array" ref="G889">_xlfn.IFS(C889&lt;=18.5,"Underweight",AND(C889&gt;18.5,C889&lt;=24.9),"Healthy",AND(C889&gt;24.9,C889&lt;=29.9),"Slightly Overweight",C889&gt;29.9,"Overweight")</f>
        <v>Slightly Overweight</v>
      </c>
      <c r="H889" t="str" cm="1">
        <f t="array" ref="H889">_xlfn.IFS(A889&lt;=25,"Young Adult",AND(A889&gt;=26,A889&lt;=35),"Adult",AND(A889&gt;=36,A889&lt;=59),"Mature Age Adult",A889&gt;=60,"Senior")</f>
        <v>Mature Age Adult</v>
      </c>
    </row>
    <row r="890" spans="1:8" ht="14.25" customHeight="1">
      <c r="A890" s="1">
        <v>58</v>
      </c>
      <c r="B890" s="1" t="s">
        <v>31</v>
      </c>
      <c r="C890" s="1">
        <v>29</v>
      </c>
      <c r="D890" s="1" t="s">
        <v>32</v>
      </c>
      <c r="E890" s="1" t="s">
        <v>34</v>
      </c>
      <c r="F890" s="18">
        <v>11842.441999999999</v>
      </c>
      <c r="G890" s="18" t="str" cm="1">
        <f t="array" ref="G890">_xlfn.IFS(C890&lt;=18.5,"Underweight",AND(C890&gt;18.5,C890&lt;=24.9),"Healthy",AND(C890&gt;24.9,C890&lt;=29.9),"Slightly Overweight",C890&gt;29.9,"Overweight")</f>
        <v>Slightly Overweight</v>
      </c>
      <c r="H890" t="str" cm="1">
        <f t="array" ref="H890">_xlfn.IFS(A890&lt;=25,"Young Adult",AND(A890&gt;=26,A890&lt;=35),"Adult",AND(A890&gt;=36,A890&lt;=59),"Mature Age Adult",A890&gt;=60,"Senior")</f>
        <v>Mature Age Adult</v>
      </c>
    </row>
    <row r="891" spans="1:8" ht="14.25" customHeight="1">
      <c r="A891" s="1">
        <v>58</v>
      </c>
      <c r="B891" s="1" t="s">
        <v>31</v>
      </c>
      <c r="C891" s="1">
        <v>28.215</v>
      </c>
      <c r="D891" s="1" t="s">
        <v>32</v>
      </c>
      <c r="E891" s="1" t="s">
        <v>35</v>
      </c>
      <c r="F891" s="18">
        <v>12224.350850000001</v>
      </c>
      <c r="G891" s="18" t="str" cm="1">
        <f t="array" ref="G891">_xlfn.IFS(C891&lt;=18.5,"Underweight",AND(C891&gt;18.5,C891&lt;=24.9),"Healthy",AND(C891&gt;24.9,C891&lt;=29.9),"Slightly Overweight",C891&gt;29.9,"Overweight")</f>
        <v>Slightly Overweight</v>
      </c>
      <c r="H891" t="str" cm="1">
        <f t="array" ref="H891">_xlfn.IFS(A891&lt;=25,"Young Adult",AND(A891&gt;=26,A891&lt;=35),"Adult",AND(A891&gt;=36,A891&lt;=59),"Mature Age Adult",A891&gt;=60,"Senior")</f>
        <v>Mature Age Adult</v>
      </c>
    </row>
    <row r="892" spans="1:8" ht="14.25" customHeight="1">
      <c r="A892" s="1">
        <v>59</v>
      </c>
      <c r="B892" s="1" t="s">
        <v>31</v>
      </c>
      <c r="C892" s="1">
        <v>27.72</v>
      </c>
      <c r="D892" s="1" t="s">
        <v>32</v>
      </c>
      <c r="E892" s="1" t="s">
        <v>33</v>
      </c>
      <c r="F892" s="18">
        <v>14001.1338</v>
      </c>
      <c r="G892" s="18" t="str" cm="1">
        <f t="array" ref="G892">_xlfn.IFS(C892&lt;=18.5,"Underweight",AND(C892&gt;18.5,C892&lt;=24.9),"Healthy",AND(C892&gt;24.9,C892&lt;=29.9),"Slightly Overweight",C892&gt;29.9,"Overweight")</f>
        <v>Slightly Overweight</v>
      </c>
      <c r="H892" t="str" cm="1">
        <f t="array" ref="H892">_xlfn.IFS(A892&lt;=25,"Young Adult",AND(A892&gt;=26,A892&lt;=35),"Adult",AND(A892&gt;=36,A892&lt;=59),"Mature Age Adult",A892&gt;=60,"Senior")</f>
        <v>Mature Age Adult</v>
      </c>
    </row>
    <row r="893" spans="1:8" ht="14.25" customHeight="1">
      <c r="A893" s="1">
        <v>59</v>
      </c>
      <c r="B893" s="1" t="s">
        <v>31</v>
      </c>
      <c r="C893" s="1">
        <v>26.504999999999999</v>
      </c>
      <c r="D893" s="1" t="s">
        <v>32</v>
      </c>
      <c r="E893" s="1" t="s">
        <v>36</v>
      </c>
      <c r="F893" s="18">
        <v>12815.444949999999</v>
      </c>
      <c r="G893" s="18" t="str" cm="1">
        <f t="array" ref="G893">_xlfn.IFS(C893&lt;=18.5,"Underweight",AND(C893&gt;18.5,C893&lt;=24.9),"Healthy",AND(C893&gt;24.9,C893&lt;=29.9),"Slightly Overweight",C893&gt;29.9,"Overweight")</f>
        <v>Slightly Overweight</v>
      </c>
      <c r="H893" t="str" cm="1">
        <f t="array" ref="H893">_xlfn.IFS(A893&lt;=25,"Young Adult",AND(A893&gt;=26,A893&lt;=35),"Adult",AND(A893&gt;=36,A893&lt;=59),"Mature Age Adult",A893&gt;=60,"Senior")</f>
        <v>Mature Age Adult</v>
      </c>
    </row>
    <row r="894" spans="1:8" ht="14.25" customHeight="1">
      <c r="A894" s="1">
        <v>59</v>
      </c>
      <c r="B894" s="1" t="s">
        <v>31</v>
      </c>
      <c r="C894" s="1">
        <v>27.83</v>
      </c>
      <c r="D894" s="1" t="s">
        <v>32</v>
      </c>
      <c r="E894" s="1" t="s">
        <v>33</v>
      </c>
      <c r="F894" s="18">
        <v>14001.286700000001</v>
      </c>
      <c r="G894" s="18" t="str" cm="1">
        <f t="array" ref="G894">_xlfn.IFS(C894&lt;=18.5,"Underweight",AND(C894&gt;18.5,C894&lt;=24.9),"Healthy",AND(C894&gt;24.9,C894&lt;=29.9),"Slightly Overweight",C894&gt;29.9,"Overweight")</f>
        <v>Slightly Overweight</v>
      </c>
      <c r="H894" t="str" cm="1">
        <f t="array" ref="H894">_xlfn.IFS(A894&lt;=25,"Young Adult",AND(A894&gt;=26,A894&lt;=35),"Adult",AND(A894&gt;=36,A894&lt;=59),"Mature Age Adult",A894&gt;=60,"Senior")</f>
        <v>Mature Age Adult</v>
      </c>
    </row>
    <row r="895" spans="1:8" ht="14.25" customHeight="1">
      <c r="A895" s="1">
        <v>59</v>
      </c>
      <c r="B895" s="1" t="s">
        <v>31</v>
      </c>
      <c r="C895" s="1">
        <v>26.695</v>
      </c>
      <c r="D895" s="1" t="s">
        <v>32</v>
      </c>
      <c r="E895" s="1" t="s">
        <v>35</v>
      </c>
      <c r="F895" s="18">
        <v>14382.709049999999</v>
      </c>
      <c r="G895" s="18" t="str" cm="1">
        <f t="array" ref="G895">_xlfn.IFS(C895&lt;=18.5,"Underweight",AND(C895&gt;18.5,C895&lt;=24.9),"Healthy",AND(C895&gt;24.9,C895&lt;=29.9),"Slightly Overweight",C895&gt;29.9,"Overweight")</f>
        <v>Slightly Overweight</v>
      </c>
      <c r="H895" t="str" cm="1">
        <f t="array" ref="H895">_xlfn.IFS(A895&lt;=25,"Young Adult",AND(A895&gt;=26,A895&lt;=35),"Adult",AND(A895&gt;=36,A895&lt;=59),"Mature Age Adult",A895&gt;=60,"Senior")</f>
        <v>Mature Age Adult</v>
      </c>
    </row>
    <row r="896" spans="1:8" ht="14.25" customHeight="1">
      <c r="A896" s="1">
        <v>59</v>
      </c>
      <c r="B896" s="1" t="s">
        <v>31</v>
      </c>
      <c r="C896" s="1">
        <v>27.5</v>
      </c>
      <c r="D896" s="1" t="s">
        <v>32</v>
      </c>
      <c r="E896" s="1" t="s">
        <v>34</v>
      </c>
      <c r="F896" s="18">
        <v>12233.828</v>
      </c>
      <c r="G896" s="18" t="str" cm="1">
        <f t="array" ref="G896">_xlfn.IFS(C896&lt;=18.5,"Underweight",AND(C896&gt;18.5,C896&lt;=24.9),"Healthy",AND(C896&gt;24.9,C896&lt;=29.9),"Slightly Overweight",C896&gt;29.9,"Overweight")</f>
        <v>Slightly Overweight</v>
      </c>
      <c r="H896" t="str" cm="1">
        <f t="array" ref="H896">_xlfn.IFS(A896&lt;=25,"Young Adult",AND(A896&gt;=26,A896&lt;=35),"Adult",AND(A896&gt;=36,A896&lt;=59),"Mature Age Adult",A896&gt;=60,"Senior")</f>
        <v>Mature Age Adult</v>
      </c>
    </row>
    <row r="897" spans="1:8" ht="14.25" customHeight="1">
      <c r="A897" s="1">
        <v>60</v>
      </c>
      <c r="B897" s="1" t="s">
        <v>31</v>
      </c>
      <c r="C897" s="1">
        <v>25.84</v>
      </c>
      <c r="D897" s="1" t="s">
        <v>32</v>
      </c>
      <c r="E897" s="1" t="s">
        <v>35</v>
      </c>
      <c r="F897" s="18">
        <v>28923.136920000001</v>
      </c>
      <c r="G897" s="18" t="str" cm="1">
        <f t="array" ref="G897">_xlfn.IFS(C897&lt;=18.5,"Underweight",AND(C897&gt;18.5,C897&lt;=24.9),"Healthy",AND(C897&gt;24.9,C897&lt;=29.9),"Slightly Overweight",C897&gt;29.9,"Overweight")</f>
        <v>Slightly Overweight</v>
      </c>
      <c r="H897" t="str" cm="1">
        <f t="array" ref="H897">_xlfn.IFS(A897&lt;=25,"Young Adult",AND(A897&gt;=26,A897&lt;=35),"Adult",AND(A897&gt;=36,A897&lt;=59),"Mature Age Adult",A897&gt;=60,"Senior")</f>
        <v>Senior</v>
      </c>
    </row>
    <row r="898" spans="1:8" ht="14.25" customHeight="1">
      <c r="A898" s="1">
        <v>60</v>
      </c>
      <c r="B898" s="1" t="s">
        <v>31</v>
      </c>
      <c r="C898" s="1">
        <v>27.55</v>
      </c>
      <c r="D898" s="1" t="s">
        <v>32</v>
      </c>
      <c r="E898" s="1" t="s">
        <v>36</v>
      </c>
      <c r="F898" s="18">
        <v>13217.094499999999</v>
      </c>
      <c r="G898" s="18" t="str" cm="1">
        <f t="array" ref="G898">_xlfn.IFS(C898&lt;=18.5,"Underweight",AND(C898&gt;18.5,C898&lt;=24.9),"Healthy",AND(C898&gt;24.9,C898&lt;=29.9),"Slightly Overweight",C898&gt;29.9,"Overweight")</f>
        <v>Slightly Overweight</v>
      </c>
      <c r="H898" t="str" cm="1">
        <f t="array" ref="H898">_xlfn.IFS(A898&lt;=25,"Young Adult",AND(A898&gt;=26,A898&lt;=35),"Adult",AND(A898&gt;=36,A898&lt;=59),"Mature Age Adult",A898&gt;=60,"Senior")</f>
        <v>Senior</v>
      </c>
    </row>
    <row r="899" spans="1:8" ht="14.25" customHeight="1">
      <c r="A899" s="1">
        <v>60</v>
      </c>
      <c r="B899" s="1" t="s">
        <v>31</v>
      </c>
      <c r="C899" s="1">
        <v>28.7</v>
      </c>
      <c r="D899" s="1" t="s">
        <v>32</v>
      </c>
      <c r="E899" s="1" t="s">
        <v>34</v>
      </c>
      <c r="F899" s="18">
        <v>13224.692999999999</v>
      </c>
      <c r="G899" s="18" t="str" cm="1">
        <f t="array" ref="G899">_xlfn.IFS(C899&lt;=18.5,"Underweight",AND(C899&gt;18.5,C899&lt;=24.9),"Healthy",AND(C899&gt;24.9,C899&lt;=29.9),"Slightly Overweight",C899&gt;29.9,"Overweight")</f>
        <v>Slightly Overweight</v>
      </c>
      <c r="H899" t="str" cm="1">
        <f t="array" ref="H899">_xlfn.IFS(A899&lt;=25,"Young Adult",AND(A899&gt;=26,A899&lt;=35),"Adult",AND(A899&gt;=36,A899&lt;=59),"Mature Age Adult",A899&gt;=60,"Senior")</f>
        <v>Senior</v>
      </c>
    </row>
    <row r="900" spans="1:8" ht="14.25" customHeight="1">
      <c r="A900" s="1">
        <v>61</v>
      </c>
      <c r="B900" s="1" t="s">
        <v>31</v>
      </c>
      <c r="C900" s="1">
        <v>25.08</v>
      </c>
      <c r="D900" s="1" t="s">
        <v>32</v>
      </c>
      <c r="E900" s="1" t="s">
        <v>33</v>
      </c>
      <c r="F900" s="18">
        <v>24513.091260000001</v>
      </c>
      <c r="G900" s="18" t="str" cm="1">
        <f t="array" ref="G900">_xlfn.IFS(C900&lt;=18.5,"Underweight",AND(C900&gt;18.5,C900&lt;=24.9),"Healthy",AND(C900&gt;24.9,C900&lt;=29.9),"Slightly Overweight",C900&gt;29.9,"Overweight")</f>
        <v>Slightly Overweight</v>
      </c>
      <c r="H900" t="str" cm="1">
        <f t="array" ref="H900">_xlfn.IFS(A900&lt;=25,"Young Adult",AND(A900&gt;=26,A900&lt;=35),"Adult",AND(A900&gt;=36,A900&lt;=59),"Mature Age Adult",A900&gt;=60,"Senior")</f>
        <v>Senior</v>
      </c>
    </row>
    <row r="901" spans="1:8" ht="14.25" customHeight="1">
      <c r="A901" s="1">
        <v>61</v>
      </c>
      <c r="B901" s="1" t="s">
        <v>31</v>
      </c>
      <c r="C901" s="1">
        <v>28.2</v>
      </c>
      <c r="D901" s="1" t="s">
        <v>32</v>
      </c>
      <c r="E901" s="1" t="s">
        <v>34</v>
      </c>
      <c r="F901" s="18">
        <v>13041.921</v>
      </c>
      <c r="G901" s="18" t="str" cm="1">
        <f t="array" ref="G901">_xlfn.IFS(C901&lt;=18.5,"Underweight",AND(C901&gt;18.5,C901&lt;=24.9),"Healthy",AND(C901&gt;24.9,C901&lt;=29.9),"Slightly Overweight",C901&gt;29.9,"Overweight")</f>
        <v>Slightly Overweight</v>
      </c>
      <c r="H901" t="str" cm="1">
        <f t="array" ref="H901">_xlfn.IFS(A901&lt;=25,"Young Adult",AND(A901&gt;=26,A901&lt;=35),"Adult",AND(A901&gt;=36,A901&lt;=59),"Mature Age Adult",A901&gt;=60,"Senior")</f>
        <v>Senior</v>
      </c>
    </row>
    <row r="902" spans="1:8" ht="14.25" customHeight="1">
      <c r="A902" s="1">
        <v>62</v>
      </c>
      <c r="B902" s="1" t="s">
        <v>31</v>
      </c>
      <c r="C902" s="1">
        <v>25</v>
      </c>
      <c r="D902" s="1" t="s">
        <v>32</v>
      </c>
      <c r="E902" s="1" t="s">
        <v>34</v>
      </c>
      <c r="F902" s="18">
        <v>13451.121999999999</v>
      </c>
      <c r="G902" s="18" t="str" cm="1">
        <f t="array" ref="G902">_xlfn.IFS(C902&lt;=18.5,"Underweight",AND(C902&gt;18.5,C902&lt;=24.9),"Healthy",AND(C902&gt;24.9,C902&lt;=29.9),"Slightly Overweight",C902&gt;29.9,"Overweight")</f>
        <v>Slightly Overweight</v>
      </c>
      <c r="H902" t="str" cm="1">
        <f t="array" ref="H902">_xlfn.IFS(A902&lt;=25,"Young Adult",AND(A902&gt;=26,A902&lt;=35),"Adult",AND(A902&gt;=36,A902&lt;=59),"Mature Age Adult",A902&gt;=60,"Senior")</f>
        <v>Senior</v>
      </c>
    </row>
    <row r="903" spans="1:8" ht="14.25" customHeight="1">
      <c r="A903" s="1">
        <v>63</v>
      </c>
      <c r="B903" s="1" t="s">
        <v>31</v>
      </c>
      <c r="C903" s="1">
        <v>26.22</v>
      </c>
      <c r="D903" s="1" t="s">
        <v>32</v>
      </c>
      <c r="E903" s="1" t="s">
        <v>35</v>
      </c>
      <c r="F903" s="18">
        <v>14256.192800000001</v>
      </c>
      <c r="G903" s="18" t="str" cm="1">
        <f t="array" ref="G903">_xlfn.IFS(C903&lt;=18.5,"Underweight",AND(C903&gt;18.5,C903&lt;=24.9),"Healthy",AND(C903&gt;24.9,C903&lt;=29.9),"Slightly Overweight",C903&gt;29.9,"Overweight")</f>
        <v>Slightly Overweight</v>
      </c>
      <c r="H903" t="str" cm="1">
        <f t="array" ref="H903">_xlfn.IFS(A903&lt;=25,"Young Adult",AND(A903&gt;=26,A903&lt;=35),"Adult",AND(A903&gt;=36,A903&lt;=59),"Mature Age Adult",A903&gt;=60,"Senior")</f>
        <v>Senior</v>
      </c>
    </row>
    <row r="904" spans="1:8" ht="14.25" customHeight="1">
      <c r="A904" s="1">
        <v>63</v>
      </c>
      <c r="B904" s="1" t="s">
        <v>31</v>
      </c>
      <c r="C904" s="1">
        <v>25.08</v>
      </c>
      <c r="D904" s="1" t="s">
        <v>32</v>
      </c>
      <c r="E904" s="1" t="s">
        <v>35</v>
      </c>
      <c r="F904" s="18">
        <v>14254.608200000001</v>
      </c>
      <c r="G904" s="18" t="str" cm="1">
        <f t="array" ref="G904">_xlfn.IFS(C904&lt;=18.5,"Underweight",AND(C904&gt;18.5,C904&lt;=24.9),"Healthy",AND(C904&gt;24.9,C904&lt;=29.9),"Slightly Overweight",C904&gt;29.9,"Overweight")</f>
        <v>Slightly Overweight</v>
      </c>
      <c r="H904" t="str" cm="1">
        <f t="array" ref="H904">_xlfn.IFS(A904&lt;=25,"Young Adult",AND(A904&gt;=26,A904&lt;=35),"Adult",AND(A904&gt;=36,A904&lt;=59),"Mature Age Adult",A904&gt;=60,"Senior")</f>
        <v>Senior</v>
      </c>
    </row>
    <row r="905" spans="1:8" ht="14.25" customHeight="1">
      <c r="A905" s="1">
        <v>18</v>
      </c>
      <c r="B905" s="1" t="s">
        <v>37</v>
      </c>
      <c r="C905" s="1">
        <v>29.37</v>
      </c>
      <c r="D905" s="1" t="s">
        <v>32</v>
      </c>
      <c r="E905" s="1" t="s">
        <v>33</v>
      </c>
      <c r="F905" s="18">
        <v>1719.4363000000001</v>
      </c>
      <c r="G905" s="18" t="str" cm="1">
        <f t="array" ref="G905">_xlfn.IFS(C905&lt;=18.5,"Underweight",AND(C905&gt;18.5,C905&lt;=24.9),"Healthy",AND(C905&gt;24.9,C905&lt;=29.9),"Slightly Overweight",C905&gt;29.9,"Overweight")</f>
        <v>Slightly Overweight</v>
      </c>
      <c r="H905" t="str" cm="1">
        <f t="array" ref="H905">_xlfn.IFS(A905&lt;=25,"Young Adult",AND(A905&gt;=26,A905&lt;=35),"Adult",AND(A905&gt;=36,A905&lt;=59),"Mature Age Adult",A905&gt;=60,"Senior")</f>
        <v>Young Adult</v>
      </c>
    </row>
    <row r="906" spans="1:8" ht="14.25" customHeight="1">
      <c r="A906" s="1">
        <v>18</v>
      </c>
      <c r="B906" s="1" t="s">
        <v>37</v>
      </c>
      <c r="C906" s="1">
        <v>25.46</v>
      </c>
      <c r="D906" s="1" t="s">
        <v>32</v>
      </c>
      <c r="E906" s="1" t="s">
        <v>36</v>
      </c>
      <c r="F906" s="18">
        <v>1708.0014000000001</v>
      </c>
      <c r="G906" s="18" t="str" cm="1">
        <f t="array" ref="G906">_xlfn.IFS(C906&lt;=18.5,"Underweight",AND(C906&gt;18.5,C906&lt;=24.9),"Healthy",AND(C906&gt;24.9,C906&lt;=29.9),"Slightly Overweight",C906&gt;29.9,"Overweight")</f>
        <v>Slightly Overweight</v>
      </c>
      <c r="H906" t="str" cm="1">
        <f t="array" ref="H906">_xlfn.IFS(A906&lt;=25,"Young Adult",AND(A906&gt;=26,A906&lt;=35),"Adult",AND(A906&gt;=36,A906&lt;=59),"Mature Age Adult",A906&gt;=60,"Senior")</f>
        <v>Young Adult</v>
      </c>
    </row>
    <row r="907" spans="1:8" ht="14.25" customHeight="1">
      <c r="A907" s="1">
        <v>18</v>
      </c>
      <c r="B907" s="1" t="s">
        <v>37</v>
      </c>
      <c r="C907" s="1">
        <v>28.5</v>
      </c>
      <c r="D907" s="1" t="s">
        <v>32</v>
      </c>
      <c r="E907" s="1" t="s">
        <v>36</v>
      </c>
      <c r="F907" s="18">
        <v>1712.2270000000001</v>
      </c>
      <c r="G907" s="18" t="str" cm="1">
        <f t="array" ref="G907">_xlfn.IFS(C907&lt;=18.5,"Underweight",AND(C907&gt;18.5,C907&lt;=24.9),"Healthy",AND(C907&gt;24.9,C907&lt;=29.9),"Slightly Overweight",C907&gt;29.9,"Overweight")</f>
        <v>Slightly Overweight</v>
      </c>
      <c r="H907" t="str" cm="1">
        <f t="array" ref="H907">_xlfn.IFS(A907&lt;=25,"Young Adult",AND(A907&gt;=26,A907&lt;=35),"Adult",AND(A907&gt;=36,A907&lt;=59),"Mature Age Adult",A907&gt;=60,"Senior")</f>
        <v>Young Adult</v>
      </c>
    </row>
    <row r="908" spans="1:8" ht="14.25" customHeight="1">
      <c r="A908" s="1">
        <v>18</v>
      </c>
      <c r="B908" s="1" t="s">
        <v>37</v>
      </c>
      <c r="C908" s="1">
        <v>26.18</v>
      </c>
      <c r="D908" s="1" t="s">
        <v>32</v>
      </c>
      <c r="E908" s="1" t="s">
        <v>33</v>
      </c>
      <c r="F908" s="18">
        <v>2304.0021999999999</v>
      </c>
      <c r="G908" s="18" t="str" cm="1">
        <f t="array" ref="G908">_xlfn.IFS(C908&lt;=18.5,"Underweight",AND(C908&gt;18.5,C908&lt;=24.9),"Healthy",AND(C908&gt;24.9,C908&lt;=29.9),"Slightly Overweight",C908&gt;29.9,"Overweight")</f>
        <v>Slightly Overweight</v>
      </c>
      <c r="H908" t="str" cm="1">
        <f t="array" ref="H908">_xlfn.IFS(A908&lt;=25,"Young Adult",AND(A908&gt;=26,A908&lt;=35),"Adult",AND(A908&gt;=36,A908&lt;=59),"Mature Age Adult",A908&gt;=60,"Senior")</f>
        <v>Young Adult</v>
      </c>
    </row>
    <row r="909" spans="1:8" ht="14.25" customHeight="1">
      <c r="A909" s="1">
        <v>18</v>
      </c>
      <c r="B909" s="1" t="s">
        <v>37</v>
      </c>
      <c r="C909" s="1">
        <v>26.125</v>
      </c>
      <c r="D909" s="1" t="s">
        <v>32</v>
      </c>
      <c r="E909" s="1" t="s">
        <v>36</v>
      </c>
      <c r="F909" s="18">
        <v>1708.9257500000001</v>
      </c>
      <c r="G909" s="18" t="str" cm="1">
        <f t="array" ref="G909">_xlfn.IFS(C909&lt;=18.5,"Underweight",AND(C909&gt;18.5,C909&lt;=24.9),"Healthy",AND(C909&gt;24.9,C909&lt;=29.9),"Slightly Overweight",C909&gt;29.9,"Overweight")</f>
        <v>Slightly Overweight</v>
      </c>
      <c r="H909" t="str" cm="1">
        <f t="array" ref="H909">_xlfn.IFS(A909&lt;=25,"Young Adult",AND(A909&gt;=26,A909&lt;=35),"Adult",AND(A909&gt;=36,A909&lt;=59),"Mature Age Adult",A909&gt;=60,"Senior")</f>
        <v>Young Adult</v>
      </c>
    </row>
    <row r="910" spans="1:8" ht="14.25" customHeight="1">
      <c r="A910" s="1">
        <v>18</v>
      </c>
      <c r="B910" s="1" t="s">
        <v>37</v>
      </c>
      <c r="C910" s="1">
        <v>28.31</v>
      </c>
      <c r="D910" s="1" t="s">
        <v>32</v>
      </c>
      <c r="E910" s="1" t="s">
        <v>36</v>
      </c>
      <c r="F910" s="18">
        <v>11272.331389999999</v>
      </c>
      <c r="G910" s="18" t="str" cm="1">
        <f t="array" ref="G910">_xlfn.IFS(C910&lt;=18.5,"Underweight",AND(C910&gt;18.5,C910&lt;=24.9),"Healthy",AND(C910&gt;24.9,C910&lt;=29.9),"Slightly Overweight",C910&gt;29.9,"Overweight")</f>
        <v>Slightly Overweight</v>
      </c>
      <c r="H910" t="str" cm="1">
        <f t="array" ref="H910">_xlfn.IFS(A910&lt;=25,"Young Adult",AND(A910&gt;=26,A910&lt;=35),"Adult",AND(A910&gt;=36,A910&lt;=59),"Mature Age Adult",A910&gt;=60,"Senior")</f>
        <v>Young Adult</v>
      </c>
    </row>
    <row r="911" spans="1:8" ht="14.25" customHeight="1">
      <c r="A911" s="1">
        <v>19</v>
      </c>
      <c r="B911" s="1" t="s">
        <v>37</v>
      </c>
      <c r="C911" s="1">
        <v>25.555</v>
      </c>
      <c r="D911" s="1" t="s">
        <v>32</v>
      </c>
      <c r="E911" s="1" t="s">
        <v>35</v>
      </c>
      <c r="F911" s="18">
        <v>1632.5644500000001</v>
      </c>
      <c r="G911" s="18" t="str" cm="1">
        <f t="array" ref="G911">_xlfn.IFS(C911&lt;=18.5,"Underweight",AND(C911&gt;18.5,C911&lt;=24.9),"Healthy",AND(C911&gt;24.9,C911&lt;=29.9),"Slightly Overweight",C911&gt;29.9,"Overweight")</f>
        <v>Slightly Overweight</v>
      </c>
      <c r="H911" t="str" cm="1">
        <f t="array" ref="H911">_xlfn.IFS(A911&lt;=25,"Young Adult",AND(A911&gt;=26,A911&lt;=35),"Adult",AND(A911&gt;=36,A911&lt;=59),"Mature Age Adult",A911&gt;=60,"Senior")</f>
        <v>Young Adult</v>
      </c>
    </row>
    <row r="912" spans="1:8" ht="14.25" customHeight="1">
      <c r="A912" s="1">
        <v>19</v>
      </c>
      <c r="B912" s="1" t="s">
        <v>37</v>
      </c>
      <c r="C912" s="1">
        <v>28.4</v>
      </c>
      <c r="D912" s="1" t="s">
        <v>32</v>
      </c>
      <c r="E912" s="1" t="s">
        <v>34</v>
      </c>
      <c r="F912" s="18">
        <v>1842.519</v>
      </c>
      <c r="G912" s="18" t="str" cm="1">
        <f t="array" ref="G912">_xlfn.IFS(C912&lt;=18.5,"Underweight",AND(C912&gt;18.5,C912&lt;=24.9),"Healthy",AND(C912&gt;24.9,C912&lt;=29.9),"Slightly Overweight",C912&gt;29.9,"Overweight")</f>
        <v>Slightly Overweight</v>
      </c>
      <c r="H912" t="str" cm="1">
        <f t="array" ref="H912">_xlfn.IFS(A912&lt;=25,"Young Adult",AND(A912&gt;=26,A912&lt;=35),"Adult",AND(A912&gt;=36,A912&lt;=59),"Mature Age Adult",A912&gt;=60,"Senior")</f>
        <v>Young Adult</v>
      </c>
    </row>
    <row r="913" spans="1:8" ht="14.25" customHeight="1">
      <c r="A913" s="1">
        <v>19</v>
      </c>
      <c r="B913" s="1" t="s">
        <v>37</v>
      </c>
      <c r="C913" s="1">
        <v>27.835000000000001</v>
      </c>
      <c r="D913" s="1" t="s">
        <v>32</v>
      </c>
      <c r="E913" s="1" t="s">
        <v>35</v>
      </c>
      <c r="F913" s="18">
        <v>1635.7336499999999</v>
      </c>
      <c r="G913" s="18" t="str" cm="1">
        <f t="array" ref="G913">_xlfn.IFS(C913&lt;=18.5,"Underweight",AND(C913&gt;18.5,C913&lt;=24.9),"Healthy",AND(C913&gt;24.9,C913&lt;=29.9),"Slightly Overweight",C913&gt;29.9,"Overweight")</f>
        <v>Slightly Overweight</v>
      </c>
      <c r="H913" t="str" cm="1">
        <f t="array" ref="H913">_xlfn.IFS(A913&lt;=25,"Young Adult",AND(A913&gt;=26,A913&lt;=35),"Adult",AND(A913&gt;=36,A913&lt;=59),"Mature Age Adult",A913&gt;=60,"Senior")</f>
        <v>Young Adult</v>
      </c>
    </row>
    <row r="914" spans="1:8" ht="14.25" customHeight="1">
      <c r="A914" s="1">
        <v>19</v>
      </c>
      <c r="B914" s="1" t="s">
        <v>37</v>
      </c>
      <c r="C914" s="1">
        <v>25.175000000000001</v>
      </c>
      <c r="D914" s="1" t="s">
        <v>32</v>
      </c>
      <c r="E914" s="1" t="s">
        <v>35</v>
      </c>
      <c r="F914" s="18">
        <v>1632.0362500000001</v>
      </c>
      <c r="G914" s="18" t="str" cm="1">
        <f t="array" ref="G914">_xlfn.IFS(C914&lt;=18.5,"Underweight",AND(C914&gt;18.5,C914&lt;=24.9),"Healthy",AND(C914&gt;24.9,C914&lt;=29.9),"Slightly Overweight",C914&gt;29.9,"Overweight")</f>
        <v>Slightly Overweight</v>
      </c>
      <c r="H914" t="str" cm="1">
        <f t="array" ref="H914">_xlfn.IFS(A914&lt;=25,"Young Adult",AND(A914&gt;=26,A914&lt;=35),"Adult",AND(A914&gt;=36,A914&lt;=59),"Mature Age Adult",A914&gt;=60,"Senior")</f>
        <v>Young Adult</v>
      </c>
    </row>
    <row r="915" spans="1:8" ht="14.25" customHeight="1">
      <c r="A915" s="1">
        <v>19</v>
      </c>
      <c r="B915" s="1" t="s">
        <v>37</v>
      </c>
      <c r="C915" s="1">
        <v>28.7</v>
      </c>
      <c r="D915" s="1" t="s">
        <v>32</v>
      </c>
      <c r="E915" s="1" t="s">
        <v>34</v>
      </c>
      <c r="F915" s="18">
        <v>1253.9359999999999</v>
      </c>
      <c r="G915" s="18" t="str" cm="1">
        <f t="array" ref="G915">_xlfn.IFS(C915&lt;=18.5,"Underweight",AND(C915&gt;18.5,C915&lt;=24.9),"Healthy",AND(C915&gt;24.9,C915&lt;=29.9),"Slightly Overweight",C915&gt;29.9,"Overweight")</f>
        <v>Slightly Overweight</v>
      </c>
      <c r="H915" t="str" cm="1">
        <f t="array" ref="H915">_xlfn.IFS(A915&lt;=25,"Young Adult",AND(A915&gt;=26,A915&lt;=35),"Adult",AND(A915&gt;=36,A915&lt;=59),"Mature Age Adult",A915&gt;=60,"Senior")</f>
        <v>Young Adult</v>
      </c>
    </row>
    <row r="916" spans="1:8" ht="14.25" customHeight="1">
      <c r="A916" s="1">
        <v>19</v>
      </c>
      <c r="B916" s="1" t="s">
        <v>37</v>
      </c>
      <c r="C916" s="1">
        <v>27.6</v>
      </c>
      <c r="D916" s="1" t="s">
        <v>32</v>
      </c>
      <c r="E916" s="1" t="s">
        <v>34</v>
      </c>
      <c r="F916" s="18">
        <v>1252.4069999999999</v>
      </c>
      <c r="G916" s="18" t="str" cm="1">
        <f t="array" ref="G916">_xlfn.IFS(C916&lt;=18.5,"Underweight",AND(C916&gt;18.5,C916&lt;=24.9),"Healthy",AND(C916&gt;24.9,C916&lt;=29.9),"Slightly Overweight",C916&gt;29.9,"Overweight")</f>
        <v>Slightly Overweight</v>
      </c>
      <c r="H916" t="str" cm="1">
        <f t="array" ref="H916">_xlfn.IFS(A916&lt;=25,"Young Adult",AND(A916&gt;=26,A916&lt;=35),"Adult",AND(A916&gt;=36,A916&lt;=59),"Mature Age Adult",A916&gt;=60,"Senior")</f>
        <v>Young Adult</v>
      </c>
    </row>
    <row r="917" spans="1:8" ht="14.25" customHeight="1">
      <c r="A917" s="1">
        <v>19</v>
      </c>
      <c r="B917" s="1" t="s">
        <v>37</v>
      </c>
      <c r="C917" s="1">
        <v>25.555</v>
      </c>
      <c r="D917" s="1" t="s">
        <v>32</v>
      </c>
      <c r="E917" s="1" t="s">
        <v>35</v>
      </c>
      <c r="F917" s="18">
        <v>2221.5644499999999</v>
      </c>
      <c r="G917" s="18" t="str" cm="1">
        <f t="array" ref="G917">_xlfn.IFS(C917&lt;=18.5,"Underweight",AND(C917&gt;18.5,C917&lt;=24.9),"Healthy",AND(C917&gt;24.9,C917&lt;=29.9),"Slightly Overweight",C917&gt;29.9,"Overweight")</f>
        <v>Slightly Overweight</v>
      </c>
      <c r="H917" t="str" cm="1">
        <f t="array" ref="H917">_xlfn.IFS(A917&lt;=25,"Young Adult",AND(A917&gt;=26,A917&lt;=35),"Adult",AND(A917&gt;=36,A917&lt;=59),"Mature Age Adult",A917&gt;=60,"Senior")</f>
        <v>Young Adult</v>
      </c>
    </row>
    <row r="918" spans="1:8" ht="14.25" customHeight="1">
      <c r="A918" s="1">
        <v>19</v>
      </c>
      <c r="B918" s="1" t="s">
        <v>37</v>
      </c>
      <c r="C918" s="1">
        <v>27.265000000000001</v>
      </c>
      <c r="D918" s="1" t="s">
        <v>32</v>
      </c>
      <c r="E918" s="1" t="s">
        <v>35</v>
      </c>
      <c r="F918" s="18">
        <v>22493.659640000002</v>
      </c>
      <c r="G918" s="18" t="str" cm="1">
        <f t="array" ref="G918">_xlfn.IFS(C918&lt;=18.5,"Underweight",AND(C918&gt;18.5,C918&lt;=24.9),"Healthy",AND(C918&gt;24.9,C918&lt;=29.9),"Slightly Overweight",C918&gt;29.9,"Overweight")</f>
        <v>Slightly Overweight</v>
      </c>
      <c r="H918" t="str" cm="1">
        <f t="array" ref="H918">_xlfn.IFS(A918&lt;=25,"Young Adult",AND(A918&gt;=26,A918&lt;=35),"Adult",AND(A918&gt;=36,A918&lt;=59),"Mature Age Adult",A918&gt;=60,"Senior")</f>
        <v>Young Adult</v>
      </c>
    </row>
    <row r="919" spans="1:8" ht="14.25" customHeight="1">
      <c r="A919" s="1">
        <v>20</v>
      </c>
      <c r="B919" s="1" t="s">
        <v>37</v>
      </c>
      <c r="C919" s="1">
        <v>29.734999999999999</v>
      </c>
      <c r="D919" s="1" t="s">
        <v>32</v>
      </c>
      <c r="E919" s="1" t="s">
        <v>35</v>
      </c>
      <c r="F919" s="18">
        <v>1769.5316499999999</v>
      </c>
      <c r="G919" s="18" t="str" cm="1">
        <f t="array" ref="G919">_xlfn.IFS(C919&lt;=18.5,"Underweight",AND(C919&gt;18.5,C919&lt;=24.9),"Healthy",AND(C919&gt;24.9,C919&lt;=29.9),"Slightly Overweight",C919&gt;29.9,"Overweight")</f>
        <v>Slightly Overweight</v>
      </c>
      <c r="H919" t="str" cm="1">
        <f t="array" ref="H919">_xlfn.IFS(A919&lt;=25,"Young Adult",AND(A919&gt;=26,A919&lt;=35),"Adult",AND(A919&gt;=36,A919&lt;=59),"Mature Age Adult",A919&gt;=60,"Senior")</f>
        <v>Young Adult</v>
      </c>
    </row>
    <row r="920" spans="1:8" ht="14.25" customHeight="1">
      <c r="A920" s="1">
        <v>20</v>
      </c>
      <c r="B920" s="1" t="s">
        <v>37</v>
      </c>
      <c r="C920" s="1">
        <v>27.93</v>
      </c>
      <c r="D920" s="1" t="s">
        <v>32</v>
      </c>
      <c r="E920" s="1" t="s">
        <v>36</v>
      </c>
      <c r="F920" s="18">
        <v>1967.0227</v>
      </c>
      <c r="G920" s="18" t="str" cm="1">
        <f t="array" ref="G920">_xlfn.IFS(C920&lt;=18.5,"Underweight",AND(C920&gt;18.5,C920&lt;=24.9),"Healthy",AND(C920&gt;24.9,C920&lt;=29.9),"Slightly Overweight",C920&gt;29.9,"Overweight")</f>
        <v>Slightly Overweight</v>
      </c>
      <c r="H920" t="str" cm="1">
        <f t="array" ref="H920">_xlfn.IFS(A920&lt;=25,"Young Adult",AND(A920&gt;=26,A920&lt;=35),"Adult",AND(A920&gt;=36,A920&lt;=59),"Mature Age Adult",A920&gt;=60,"Senior")</f>
        <v>Young Adult</v>
      </c>
    </row>
    <row r="921" spans="1:8" ht="14.25" customHeight="1">
      <c r="A921" s="1">
        <v>21</v>
      </c>
      <c r="B921" s="1" t="s">
        <v>37</v>
      </c>
      <c r="C921" s="1">
        <v>27.36</v>
      </c>
      <c r="D921" s="1" t="s">
        <v>32</v>
      </c>
      <c r="E921" s="1" t="s">
        <v>36</v>
      </c>
      <c r="F921" s="18">
        <v>2104.1134000000002</v>
      </c>
      <c r="G921" s="18" t="str" cm="1">
        <f t="array" ref="G921">_xlfn.IFS(C921&lt;=18.5,"Underweight",AND(C921&gt;18.5,C921&lt;=24.9),"Healthy",AND(C921&gt;24.9,C921&lt;=29.9),"Slightly Overweight",C921&gt;29.9,"Overweight")</f>
        <v>Slightly Overweight</v>
      </c>
      <c r="H921" t="str" cm="1">
        <f t="array" ref="H921">_xlfn.IFS(A921&lt;=25,"Young Adult",AND(A921&gt;=26,A921&lt;=35),"Adult",AND(A921&gt;=36,A921&lt;=59),"Mature Age Adult",A921&gt;=60,"Senior")</f>
        <v>Young Adult</v>
      </c>
    </row>
    <row r="922" spans="1:8" ht="14.25" customHeight="1">
      <c r="A922" s="1">
        <v>21</v>
      </c>
      <c r="B922" s="1" t="s">
        <v>37</v>
      </c>
      <c r="C922" s="1">
        <v>28.975000000000001</v>
      </c>
      <c r="D922" s="1" t="s">
        <v>32</v>
      </c>
      <c r="E922" s="1" t="s">
        <v>35</v>
      </c>
      <c r="F922" s="18">
        <v>1906.35825</v>
      </c>
      <c r="G922" s="18" t="str" cm="1">
        <f t="array" ref="G922">_xlfn.IFS(C922&lt;=18.5,"Underweight",AND(C922&gt;18.5,C922&lt;=24.9),"Healthy",AND(C922&gt;24.9,C922&lt;=29.9),"Slightly Overweight",C922&gt;29.9,"Overweight")</f>
        <v>Slightly Overweight</v>
      </c>
      <c r="H922" t="str" cm="1">
        <f t="array" ref="H922">_xlfn.IFS(A922&lt;=25,"Young Adult",AND(A922&gt;=26,A922&lt;=35),"Adult",AND(A922&gt;=36,A922&lt;=59),"Mature Age Adult",A922&gt;=60,"Senior")</f>
        <v>Young Adult</v>
      </c>
    </row>
    <row r="923" spans="1:8" ht="14.25" customHeight="1">
      <c r="A923" s="1">
        <v>21</v>
      </c>
      <c r="B923" s="1" t="s">
        <v>37</v>
      </c>
      <c r="C923" s="1">
        <v>25.745000000000001</v>
      </c>
      <c r="D923" s="1" t="s">
        <v>32</v>
      </c>
      <c r="E923" s="1" t="s">
        <v>36</v>
      </c>
      <c r="F923" s="18">
        <v>3279.8685500000001</v>
      </c>
      <c r="G923" s="18" t="str" cm="1">
        <f t="array" ref="G923">_xlfn.IFS(C923&lt;=18.5,"Underweight",AND(C923&gt;18.5,C923&lt;=24.9),"Healthy",AND(C923&gt;24.9,C923&lt;=29.9),"Slightly Overweight",C923&gt;29.9,"Overweight")</f>
        <v>Slightly Overweight</v>
      </c>
      <c r="H923" t="str" cm="1">
        <f t="array" ref="H923">_xlfn.IFS(A923&lt;=25,"Young Adult",AND(A923&gt;=26,A923&lt;=35),"Adult",AND(A923&gt;=36,A923&lt;=59),"Mature Age Adult",A923&gt;=60,"Senior")</f>
        <v>Young Adult</v>
      </c>
    </row>
    <row r="924" spans="1:8" ht="14.25" customHeight="1">
      <c r="A924" s="1">
        <v>21</v>
      </c>
      <c r="B924" s="1" t="s">
        <v>37</v>
      </c>
      <c r="C924" s="1">
        <v>26.03</v>
      </c>
      <c r="D924" s="1" t="s">
        <v>32</v>
      </c>
      <c r="E924" s="1" t="s">
        <v>36</v>
      </c>
      <c r="F924" s="18">
        <v>2102.2647000000002</v>
      </c>
      <c r="G924" s="18" t="str" cm="1">
        <f t="array" ref="G924">_xlfn.IFS(C924&lt;=18.5,"Underweight",AND(C924&gt;18.5,C924&lt;=24.9),"Healthy",AND(C924&gt;24.9,C924&lt;=29.9),"Slightly Overweight",C924&gt;29.9,"Overweight")</f>
        <v>Slightly Overweight</v>
      </c>
      <c r="H924" t="str" cm="1">
        <f t="array" ref="H924">_xlfn.IFS(A924&lt;=25,"Young Adult",AND(A924&gt;=26,A924&lt;=35),"Adult",AND(A924&gt;=36,A924&lt;=59),"Mature Age Adult",A924&gt;=60,"Senior")</f>
        <v>Young Adult</v>
      </c>
    </row>
    <row r="925" spans="1:8" ht="14.25" customHeight="1">
      <c r="A925" s="1">
        <v>22</v>
      </c>
      <c r="B925" s="1" t="s">
        <v>37</v>
      </c>
      <c r="C925" s="1">
        <v>25.175000000000001</v>
      </c>
      <c r="D925" s="1" t="s">
        <v>32</v>
      </c>
      <c r="E925" s="1" t="s">
        <v>35</v>
      </c>
      <c r="F925" s="18">
        <v>2045.68525</v>
      </c>
      <c r="G925" s="18" t="str" cm="1">
        <f t="array" ref="G925">_xlfn.IFS(C925&lt;=18.5,"Underweight",AND(C925&gt;18.5,C925&lt;=24.9),"Healthy",AND(C925&gt;24.9,C925&lt;=29.9),"Slightly Overweight",C925&gt;29.9,"Overweight")</f>
        <v>Slightly Overweight</v>
      </c>
      <c r="H925" t="str" cm="1">
        <f t="array" ref="H925">_xlfn.IFS(A925&lt;=25,"Young Adult",AND(A925&gt;=26,A925&lt;=35),"Adult",AND(A925&gt;=36,A925&lt;=59),"Mature Age Adult",A925&gt;=60,"Senior")</f>
        <v>Young Adult</v>
      </c>
    </row>
    <row r="926" spans="1:8" ht="14.25" customHeight="1">
      <c r="A926" s="1">
        <v>22</v>
      </c>
      <c r="B926" s="1" t="s">
        <v>37</v>
      </c>
      <c r="C926" s="1">
        <v>26.84</v>
      </c>
      <c r="D926" s="1" t="s">
        <v>32</v>
      </c>
      <c r="E926" s="1" t="s">
        <v>33</v>
      </c>
      <c r="F926" s="18">
        <v>1664.9996000000001</v>
      </c>
      <c r="G926" s="18" t="str" cm="1">
        <f t="array" ref="G926">_xlfn.IFS(C926&lt;=18.5,"Underweight",AND(C926&gt;18.5,C926&lt;=24.9),"Healthy",AND(C926&gt;24.9,C926&lt;=29.9),"Slightly Overweight",C926&gt;29.9,"Overweight")</f>
        <v>Slightly Overweight</v>
      </c>
      <c r="H926" t="str" cm="1">
        <f t="array" ref="H926">_xlfn.IFS(A926&lt;=25,"Young Adult",AND(A926&gt;=26,A926&lt;=35),"Adult",AND(A926&gt;=36,A926&lt;=59),"Mature Age Adult",A926&gt;=60,"Senior")</f>
        <v>Young Adult</v>
      </c>
    </row>
    <row r="927" spans="1:8" ht="14.25" customHeight="1">
      <c r="A927" s="1">
        <v>22</v>
      </c>
      <c r="B927" s="1" t="s">
        <v>37</v>
      </c>
      <c r="C927" s="1">
        <v>28.31</v>
      </c>
      <c r="D927" s="1" t="s">
        <v>32</v>
      </c>
      <c r="E927" s="1" t="s">
        <v>35</v>
      </c>
      <c r="F927" s="18">
        <v>2639.0428999999999</v>
      </c>
      <c r="G927" s="18" t="str" cm="1">
        <f t="array" ref="G927">_xlfn.IFS(C927&lt;=18.5,"Underweight",AND(C927&gt;18.5,C927&lt;=24.9),"Healthy",AND(C927&gt;24.9,C927&lt;=29.9),"Slightly Overweight",C927&gt;29.9,"Overweight")</f>
        <v>Slightly Overweight</v>
      </c>
      <c r="H927" t="str" cm="1">
        <f t="array" ref="H927">_xlfn.IFS(A927&lt;=25,"Young Adult",AND(A927&gt;=26,A927&lt;=35),"Adult",AND(A927&gt;=36,A927&lt;=59),"Mature Age Adult",A927&gt;=60,"Senior")</f>
        <v>Young Adult</v>
      </c>
    </row>
    <row r="928" spans="1:8" ht="14.25" customHeight="1">
      <c r="A928" s="1">
        <v>22</v>
      </c>
      <c r="B928" s="1" t="s">
        <v>37</v>
      </c>
      <c r="C928" s="1">
        <v>28.88</v>
      </c>
      <c r="D928" s="1" t="s">
        <v>32</v>
      </c>
      <c r="E928" s="1" t="s">
        <v>36</v>
      </c>
      <c r="F928" s="18">
        <v>2250.8352</v>
      </c>
      <c r="G928" s="18" t="str" cm="1">
        <f t="array" ref="G928">_xlfn.IFS(C928&lt;=18.5,"Underweight",AND(C928&gt;18.5,C928&lt;=24.9),"Healthy",AND(C928&gt;24.9,C928&lt;=29.9),"Slightly Overweight",C928&gt;29.9,"Overweight")</f>
        <v>Slightly Overweight</v>
      </c>
      <c r="H928" t="str" cm="1">
        <f t="array" ref="H928">_xlfn.IFS(A928&lt;=25,"Young Adult",AND(A928&gt;=26,A928&lt;=35),"Adult",AND(A928&gt;=36,A928&lt;=59),"Mature Age Adult",A928&gt;=60,"Senior")</f>
        <v>Young Adult</v>
      </c>
    </row>
    <row r="929" spans="1:8" ht="14.25" customHeight="1">
      <c r="A929" s="1">
        <v>23</v>
      </c>
      <c r="B929" s="1" t="s">
        <v>37</v>
      </c>
      <c r="C929" s="1">
        <v>26.51</v>
      </c>
      <c r="D929" s="1" t="s">
        <v>32</v>
      </c>
      <c r="E929" s="1" t="s">
        <v>33</v>
      </c>
      <c r="F929" s="18">
        <v>1815.8759</v>
      </c>
      <c r="G929" s="18" t="str" cm="1">
        <f t="array" ref="G929">_xlfn.IFS(C929&lt;=18.5,"Underweight",AND(C929&gt;18.5,C929&lt;=24.9),"Healthy",AND(C929&gt;24.9,C929&lt;=29.9),"Slightly Overweight",C929&gt;29.9,"Overweight")</f>
        <v>Slightly Overweight</v>
      </c>
      <c r="H929" t="str" cm="1">
        <f t="array" ref="H929">_xlfn.IFS(A929&lt;=25,"Young Adult",AND(A929&gt;=26,A929&lt;=35),"Adult",AND(A929&gt;=36,A929&lt;=59),"Mature Age Adult",A929&gt;=60,"Senior")</f>
        <v>Young Adult</v>
      </c>
    </row>
    <row r="930" spans="1:8" ht="14.25" customHeight="1">
      <c r="A930" s="1">
        <v>23</v>
      </c>
      <c r="B930" s="1" t="s">
        <v>37</v>
      </c>
      <c r="C930" s="1">
        <v>27.36</v>
      </c>
      <c r="D930" s="1" t="s">
        <v>32</v>
      </c>
      <c r="E930" s="1" t="s">
        <v>35</v>
      </c>
      <c r="F930" s="18">
        <v>2789.0574000000001</v>
      </c>
      <c r="G930" s="18" t="str" cm="1">
        <f t="array" ref="G930">_xlfn.IFS(C930&lt;=18.5,"Underweight",AND(C930&gt;18.5,C930&lt;=24.9),"Healthy",AND(C930&gt;24.9,C930&lt;=29.9),"Slightly Overweight",C930&gt;29.9,"Overweight")</f>
        <v>Slightly Overweight</v>
      </c>
      <c r="H930" t="str" cm="1">
        <f t="array" ref="H930">_xlfn.IFS(A930&lt;=25,"Young Adult",AND(A930&gt;=26,A930&lt;=35),"Adult",AND(A930&gt;=36,A930&lt;=59),"Mature Age Adult",A930&gt;=60,"Senior")</f>
        <v>Young Adult</v>
      </c>
    </row>
    <row r="931" spans="1:8" ht="14.25" customHeight="1">
      <c r="A931" s="1">
        <v>24</v>
      </c>
      <c r="B931" s="1" t="s">
        <v>37</v>
      </c>
      <c r="C931" s="1">
        <v>28.5</v>
      </c>
      <c r="D931" s="1" t="s">
        <v>32</v>
      </c>
      <c r="E931" s="1" t="s">
        <v>35</v>
      </c>
      <c r="F931" s="18">
        <v>3537.703</v>
      </c>
      <c r="G931" s="18" t="str" cm="1">
        <f t="array" ref="G931">_xlfn.IFS(C931&lt;=18.5,"Underweight",AND(C931&gt;18.5,C931&lt;=24.9),"Healthy",AND(C931&gt;24.9,C931&lt;=29.9),"Slightly Overweight",C931&gt;29.9,"Overweight")</f>
        <v>Slightly Overweight</v>
      </c>
      <c r="H931" t="str" cm="1">
        <f t="array" ref="H931">_xlfn.IFS(A931&lt;=25,"Young Adult",AND(A931&gt;=26,A931&lt;=35),"Adult",AND(A931&gt;=36,A931&lt;=59),"Mature Age Adult",A931&gt;=60,"Senior")</f>
        <v>Young Adult</v>
      </c>
    </row>
    <row r="932" spans="1:8" ht="14.25" customHeight="1">
      <c r="A932" s="1">
        <v>24</v>
      </c>
      <c r="B932" s="1" t="s">
        <v>37</v>
      </c>
      <c r="C932" s="1">
        <v>29.3</v>
      </c>
      <c r="D932" s="1" t="s">
        <v>32</v>
      </c>
      <c r="E932" s="1" t="s">
        <v>34</v>
      </c>
      <c r="F932" s="18">
        <v>1977.8150000000001</v>
      </c>
      <c r="G932" s="18" t="str" cm="1">
        <f t="array" ref="G932">_xlfn.IFS(C932&lt;=18.5,"Underweight",AND(C932&gt;18.5,C932&lt;=24.9),"Healthy",AND(C932&gt;24.9,C932&lt;=29.9),"Slightly Overweight",C932&gt;29.9,"Overweight")</f>
        <v>Slightly Overweight</v>
      </c>
      <c r="H932" t="str" cm="1">
        <f t="array" ref="H932">_xlfn.IFS(A932&lt;=25,"Young Adult",AND(A932&gt;=26,A932&lt;=35),"Adult",AND(A932&gt;=36,A932&lt;=59),"Mature Age Adult",A932&gt;=60,"Senior")</f>
        <v>Young Adult</v>
      </c>
    </row>
    <row r="933" spans="1:8" ht="14.25" customHeight="1">
      <c r="A933" s="1">
        <v>24</v>
      </c>
      <c r="B933" s="1" t="s">
        <v>37</v>
      </c>
      <c r="C933" s="1">
        <v>26.79</v>
      </c>
      <c r="D933" s="1" t="s">
        <v>32</v>
      </c>
      <c r="E933" s="1" t="s">
        <v>35</v>
      </c>
      <c r="F933" s="18">
        <v>12609.88702</v>
      </c>
      <c r="G933" s="18" t="str" cm="1">
        <f t="array" ref="G933">_xlfn.IFS(C933&lt;=18.5,"Underweight",AND(C933&gt;18.5,C933&lt;=24.9),"Healthy",AND(C933&gt;24.9,C933&lt;=29.9),"Slightly Overweight",C933&gt;29.9,"Overweight")</f>
        <v>Slightly Overweight</v>
      </c>
      <c r="H933" t="str" cm="1">
        <f t="array" ref="H933">_xlfn.IFS(A933&lt;=25,"Young Adult",AND(A933&gt;=26,A933&lt;=35),"Adult",AND(A933&gt;=36,A933&lt;=59),"Mature Age Adult",A933&gt;=60,"Senior")</f>
        <v>Young Adult</v>
      </c>
    </row>
    <row r="934" spans="1:8" ht="14.25" customHeight="1">
      <c r="A934" s="1">
        <v>24</v>
      </c>
      <c r="B934" s="1" t="s">
        <v>37</v>
      </c>
      <c r="C934" s="1">
        <v>25.8</v>
      </c>
      <c r="D934" s="1" t="s">
        <v>32</v>
      </c>
      <c r="E934" s="1" t="s">
        <v>34</v>
      </c>
      <c r="F934" s="18">
        <v>1972.95</v>
      </c>
      <c r="G934" s="18" t="str" cm="1">
        <f t="array" ref="G934">_xlfn.IFS(C934&lt;=18.5,"Underweight",AND(C934&gt;18.5,C934&lt;=24.9),"Healthy",AND(C934&gt;24.9,C934&lt;=29.9),"Slightly Overweight",C934&gt;29.9,"Overweight")</f>
        <v>Slightly Overweight</v>
      </c>
      <c r="H934" t="str" cm="1">
        <f t="array" ref="H934">_xlfn.IFS(A934&lt;=25,"Young Adult",AND(A934&gt;=26,A934&lt;=35),"Adult",AND(A934&gt;=36,A934&lt;=59),"Mature Age Adult",A934&gt;=60,"Senior")</f>
        <v>Young Adult</v>
      </c>
    </row>
    <row r="935" spans="1:8" ht="14.25" customHeight="1">
      <c r="A935" s="1">
        <v>25</v>
      </c>
      <c r="B935" s="1" t="s">
        <v>37</v>
      </c>
      <c r="C935" s="1">
        <v>26.22</v>
      </c>
      <c r="D935" s="1" t="s">
        <v>32</v>
      </c>
      <c r="E935" s="1" t="s">
        <v>36</v>
      </c>
      <c r="F935" s="18">
        <v>2721.3208</v>
      </c>
      <c r="G935" s="18" t="str" cm="1">
        <f t="array" ref="G935">_xlfn.IFS(C935&lt;=18.5,"Underweight",AND(C935&gt;18.5,C935&lt;=24.9),"Healthy",AND(C935&gt;24.9,C935&lt;=29.9),"Slightly Overweight",C935&gt;29.9,"Overweight")</f>
        <v>Slightly Overweight</v>
      </c>
      <c r="H935" t="str" cm="1">
        <f t="array" ref="H935">_xlfn.IFS(A935&lt;=25,"Young Adult",AND(A935&gt;=26,A935&lt;=35),"Adult",AND(A935&gt;=36,A935&lt;=59),"Mature Age Adult",A935&gt;=60,"Senior")</f>
        <v>Young Adult</v>
      </c>
    </row>
    <row r="936" spans="1:8" ht="14.25" customHeight="1">
      <c r="A936" s="1">
        <v>25</v>
      </c>
      <c r="B936" s="1" t="s">
        <v>37</v>
      </c>
      <c r="C936" s="1">
        <v>25.74</v>
      </c>
      <c r="D936" s="1" t="s">
        <v>32</v>
      </c>
      <c r="E936" s="1" t="s">
        <v>33</v>
      </c>
      <c r="F936" s="18">
        <v>2137.6536000000001</v>
      </c>
      <c r="G936" s="18" t="str" cm="1">
        <f t="array" ref="G936">_xlfn.IFS(C936&lt;=18.5,"Underweight",AND(C936&gt;18.5,C936&lt;=24.9),"Healthy",AND(C936&gt;24.9,C936&lt;=29.9),"Slightly Overweight",C936&gt;29.9,"Overweight")</f>
        <v>Slightly Overweight</v>
      </c>
      <c r="H936" t="str" cm="1">
        <f t="array" ref="H936">_xlfn.IFS(A936&lt;=25,"Young Adult",AND(A936&gt;=26,A936&lt;=35),"Adult",AND(A936&gt;=36,A936&lt;=59),"Mature Age Adult",A936&gt;=60,"Senior")</f>
        <v>Young Adult</v>
      </c>
    </row>
    <row r="937" spans="1:8" ht="14.25" customHeight="1">
      <c r="A937" s="1">
        <v>25</v>
      </c>
      <c r="B937" s="1" t="s">
        <v>37</v>
      </c>
      <c r="C937" s="1">
        <v>27.55</v>
      </c>
      <c r="D937" s="1" t="s">
        <v>32</v>
      </c>
      <c r="E937" s="1" t="s">
        <v>35</v>
      </c>
      <c r="F937" s="18">
        <v>2523.1695</v>
      </c>
      <c r="G937" s="18" t="str" cm="1">
        <f t="array" ref="G937">_xlfn.IFS(C937&lt;=18.5,"Underweight",AND(C937&gt;18.5,C937&lt;=24.9),"Healthy",AND(C937&gt;24.9,C937&lt;=29.9),"Slightly Overweight",C937&gt;29.9,"Overweight")</f>
        <v>Slightly Overweight</v>
      </c>
      <c r="H937" t="str" cm="1">
        <f t="array" ref="H937">_xlfn.IFS(A937&lt;=25,"Young Adult",AND(A937&gt;=26,A937&lt;=35),"Adult",AND(A937&gt;=36,A937&lt;=59),"Mature Age Adult",A937&gt;=60,"Senior")</f>
        <v>Young Adult</v>
      </c>
    </row>
    <row r="938" spans="1:8" ht="14.25" customHeight="1">
      <c r="A938" s="1">
        <v>25</v>
      </c>
      <c r="B938" s="1" t="s">
        <v>37</v>
      </c>
      <c r="C938" s="1">
        <v>26.8</v>
      </c>
      <c r="D938" s="1" t="s">
        <v>32</v>
      </c>
      <c r="E938" s="1" t="s">
        <v>34</v>
      </c>
      <c r="F938" s="18">
        <v>3906.127</v>
      </c>
      <c r="G938" s="18" t="str" cm="1">
        <f t="array" ref="G938">_xlfn.IFS(C938&lt;=18.5,"Underweight",AND(C938&gt;18.5,C938&lt;=24.9),"Healthy",AND(C938&gt;24.9,C938&lt;=29.9),"Slightly Overweight",C938&gt;29.9,"Overweight")</f>
        <v>Slightly Overweight</v>
      </c>
      <c r="H938" t="str" cm="1">
        <f t="array" ref="H938">_xlfn.IFS(A938&lt;=25,"Young Adult",AND(A938&gt;=26,A938&lt;=35),"Adult",AND(A938&gt;=36,A938&lt;=59),"Mature Age Adult",A938&gt;=60,"Senior")</f>
        <v>Young Adult</v>
      </c>
    </row>
    <row r="939" spans="1:8" ht="14.25" customHeight="1">
      <c r="A939" s="1">
        <v>25</v>
      </c>
      <c r="B939" s="1" t="s">
        <v>37</v>
      </c>
      <c r="C939" s="1">
        <v>25.84</v>
      </c>
      <c r="D939" s="1" t="s">
        <v>32</v>
      </c>
      <c r="E939" s="1" t="s">
        <v>36</v>
      </c>
      <c r="F939" s="18">
        <v>3309.7926000000002</v>
      </c>
      <c r="G939" s="18" t="str" cm="1">
        <f t="array" ref="G939">_xlfn.IFS(C939&lt;=18.5,"Underweight",AND(C939&gt;18.5,C939&lt;=24.9),"Healthy",AND(C939&gt;24.9,C939&lt;=29.9),"Slightly Overweight",C939&gt;29.9,"Overweight")</f>
        <v>Slightly Overweight</v>
      </c>
      <c r="H939" t="str" cm="1">
        <f t="array" ref="H939">_xlfn.IFS(A939&lt;=25,"Young Adult",AND(A939&gt;=26,A939&lt;=35),"Adult",AND(A939&gt;=36,A939&lt;=59),"Mature Age Adult",A939&gt;=60,"Senior")</f>
        <v>Young Adult</v>
      </c>
    </row>
    <row r="940" spans="1:8" ht="14.25" customHeight="1">
      <c r="A940" s="1">
        <v>25</v>
      </c>
      <c r="B940" s="1" t="s">
        <v>37</v>
      </c>
      <c r="C940" s="1">
        <v>26.695</v>
      </c>
      <c r="D940" s="1" t="s">
        <v>32</v>
      </c>
      <c r="E940" s="1" t="s">
        <v>35</v>
      </c>
      <c r="F940" s="18">
        <v>4877.9810500000003</v>
      </c>
      <c r="G940" s="18" t="str" cm="1">
        <f t="array" ref="G940">_xlfn.IFS(C940&lt;=18.5,"Underweight",AND(C940&gt;18.5,C940&lt;=24.9),"Healthy",AND(C940&gt;24.9,C940&lt;=29.9),"Slightly Overweight",C940&gt;29.9,"Overweight")</f>
        <v>Slightly Overweight</v>
      </c>
      <c r="H940" t="str" cm="1">
        <f t="array" ref="H940">_xlfn.IFS(A940&lt;=25,"Young Adult",AND(A940&gt;=26,A940&lt;=35),"Adult",AND(A940&gt;=36,A940&lt;=59),"Mature Age Adult",A940&gt;=60,"Senior")</f>
        <v>Young Adult</v>
      </c>
    </row>
    <row r="941" spans="1:8" ht="14.25" customHeight="1">
      <c r="A941" s="1">
        <v>25</v>
      </c>
      <c r="B941" s="1" t="s">
        <v>37</v>
      </c>
      <c r="C941" s="1">
        <v>24.984999999999999</v>
      </c>
      <c r="D941" s="1" t="s">
        <v>32</v>
      </c>
      <c r="E941" s="1" t="s">
        <v>36</v>
      </c>
      <c r="F941" s="18">
        <v>23241.47453</v>
      </c>
      <c r="G941" s="18" t="str" cm="1">
        <f t="array" ref="G941">_xlfn.IFS(C941&lt;=18.5,"Underweight",AND(C941&gt;18.5,C941&lt;=24.9),"Healthy",AND(C941&gt;24.9,C941&lt;=29.9),"Slightly Overweight",C941&gt;29.9,"Overweight")</f>
        <v>Slightly Overweight</v>
      </c>
      <c r="H941" t="str" cm="1">
        <f t="array" ref="H941">_xlfn.IFS(A941&lt;=25,"Young Adult",AND(A941&gt;=26,A941&lt;=35),"Adult",AND(A941&gt;=36,A941&lt;=59),"Mature Age Adult",A941&gt;=60,"Senior")</f>
        <v>Young Adult</v>
      </c>
    </row>
    <row r="942" spans="1:8" ht="14.25" customHeight="1">
      <c r="A942" s="1">
        <v>26</v>
      </c>
      <c r="B942" s="1" t="s">
        <v>37</v>
      </c>
      <c r="C942" s="1">
        <v>29.45</v>
      </c>
      <c r="D942" s="1" t="s">
        <v>32</v>
      </c>
      <c r="E942" s="1" t="s">
        <v>36</v>
      </c>
      <c r="F942" s="18">
        <v>2897.3235</v>
      </c>
      <c r="G942" s="18" t="str" cm="1">
        <f t="array" ref="G942">_xlfn.IFS(C942&lt;=18.5,"Underweight",AND(C942&gt;18.5,C942&lt;=24.9),"Healthy",AND(C942&gt;24.9,C942&lt;=29.9),"Slightly Overweight",C942&gt;29.9,"Overweight")</f>
        <v>Slightly Overweight</v>
      </c>
      <c r="H942" t="str" cm="1">
        <f t="array" ref="H942">_xlfn.IFS(A942&lt;=25,"Young Adult",AND(A942&gt;=26,A942&lt;=35),"Adult",AND(A942&gt;=36,A942&lt;=59),"Mature Age Adult",A942&gt;=60,"Senior")</f>
        <v>Adult</v>
      </c>
    </row>
    <row r="943" spans="1:8" ht="14.25" customHeight="1">
      <c r="A943" s="1">
        <v>26</v>
      </c>
      <c r="B943" s="1" t="s">
        <v>37</v>
      </c>
      <c r="C943" s="1">
        <v>27.265000000000001</v>
      </c>
      <c r="D943" s="1" t="s">
        <v>32</v>
      </c>
      <c r="E943" s="1" t="s">
        <v>36</v>
      </c>
      <c r="F943" s="18">
        <v>4661.2863500000003</v>
      </c>
      <c r="G943" s="18" t="str" cm="1">
        <f t="array" ref="G943">_xlfn.IFS(C943&lt;=18.5,"Underweight",AND(C943&gt;18.5,C943&lt;=24.9),"Healthy",AND(C943&gt;24.9,C943&lt;=29.9),"Slightly Overweight",C943&gt;29.9,"Overweight")</f>
        <v>Slightly Overweight</v>
      </c>
      <c r="H943" t="str" cm="1">
        <f t="array" ref="H943">_xlfn.IFS(A943&lt;=25,"Young Adult",AND(A943&gt;=26,A943&lt;=35),"Adult",AND(A943&gt;=36,A943&lt;=59),"Mature Age Adult",A943&gt;=60,"Senior")</f>
        <v>Adult</v>
      </c>
    </row>
    <row r="944" spans="1:8" ht="14.25" customHeight="1">
      <c r="A944" s="1">
        <v>26</v>
      </c>
      <c r="B944" s="1" t="s">
        <v>37</v>
      </c>
      <c r="C944" s="1">
        <v>29.15</v>
      </c>
      <c r="D944" s="1" t="s">
        <v>32</v>
      </c>
      <c r="E944" s="1" t="s">
        <v>33</v>
      </c>
      <c r="F944" s="18">
        <v>2902.9065000000001</v>
      </c>
      <c r="G944" s="18" t="str" cm="1">
        <f t="array" ref="G944">_xlfn.IFS(C944&lt;=18.5,"Underweight",AND(C944&gt;18.5,C944&lt;=24.9),"Healthy",AND(C944&gt;24.9,C944&lt;=29.9),"Slightly Overweight",C944&gt;29.9,"Overweight")</f>
        <v>Slightly Overweight</v>
      </c>
      <c r="H944" t="str" cm="1">
        <f t="array" ref="H944">_xlfn.IFS(A944&lt;=25,"Young Adult",AND(A944&gt;=26,A944&lt;=35),"Adult",AND(A944&gt;=36,A944&lt;=59),"Mature Age Adult",A944&gt;=60,"Senior")</f>
        <v>Adult</v>
      </c>
    </row>
    <row r="945" spans="1:8" ht="14.25" customHeight="1">
      <c r="A945" s="1">
        <v>27</v>
      </c>
      <c r="B945" s="1" t="s">
        <v>37</v>
      </c>
      <c r="C945" s="1">
        <v>26.03</v>
      </c>
      <c r="D945" s="1" t="s">
        <v>32</v>
      </c>
      <c r="E945" s="1" t="s">
        <v>36</v>
      </c>
      <c r="F945" s="18">
        <v>3070.8087</v>
      </c>
      <c r="G945" s="18" t="str" cm="1">
        <f t="array" ref="G945">_xlfn.IFS(C945&lt;=18.5,"Underweight",AND(C945&gt;18.5,C945&lt;=24.9),"Healthy",AND(C945&gt;24.9,C945&lt;=29.9),"Slightly Overweight",C945&gt;29.9,"Overweight")</f>
        <v>Slightly Overweight</v>
      </c>
      <c r="H945" t="str" cm="1">
        <f t="array" ref="H945">_xlfn.IFS(A945&lt;=25,"Young Adult",AND(A945&gt;=26,A945&lt;=35),"Adult",AND(A945&gt;=36,A945&lt;=59),"Mature Age Adult",A945&gt;=60,"Senior")</f>
        <v>Adult</v>
      </c>
    </row>
    <row r="946" spans="1:8" ht="14.25" customHeight="1">
      <c r="A946" s="1">
        <v>28</v>
      </c>
      <c r="B946" s="1" t="s">
        <v>37</v>
      </c>
      <c r="C946" s="1">
        <v>26.98</v>
      </c>
      <c r="D946" s="1" t="s">
        <v>32</v>
      </c>
      <c r="E946" s="1" t="s">
        <v>36</v>
      </c>
      <c r="F946" s="18">
        <v>4435.0941999999995</v>
      </c>
      <c r="G946" s="18" t="str" cm="1">
        <f t="array" ref="G946">_xlfn.IFS(C946&lt;=18.5,"Underweight",AND(C946&gt;18.5,C946&lt;=24.9),"Healthy",AND(C946&gt;24.9,C946&lt;=29.9),"Slightly Overweight",C946&gt;29.9,"Overweight")</f>
        <v>Slightly Overweight</v>
      </c>
      <c r="H946" t="str" cm="1">
        <f t="array" ref="H946">_xlfn.IFS(A946&lt;=25,"Young Adult",AND(A946&gt;=26,A946&lt;=35),"Adult",AND(A946&gt;=36,A946&lt;=59),"Mature Age Adult",A946&gt;=60,"Senior")</f>
        <v>Adult</v>
      </c>
    </row>
    <row r="947" spans="1:8" ht="14.25" customHeight="1">
      <c r="A947" s="1">
        <v>28</v>
      </c>
      <c r="B947" s="1" t="s">
        <v>37</v>
      </c>
      <c r="C947" s="1">
        <v>29.26</v>
      </c>
      <c r="D947" s="1" t="s">
        <v>32</v>
      </c>
      <c r="E947" s="1" t="s">
        <v>36</v>
      </c>
      <c r="F947" s="18">
        <v>4438.2633999999998</v>
      </c>
      <c r="G947" s="18" t="str" cm="1">
        <f t="array" ref="G947">_xlfn.IFS(C947&lt;=18.5,"Underweight",AND(C947&gt;18.5,C947&lt;=24.9),"Healthy",AND(C947&gt;24.9,C947&lt;=29.9),"Slightly Overweight",C947&gt;29.9,"Overweight")</f>
        <v>Slightly Overweight</v>
      </c>
      <c r="H947" t="str" cm="1">
        <f t="array" ref="H947">_xlfn.IFS(A947&lt;=25,"Young Adult",AND(A947&gt;=26,A947&lt;=35),"Adult",AND(A947&gt;=36,A947&lt;=59),"Mature Age Adult",A947&gt;=60,"Senior")</f>
        <v>Adult</v>
      </c>
    </row>
    <row r="948" spans="1:8" ht="14.25" customHeight="1">
      <c r="A948" s="1">
        <v>29</v>
      </c>
      <c r="B948" s="1" t="s">
        <v>37</v>
      </c>
      <c r="C948" s="1">
        <v>27.94</v>
      </c>
      <c r="D948" s="1" t="s">
        <v>32</v>
      </c>
      <c r="E948" s="1" t="s">
        <v>33</v>
      </c>
      <c r="F948" s="18">
        <v>2867.1196</v>
      </c>
      <c r="G948" s="18" t="str" cm="1">
        <f t="array" ref="G948">_xlfn.IFS(C948&lt;=18.5,"Underweight",AND(C948&gt;18.5,C948&lt;=24.9),"Healthy",AND(C948&gt;24.9,C948&lt;=29.9),"Slightly Overweight",C948&gt;29.9,"Overweight")</f>
        <v>Slightly Overweight</v>
      </c>
      <c r="H948" t="str" cm="1">
        <f t="array" ref="H948">_xlfn.IFS(A948&lt;=25,"Young Adult",AND(A948&gt;=26,A948&lt;=35),"Adult",AND(A948&gt;=36,A948&lt;=59),"Mature Age Adult",A948&gt;=60,"Senior")</f>
        <v>Adult</v>
      </c>
    </row>
    <row r="949" spans="1:8" ht="14.25" customHeight="1">
      <c r="A949" s="1">
        <v>29</v>
      </c>
      <c r="B949" s="1" t="s">
        <v>37</v>
      </c>
      <c r="C949" s="1">
        <v>29.734999999999999</v>
      </c>
      <c r="D949" s="1" t="s">
        <v>32</v>
      </c>
      <c r="E949" s="1" t="s">
        <v>35</v>
      </c>
      <c r="F949" s="18">
        <v>18157.876</v>
      </c>
      <c r="G949" s="18" t="str" cm="1">
        <f t="array" ref="G949">_xlfn.IFS(C949&lt;=18.5,"Underweight",AND(C949&gt;18.5,C949&lt;=24.9),"Healthy",AND(C949&gt;24.9,C949&lt;=29.9),"Slightly Overweight",C949&gt;29.9,"Overweight")</f>
        <v>Slightly Overweight</v>
      </c>
      <c r="H949" t="str" cm="1">
        <f t="array" ref="H949">_xlfn.IFS(A949&lt;=25,"Young Adult",AND(A949&gt;=26,A949&lt;=35),"Adult",AND(A949&gt;=36,A949&lt;=59),"Mature Age Adult",A949&gt;=60,"Senior")</f>
        <v>Adult</v>
      </c>
    </row>
    <row r="950" spans="1:8" ht="14.25" customHeight="1">
      <c r="A950" s="1">
        <v>29</v>
      </c>
      <c r="B950" s="1" t="s">
        <v>37</v>
      </c>
      <c r="C950" s="1">
        <v>28.975000000000001</v>
      </c>
      <c r="D950" s="1" t="s">
        <v>32</v>
      </c>
      <c r="E950" s="1" t="s">
        <v>36</v>
      </c>
      <c r="F950" s="18">
        <v>4040.55825</v>
      </c>
      <c r="G950" s="18" t="str" cm="1">
        <f t="array" ref="G950">_xlfn.IFS(C950&lt;=18.5,"Underweight",AND(C950&gt;18.5,C950&lt;=24.9),"Healthy",AND(C950&gt;24.9,C950&lt;=29.9),"Slightly Overweight",C950&gt;29.9,"Overweight")</f>
        <v>Slightly Overweight</v>
      </c>
      <c r="H950" t="str" cm="1">
        <f t="array" ref="H950">_xlfn.IFS(A950&lt;=25,"Young Adult",AND(A950&gt;=26,A950&lt;=35),"Adult",AND(A950&gt;=36,A950&lt;=59),"Mature Age Adult",A950&gt;=60,"Senior")</f>
        <v>Adult</v>
      </c>
    </row>
    <row r="951" spans="1:8" ht="14.25" customHeight="1">
      <c r="A951" s="1">
        <v>29</v>
      </c>
      <c r="B951" s="1" t="s">
        <v>37</v>
      </c>
      <c r="C951" s="1">
        <v>29.64</v>
      </c>
      <c r="D951" s="1" t="s">
        <v>32</v>
      </c>
      <c r="E951" s="1" t="s">
        <v>36</v>
      </c>
      <c r="F951" s="18">
        <v>20277.807509999999</v>
      </c>
      <c r="G951" s="18" t="str" cm="1">
        <f t="array" ref="G951">_xlfn.IFS(C951&lt;=18.5,"Underweight",AND(C951&gt;18.5,C951&lt;=24.9),"Healthy",AND(C951&gt;24.9,C951&lt;=29.9),"Slightly Overweight",C951&gt;29.9,"Overweight")</f>
        <v>Slightly Overweight</v>
      </c>
      <c r="H951" t="str" cm="1">
        <f t="array" ref="H951">_xlfn.IFS(A951&lt;=25,"Young Adult",AND(A951&gt;=26,A951&lt;=35),"Adult",AND(A951&gt;=36,A951&lt;=59),"Mature Age Adult",A951&gt;=60,"Senior")</f>
        <v>Adult</v>
      </c>
    </row>
    <row r="952" spans="1:8" ht="14.25" customHeight="1">
      <c r="A952" s="1">
        <v>29</v>
      </c>
      <c r="B952" s="1" t="s">
        <v>37</v>
      </c>
      <c r="C952" s="1">
        <v>27.2</v>
      </c>
      <c r="D952" s="1" t="s">
        <v>32</v>
      </c>
      <c r="E952" s="1" t="s">
        <v>34</v>
      </c>
      <c r="F952" s="18">
        <v>2866.0909999999999</v>
      </c>
      <c r="G952" s="18" t="str" cm="1">
        <f t="array" ref="G952">_xlfn.IFS(C952&lt;=18.5,"Underweight",AND(C952&gt;18.5,C952&lt;=24.9),"Healthy",AND(C952&gt;24.9,C952&lt;=29.9),"Slightly Overweight",C952&gt;29.9,"Overweight")</f>
        <v>Slightly Overweight</v>
      </c>
      <c r="H952" t="str" cm="1">
        <f t="array" ref="H952">_xlfn.IFS(A952&lt;=25,"Young Adult",AND(A952&gt;=26,A952&lt;=35),"Adult",AND(A952&gt;=36,A952&lt;=59),"Mature Age Adult",A952&gt;=60,"Senior")</f>
        <v>Adult</v>
      </c>
    </row>
    <row r="953" spans="1:8" ht="14.25" customHeight="1">
      <c r="A953" s="1">
        <v>30</v>
      </c>
      <c r="B953" s="1" t="s">
        <v>37</v>
      </c>
      <c r="C953" s="1">
        <v>25.46</v>
      </c>
      <c r="D953" s="1" t="s">
        <v>32</v>
      </c>
      <c r="E953" s="1" t="s">
        <v>36</v>
      </c>
      <c r="F953" s="18">
        <v>3645.0893999999998</v>
      </c>
      <c r="G953" s="18" t="str" cm="1">
        <f t="array" ref="G953">_xlfn.IFS(C953&lt;=18.5,"Underweight",AND(C953&gt;18.5,C953&lt;=24.9),"Healthy",AND(C953&gt;24.9,C953&lt;=29.9),"Slightly Overweight",C953&gt;29.9,"Overweight")</f>
        <v>Slightly Overweight</v>
      </c>
      <c r="H953" t="str" cm="1">
        <f t="array" ref="H953">_xlfn.IFS(A953&lt;=25,"Young Adult",AND(A953&gt;=26,A953&lt;=35),"Adult",AND(A953&gt;=36,A953&lt;=59),"Mature Age Adult",A953&gt;=60,"Senior")</f>
        <v>Adult</v>
      </c>
    </row>
    <row r="954" spans="1:8" ht="14.25" customHeight="1">
      <c r="A954" s="1">
        <v>30</v>
      </c>
      <c r="B954" s="1" t="s">
        <v>37</v>
      </c>
      <c r="C954" s="1">
        <v>27.645</v>
      </c>
      <c r="D954" s="1" t="s">
        <v>32</v>
      </c>
      <c r="E954" s="1" t="s">
        <v>36</v>
      </c>
      <c r="F954" s="18">
        <v>4237.12655</v>
      </c>
      <c r="G954" s="18" t="str" cm="1">
        <f t="array" ref="G954">_xlfn.IFS(C954&lt;=18.5,"Underweight",AND(C954&gt;18.5,C954&lt;=24.9),"Healthy",AND(C954&gt;24.9,C954&lt;=29.9),"Slightly Overweight",C954&gt;29.9,"Overweight")</f>
        <v>Slightly Overweight</v>
      </c>
      <c r="H954" t="str" cm="1">
        <f t="array" ref="H954">_xlfn.IFS(A954&lt;=25,"Young Adult",AND(A954&gt;=26,A954&lt;=35),"Adult",AND(A954&gt;=36,A954&lt;=59),"Mature Age Adult",A954&gt;=60,"Senior")</f>
        <v>Adult</v>
      </c>
    </row>
    <row r="955" spans="1:8" ht="14.25" customHeight="1">
      <c r="A955" s="1">
        <v>31</v>
      </c>
      <c r="B955" s="1" t="s">
        <v>37</v>
      </c>
      <c r="C955" s="1">
        <v>28.5</v>
      </c>
      <c r="D955" s="1" t="s">
        <v>32</v>
      </c>
      <c r="E955" s="1" t="s">
        <v>36</v>
      </c>
      <c r="F955" s="18">
        <v>6799.4579999999996</v>
      </c>
      <c r="G955" s="18" t="str" cm="1">
        <f t="array" ref="G955">_xlfn.IFS(C955&lt;=18.5,"Underweight",AND(C955&gt;18.5,C955&lt;=24.9),"Healthy",AND(C955&gt;24.9,C955&lt;=29.9),"Slightly Overweight",C955&gt;29.9,"Overweight")</f>
        <v>Slightly Overweight</v>
      </c>
      <c r="H955" t="str" cm="1">
        <f t="array" ref="H955">_xlfn.IFS(A955&lt;=25,"Young Adult",AND(A955&gt;=26,A955&lt;=35),"Adult",AND(A955&gt;=36,A955&lt;=59),"Mature Age Adult",A955&gt;=60,"Senior")</f>
        <v>Adult</v>
      </c>
    </row>
    <row r="956" spans="1:8" ht="14.25" customHeight="1">
      <c r="A956" s="1">
        <v>31</v>
      </c>
      <c r="B956" s="1" t="s">
        <v>37</v>
      </c>
      <c r="C956" s="1">
        <v>26.885000000000002</v>
      </c>
      <c r="D956" s="1" t="s">
        <v>32</v>
      </c>
      <c r="E956" s="1" t="s">
        <v>36</v>
      </c>
      <c r="F956" s="18">
        <v>4441.2131499999996</v>
      </c>
      <c r="G956" s="18" t="str" cm="1">
        <f t="array" ref="G956">_xlfn.IFS(C956&lt;=18.5,"Underweight",AND(C956&gt;18.5,C956&lt;=24.9),"Healthy",AND(C956&gt;24.9,C956&lt;=29.9),"Slightly Overweight",C956&gt;29.9,"Overweight")</f>
        <v>Slightly Overweight</v>
      </c>
      <c r="H956" t="str" cm="1">
        <f t="array" ref="H956">_xlfn.IFS(A956&lt;=25,"Young Adult",AND(A956&gt;=26,A956&lt;=35),"Adult",AND(A956&gt;=36,A956&lt;=59),"Mature Age Adult",A956&gt;=60,"Senior")</f>
        <v>Adult</v>
      </c>
    </row>
    <row r="957" spans="1:8" ht="14.25" customHeight="1">
      <c r="A957" s="1">
        <v>31</v>
      </c>
      <c r="B957" s="1" t="s">
        <v>37</v>
      </c>
      <c r="C957" s="1">
        <v>28.594999999999999</v>
      </c>
      <c r="D957" s="1" t="s">
        <v>32</v>
      </c>
      <c r="E957" s="1" t="s">
        <v>35</v>
      </c>
      <c r="F957" s="18">
        <v>4243.5900499999998</v>
      </c>
      <c r="G957" s="18" t="str" cm="1">
        <f t="array" ref="G957">_xlfn.IFS(C957&lt;=18.5,"Underweight",AND(C957&gt;18.5,C957&lt;=24.9),"Healthy",AND(C957&gt;24.9,C957&lt;=29.9),"Slightly Overweight",C957&gt;29.9,"Overweight")</f>
        <v>Slightly Overweight</v>
      </c>
      <c r="H957" t="str" cm="1">
        <f t="array" ref="H957">_xlfn.IFS(A957&lt;=25,"Young Adult",AND(A957&gt;=26,A957&lt;=35),"Adult",AND(A957&gt;=36,A957&lt;=59),"Mature Age Adult",A957&gt;=60,"Senior")</f>
        <v>Adult</v>
      </c>
    </row>
    <row r="958" spans="1:8" ht="14.25" customHeight="1">
      <c r="A958" s="1">
        <v>31</v>
      </c>
      <c r="B958" s="1" t="s">
        <v>37</v>
      </c>
      <c r="C958" s="1">
        <v>27.645</v>
      </c>
      <c r="D958" s="1" t="s">
        <v>32</v>
      </c>
      <c r="E958" s="1" t="s">
        <v>36</v>
      </c>
      <c r="F958" s="18">
        <v>5031.26955</v>
      </c>
      <c r="G958" s="18" t="str" cm="1">
        <f t="array" ref="G958">_xlfn.IFS(C958&lt;=18.5,"Underweight",AND(C958&gt;18.5,C958&lt;=24.9),"Healthy",AND(C958&gt;24.9,C958&lt;=29.9),"Slightly Overweight",C958&gt;29.9,"Overweight")</f>
        <v>Slightly Overweight</v>
      </c>
      <c r="H958" t="str" cm="1">
        <f t="array" ref="H958">_xlfn.IFS(A958&lt;=25,"Young Adult",AND(A958&gt;=26,A958&lt;=35),"Adult",AND(A958&gt;=36,A958&lt;=59),"Mature Age Adult",A958&gt;=60,"Senior")</f>
        <v>Adult</v>
      </c>
    </row>
    <row r="959" spans="1:8" ht="14.25" customHeight="1">
      <c r="A959" s="1">
        <v>31</v>
      </c>
      <c r="B959" s="1" t="s">
        <v>37</v>
      </c>
      <c r="C959" s="1">
        <v>25.934999999999999</v>
      </c>
      <c r="D959" s="1" t="s">
        <v>32</v>
      </c>
      <c r="E959" s="1" t="s">
        <v>35</v>
      </c>
      <c r="F959" s="18">
        <v>4239.8926499999998</v>
      </c>
      <c r="G959" s="18" t="str" cm="1">
        <f t="array" ref="G959">_xlfn.IFS(C959&lt;=18.5,"Underweight",AND(C959&gt;18.5,C959&lt;=24.9),"Healthy",AND(C959&gt;24.9,C959&lt;=29.9),"Slightly Overweight",C959&gt;29.9,"Overweight")</f>
        <v>Slightly Overweight</v>
      </c>
      <c r="H959" t="str" cm="1">
        <f t="array" ref="H959">_xlfn.IFS(A959&lt;=25,"Young Adult",AND(A959&gt;=26,A959&lt;=35),"Adult",AND(A959&gt;=36,A959&lt;=59),"Mature Age Adult",A959&gt;=60,"Senior")</f>
        <v>Adult</v>
      </c>
    </row>
    <row r="960" spans="1:8" ht="14.25" customHeight="1">
      <c r="A960" s="1">
        <v>32</v>
      </c>
      <c r="B960" s="1" t="s">
        <v>37</v>
      </c>
      <c r="C960" s="1">
        <v>28.88</v>
      </c>
      <c r="D960" s="1" t="s">
        <v>32</v>
      </c>
      <c r="E960" s="1" t="s">
        <v>35</v>
      </c>
      <c r="F960" s="18">
        <v>3866.8552</v>
      </c>
      <c r="G960" s="18" t="str" cm="1">
        <f t="array" ref="G960">_xlfn.IFS(C960&lt;=18.5,"Underweight",AND(C960&gt;18.5,C960&lt;=24.9),"Healthy",AND(C960&gt;24.9,C960&lt;=29.9),"Slightly Overweight",C960&gt;29.9,"Overweight")</f>
        <v>Slightly Overweight</v>
      </c>
      <c r="H960" t="str" cm="1">
        <f t="array" ref="H960">_xlfn.IFS(A960&lt;=25,"Young Adult",AND(A960&gt;=26,A960&lt;=35),"Adult",AND(A960&gt;=36,A960&lt;=59),"Mature Age Adult",A960&gt;=60,"Senior")</f>
        <v>Adult</v>
      </c>
    </row>
    <row r="961" spans="1:8" ht="14.25" customHeight="1">
      <c r="A961" s="1">
        <v>32</v>
      </c>
      <c r="B961" s="1" t="s">
        <v>37</v>
      </c>
      <c r="C961" s="1">
        <v>27.835000000000001</v>
      </c>
      <c r="D961" s="1" t="s">
        <v>32</v>
      </c>
      <c r="E961" s="1" t="s">
        <v>35</v>
      </c>
      <c r="F961" s="18">
        <v>4454.40265</v>
      </c>
      <c r="G961" s="18" t="str" cm="1">
        <f t="array" ref="G961">_xlfn.IFS(C961&lt;=18.5,"Underweight",AND(C961&gt;18.5,C961&lt;=24.9),"Healthy",AND(C961&gt;24.9,C961&lt;=29.9),"Slightly Overweight",C961&gt;29.9,"Overweight")</f>
        <v>Slightly Overweight</v>
      </c>
      <c r="H961" t="str" cm="1">
        <f t="array" ref="H961">_xlfn.IFS(A961&lt;=25,"Young Adult",AND(A961&gt;=26,A961&lt;=35),"Adult",AND(A961&gt;=36,A961&lt;=59),"Mature Age Adult",A961&gt;=60,"Senior")</f>
        <v>Adult</v>
      </c>
    </row>
    <row r="962" spans="1:8" ht="14.25" customHeight="1">
      <c r="A962" s="1">
        <v>33</v>
      </c>
      <c r="B962" s="1" t="s">
        <v>37</v>
      </c>
      <c r="C962" s="1">
        <v>29.4</v>
      </c>
      <c r="D962" s="1" t="s">
        <v>32</v>
      </c>
      <c r="E962" s="1" t="s">
        <v>34</v>
      </c>
      <c r="F962" s="18">
        <v>6059.1729999999998</v>
      </c>
      <c r="G962" s="18" t="str" cm="1">
        <f t="array" ref="G962">_xlfn.IFS(C962&lt;=18.5,"Underweight",AND(C962&gt;18.5,C962&lt;=24.9),"Healthy",AND(C962&gt;24.9,C962&lt;=29.9),"Slightly Overweight",C962&gt;29.9,"Overweight")</f>
        <v>Slightly Overweight</v>
      </c>
      <c r="H962" t="str" cm="1">
        <f t="array" ref="H962">_xlfn.IFS(A962&lt;=25,"Young Adult",AND(A962&gt;=26,A962&lt;=35),"Adult",AND(A962&gt;=36,A962&lt;=59),"Mature Age Adult",A962&gt;=60,"Senior")</f>
        <v>Adult</v>
      </c>
    </row>
    <row r="963" spans="1:8" ht="14.25" customHeight="1">
      <c r="A963" s="1">
        <v>33</v>
      </c>
      <c r="B963" s="1" t="s">
        <v>37</v>
      </c>
      <c r="C963" s="1">
        <v>27.454999999999998</v>
      </c>
      <c r="D963" s="1" t="s">
        <v>32</v>
      </c>
      <c r="E963" s="1" t="s">
        <v>35</v>
      </c>
      <c r="F963" s="18">
        <v>5261.4694499999996</v>
      </c>
      <c r="G963" s="18" t="str" cm="1">
        <f t="array" ref="G963">_xlfn.IFS(C963&lt;=18.5,"Underweight",AND(C963&gt;18.5,C963&lt;=24.9),"Healthy",AND(C963&gt;24.9,C963&lt;=29.9),"Slightly Overweight",C963&gt;29.9,"Overweight")</f>
        <v>Slightly Overweight</v>
      </c>
      <c r="H963" t="str" cm="1">
        <f t="array" ref="H963">_xlfn.IFS(A963&lt;=25,"Young Adult",AND(A963&gt;=26,A963&lt;=35),"Adult",AND(A963&gt;=36,A963&lt;=59),"Mature Age Adult",A963&gt;=60,"Senior")</f>
        <v>Adult</v>
      </c>
    </row>
    <row r="964" spans="1:8" ht="14.25" customHeight="1">
      <c r="A964" s="1">
        <v>34</v>
      </c>
      <c r="B964" s="1" t="s">
        <v>37</v>
      </c>
      <c r="C964" s="1">
        <v>25.27</v>
      </c>
      <c r="D964" s="1" t="s">
        <v>32</v>
      </c>
      <c r="E964" s="1" t="s">
        <v>35</v>
      </c>
      <c r="F964" s="18">
        <v>4894.7533000000003</v>
      </c>
      <c r="G964" s="18" t="str" cm="1">
        <f t="array" ref="G964">_xlfn.IFS(C964&lt;=18.5,"Underweight",AND(C964&gt;18.5,C964&lt;=24.9),"Healthy",AND(C964&gt;24.9,C964&lt;=29.9),"Slightly Overweight",C964&gt;29.9,"Overweight")</f>
        <v>Slightly Overweight</v>
      </c>
      <c r="H964" t="str" cm="1">
        <f t="array" ref="H964">_xlfn.IFS(A964&lt;=25,"Young Adult",AND(A964&gt;=26,A964&lt;=35),"Adult",AND(A964&gt;=36,A964&lt;=59),"Mature Age Adult",A964&gt;=60,"Senior")</f>
        <v>Adult</v>
      </c>
    </row>
    <row r="965" spans="1:8" ht="14.25" customHeight="1">
      <c r="A965" s="1">
        <v>34</v>
      </c>
      <c r="B965" s="1" t="s">
        <v>37</v>
      </c>
      <c r="C965" s="1">
        <v>27</v>
      </c>
      <c r="D965" s="1" t="s">
        <v>32</v>
      </c>
      <c r="E965" s="1" t="s">
        <v>34</v>
      </c>
      <c r="F965" s="18">
        <v>11737.848840000001</v>
      </c>
      <c r="G965" s="18" t="str" cm="1">
        <f t="array" ref="G965">_xlfn.IFS(C965&lt;=18.5,"Underweight",AND(C965&gt;18.5,C965&lt;=24.9),"Healthy",AND(C965&gt;24.9,C965&lt;=29.9),"Slightly Overweight",C965&gt;29.9,"Overweight")</f>
        <v>Slightly Overweight</v>
      </c>
      <c r="H965" t="str" cm="1">
        <f t="array" ref="H965">_xlfn.IFS(A965&lt;=25,"Young Adult",AND(A965&gt;=26,A965&lt;=35),"Adult",AND(A965&gt;=36,A965&lt;=59),"Mature Age Adult",A965&gt;=60,"Senior")</f>
        <v>Adult</v>
      </c>
    </row>
    <row r="966" spans="1:8" ht="14.25" customHeight="1">
      <c r="A966" s="1">
        <v>35</v>
      </c>
      <c r="B966" s="1" t="s">
        <v>37</v>
      </c>
      <c r="C966" s="1">
        <v>28.9</v>
      </c>
      <c r="D966" s="1" t="s">
        <v>32</v>
      </c>
      <c r="E966" s="1" t="s">
        <v>34</v>
      </c>
      <c r="F966" s="18">
        <v>5926.8459999999995</v>
      </c>
      <c r="G966" s="18" t="str" cm="1">
        <f t="array" ref="G966">_xlfn.IFS(C966&lt;=18.5,"Underweight",AND(C966&gt;18.5,C966&lt;=24.9),"Healthy",AND(C966&gt;24.9,C966&lt;=29.9),"Slightly Overweight",C966&gt;29.9,"Overweight")</f>
        <v>Slightly Overweight</v>
      </c>
      <c r="H966" t="str" cm="1">
        <f t="array" ref="H966">_xlfn.IFS(A966&lt;=25,"Young Adult",AND(A966&gt;=26,A966&lt;=35),"Adult",AND(A966&gt;=36,A966&lt;=59),"Mature Age Adult",A966&gt;=60,"Senior")</f>
        <v>Adult</v>
      </c>
    </row>
    <row r="967" spans="1:8" ht="14.25" customHeight="1">
      <c r="A967" s="1">
        <v>35</v>
      </c>
      <c r="B967" s="1" t="s">
        <v>37</v>
      </c>
      <c r="C967" s="1">
        <v>27.1</v>
      </c>
      <c r="D967" s="1" t="s">
        <v>32</v>
      </c>
      <c r="E967" s="1" t="s">
        <v>34</v>
      </c>
      <c r="F967" s="18">
        <v>4746.3440000000001</v>
      </c>
      <c r="G967" s="18" t="str" cm="1">
        <f t="array" ref="G967">_xlfn.IFS(C967&lt;=18.5,"Underweight",AND(C967&gt;18.5,C967&lt;=24.9),"Healthy",AND(C967&gt;24.9,C967&lt;=29.9),"Slightly Overweight",C967&gt;29.9,"Overweight")</f>
        <v>Slightly Overweight</v>
      </c>
      <c r="H967" t="str" cm="1">
        <f t="array" ref="H967">_xlfn.IFS(A967&lt;=25,"Young Adult",AND(A967&gt;=26,A967&lt;=35),"Adult",AND(A967&gt;=36,A967&lt;=59),"Mature Age Adult",A967&gt;=60,"Senior")</f>
        <v>Adult</v>
      </c>
    </row>
    <row r="968" spans="1:8" ht="14.25" customHeight="1">
      <c r="A968" s="1">
        <v>35</v>
      </c>
      <c r="B968" s="1" t="s">
        <v>37</v>
      </c>
      <c r="C968" s="1">
        <v>27.61</v>
      </c>
      <c r="D968" s="1" t="s">
        <v>32</v>
      </c>
      <c r="E968" s="1" t="s">
        <v>33</v>
      </c>
      <c r="F968" s="18">
        <v>4747.0528999999997</v>
      </c>
      <c r="G968" s="18" t="str" cm="1">
        <f t="array" ref="G968">_xlfn.IFS(C968&lt;=18.5,"Underweight",AND(C968&gt;18.5,C968&lt;=24.9),"Healthy",AND(C968&gt;24.9,C968&lt;=29.9),"Slightly Overweight",C968&gt;29.9,"Overweight")</f>
        <v>Slightly Overweight</v>
      </c>
      <c r="H968" t="str" cm="1">
        <f t="array" ref="H968">_xlfn.IFS(A968&lt;=25,"Young Adult",AND(A968&gt;=26,A968&lt;=35),"Adult",AND(A968&gt;=36,A968&lt;=59),"Mature Age Adult",A968&gt;=60,"Senior")</f>
        <v>Adult</v>
      </c>
    </row>
    <row r="969" spans="1:8" ht="14.25" customHeight="1">
      <c r="A969" s="1">
        <v>36</v>
      </c>
      <c r="B969" s="1" t="s">
        <v>37</v>
      </c>
      <c r="C969" s="1">
        <v>27.55</v>
      </c>
      <c r="D969" s="1" t="s">
        <v>32</v>
      </c>
      <c r="E969" s="1" t="s">
        <v>36</v>
      </c>
      <c r="F969" s="18">
        <v>6746.7425000000003</v>
      </c>
      <c r="G969" s="18" t="str" cm="1">
        <f t="array" ref="G969">_xlfn.IFS(C969&lt;=18.5,"Underweight",AND(C969&gt;18.5,C969&lt;=24.9),"Healthy",AND(C969&gt;24.9,C969&lt;=29.9),"Slightly Overweight",C969&gt;29.9,"Overweight")</f>
        <v>Slightly Overweight</v>
      </c>
      <c r="H969" t="str" cm="1">
        <f t="array" ref="H969">_xlfn.IFS(A969&lt;=25,"Young Adult",AND(A969&gt;=26,A969&lt;=35),"Adult",AND(A969&gt;=36,A969&lt;=59),"Mature Age Adult",A969&gt;=60,"Senior")</f>
        <v>Mature Age Adult</v>
      </c>
    </row>
    <row r="970" spans="1:8" ht="14.25" customHeight="1">
      <c r="A970" s="1">
        <v>36</v>
      </c>
      <c r="B970" s="1" t="s">
        <v>37</v>
      </c>
      <c r="C970" s="1">
        <v>28.88</v>
      </c>
      <c r="D970" s="1" t="s">
        <v>32</v>
      </c>
      <c r="E970" s="1" t="s">
        <v>36</v>
      </c>
      <c r="F970" s="18">
        <v>6748.5911999999998</v>
      </c>
      <c r="G970" s="18" t="str" cm="1">
        <f t="array" ref="G970">_xlfn.IFS(C970&lt;=18.5,"Underweight",AND(C970&gt;18.5,C970&lt;=24.9),"Healthy",AND(C970&gt;24.9,C970&lt;=29.9),"Slightly Overweight",C970&gt;29.9,"Overweight")</f>
        <v>Slightly Overweight</v>
      </c>
      <c r="H970" t="str" cm="1">
        <f t="array" ref="H970">_xlfn.IFS(A970&lt;=25,"Young Adult",AND(A970&gt;=26,A970&lt;=35),"Adult",AND(A970&gt;=36,A970&lt;=59),"Mature Age Adult",A970&gt;=60,"Senior")</f>
        <v>Mature Age Adult</v>
      </c>
    </row>
    <row r="971" spans="1:8" ht="14.25" customHeight="1">
      <c r="A971" s="1">
        <v>36</v>
      </c>
      <c r="B971" s="1" t="s">
        <v>37</v>
      </c>
      <c r="C971" s="1">
        <v>29.7</v>
      </c>
      <c r="D971" s="1" t="s">
        <v>32</v>
      </c>
      <c r="E971" s="1" t="s">
        <v>33</v>
      </c>
      <c r="F971" s="18">
        <v>4399.7309999999998</v>
      </c>
      <c r="G971" s="18" t="str" cm="1">
        <f t="array" ref="G971">_xlfn.IFS(C971&lt;=18.5,"Underweight",AND(C971&gt;18.5,C971&lt;=24.9),"Healthy",AND(C971&gt;24.9,C971&lt;=29.9),"Slightly Overweight",C971&gt;29.9,"Overweight")</f>
        <v>Slightly Overweight</v>
      </c>
      <c r="H971" t="str" cm="1">
        <f t="array" ref="H971">_xlfn.IFS(A971&lt;=25,"Young Adult",AND(A971&gt;=26,A971&lt;=35),"Adult",AND(A971&gt;=36,A971&lt;=59),"Mature Age Adult",A971&gt;=60,"Senior")</f>
        <v>Mature Age Adult</v>
      </c>
    </row>
    <row r="972" spans="1:8" ht="14.25" customHeight="1">
      <c r="A972" s="1">
        <v>36</v>
      </c>
      <c r="B972" s="1" t="s">
        <v>37</v>
      </c>
      <c r="C972" s="1">
        <v>28.594999999999999</v>
      </c>
      <c r="D972" s="1" t="s">
        <v>32</v>
      </c>
      <c r="E972" s="1" t="s">
        <v>35</v>
      </c>
      <c r="F972" s="18">
        <v>6548.1950500000003</v>
      </c>
      <c r="G972" s="18" t="str" cm="1">
        <f t="array" ref="G972">_xlfn.IFS(C972&lt;=18.5,"Underweight",AND(C972&gt;18.5,C972&lt;=24.9),"Healthy",AND(C972&gt;24.9,C972&lt;=29.9),"Slightly Overweight",C972&gt;29.9,"Overweight")</f>
        <v>Slightly Overweight</v>
      </c>
      <c r="H972" t="str" cm="1">
        <f t="array" ref="H972">_xlfn.IFS(A972&lt;=25,"Young Adult",AND(A972&gt;=26,A972&lt;=35),"Adult",AND(A972&gt;=36,A972&lt;=59),"Mature Age Adult",A972&gt;=60,"Senior")</f>
        <v>Mature Age Adult</v>
      </c>
    </row>
    <row r="973" spans="1:8" ht="14.25" customHeight="1">
      <c r="A973" s="1">
        <v>37</v>
      </c>
      <c r="B973" s="1" t="s">
        <v>37</v>
      </c>
      <c r="C973" s="1">
        <v>29.83</v>
      </c>
      <c r="D973" s="1" t="s">
        <v>32</v>
      </c>
      <c r="E973" s="1" t="s">
        <v>36</v>
      </c>
      <c r="F973" s="18">
        <v>6406.4107000000004</v>
      </c>
      <c r="G973" s="18" t="str" cm="1">
        <f t="array" ref="G973">_xlfn.IFS(C973&lt;=18.5,"Underweight",AND(C973&gt;18.5,C973&lt;=24.9),"Healthy",AND(C973&gt;24.9,C973&lt;=29.9),"Slightly Overweight",C973&gt;29.9,"Overweight")</f>
        <v>Slightly Overweight</v>
      </c>
      <c r="H973" t="str" cm="1">
        <f t="array" ref="H973">_xlfn.IFS(A973&lt;=25,"Young Adult",AND(A973&gt;=26,A973&lt;=35),"Adult",AND(A973&gt;=36,A973&lt;=59),"Mature Age Adult",A973&gt;=60,"Senior")</f>
        <v>Mature Age Adult</v>
      </c>
    </row>
    <row r="974" spans="1:8" ht="14.25" customHeight="1">
      <c r="A974" s="1">
        <v>37</v>
      </c>
      <c r="B974" s="1" t="s">
        <v>37</v>
      </c>
      <c r="C974" s="1">
        <v>28.024999999999999</v>
      </c>
      <c r="D974" s="1" t="s">
        <v>32</v>
      </c>
      <c r="E974" s="1" t="s">
        <v>35</v>
      </c>
      <c r="F974" s="18">
        <v>6203.90175</v>
      </c>
      <c r="G974" s="18" t="str" cm="1">
        <f t="array" ref="G974">_xlfn.IFS(C974&lt;=18.5,"Underweight",AND(C974&gt;18.5,C974&lt;=24.9),"Healthy",AND(C974&gt;24.9,C974&lt;=29.9),"Slightly Overweight",C974&gt;29.9,"Overweight")</f>
        <v>Slightly Overweight</v>
      </c>
      <c r="H974" t="str" cm="1">
        <f t="array" ref="H974">_xlfn.IFS(A974&lt;=25,"Young Adult",AND(A974&gt;=26,A974&lt;=35),"Adult",AND(A974&gt;=36,A974&lt;=59),"Mature Age Adult",A974&gt;=60,"Senior")</f>
        <v>Mature Age Adult</v>
      </c>
    </row>
    <row r="975" spans="1:8" ht="14.25" customHeight="1">
      <c r="A975" s="1">
        <v>37</v>
      </c>
      <c r="B975" s="1" t="s">
        <v>37</v>
      </c>
      <c r="C975" s="1">
        <v>29.64</v>
      </c>
      <c r="D975" s="1" t="s">
        <v>32</v>
      </c>
      <c r="E975" s="1" t="s">
        <v>35</v>
      </c>
      <c r="F975" s="18">
        <v>5028.1466</v>
      </c>
      <c r="G975" s="18" t="str" cm="1">
        <f t="array" ref="G975">_xlfn.IFS(C975&lt;=18.5,"Underweight",AND(C975&gt;18.5,C975&lt;=24.9),"Healthy",AND(C975&gt;24.9,C975&lt;=29.9),"Slightly Overweight",C975&gt;29.9,"Overweight")</f>
        <v>Slightly Overweight</v>
      </c>
      <c r="H975" t="str" cm="1">
        <f t="array" ref="H975">_xlfn.IFS(A975&lt;=25,"Young Adult",AND(A975&gt;=26,A975&lt;=35),"Adult",AND(A975&gt;=36,A975&lt;=59),"Mature Age Adult",A975&gt;=60,"Senior")</f>
        <v>Mature Age Adult</v>
      </c>
    </row>
    <row r="976" spans="1:8" ht="14.25" customHeight="1">
      <c r="A976" s="1">
        <v>37</v>
      </c>
      <c r="B976" s="1" t="s">
        <v>37</v>
      </c>
      <c r="C976" s="1">
        <v>29.8</v>
      </c>
      <c r="D976" s="1" t="s">
        <v>32</v>
      </c>
      <c r="E976" s="1" t="s">
        <v>34</v>
      </c>
      <c r="F976" s="18">
        <v>20420.604650000001</v>
      </c>
      <c r="G976" s="18" t="str" cm="1">
        <f t="array" ref="G976">_xlfn.IFS(C976&lt;=18.5,"Underweight",AND(C976&gt;18.5,C976&lt;=24.9),"Healthy",AND(C976&gt;24.9,C976&lt;=29.9),"Slightly Overweight",C976&gt;29.9,"Overweight")</f>
        <v>Slightly Overweight</v>
      </c>
      <c r="H976" t="str" cm="1">
        <f t="array" ref="H976">_xlfn.IFS(A976&lt;=25,"Young Adult",AND(A976&gt;=26,A976&lt;=35),"Adult",AND(A976&gt;=36,A976&lt;=59),"Mature Age Adult",A976&gt;=60,"Senior")</f>
        <v>Mature Age Adult</v>
      </c>
    </row>
    <row r="977" spans="1:8" ht="14.25" customHeight="1">
      <c r="A977" s="1">
        <v>38</v>
      </c>
      <c r="B977" s="1" t="s">
        <v>37</v>
      </c>
      <c r="C977" s="1">
        <v>27.835000000000001</v>
      </c>
      <c r="D977" s="1" t="s">
        <v>32</v>
      </c>
      <c r="E977" s="1" t="s">
        <v>35</v>
      </c>
      <c r="F977" s="18">
        <v>6455.86265</v>
      </c>
      <c r="G977" s="18" t="str" cm="1">
        <f t="array" ref="G977">_xlfn.IFS(C977&lt;=18.5,"Underweight",AND(C977&gt;18.5,C977&lt;=24.9),"Healthy",AND(C977&gt;24.9,C977&lt;=29.9),"Slightly Overweight",C977&gt;29.9,"Overweight")</f>
        <v>Slightly Overweight</v>
      </c>
      <c r="H977" t="str" cm="1">
        <f t="array" ref="H977">_xlfn.IFS(A977&lt;=25,"Young Adult",AND(A977&gt;=26,A977&lt;=35),"Adult",AND(A977&gt;=36,A977&lt;=59),"Mature Age Adult",A977&gt;=60,"Senior")</f>
        <v>Mature Age Adult</v>
      </c>
    </row>
    <row r="978" spans="1:8" ht="14.25" customHeight="1">
      <c r="A978" s="1">
        <v>38</v>
      </c>
      <c r="B978" s="1" t="s">
        <v>37</v>
      </c>
      <c r="C978" s="1">
        <v>28.024999999999999</v>
      </c>
      <c r="D978" s="1" t="s">
        <v>32</v>
      </c>
      <c r="E978" s="1" t="s">
        <v>36</v>
      </c>
      <c r="F978" s="18">
        <v>6067.1267500000004</v>
      </c>
      <c r="G978" s="18" t="str" cm="1">
        <f t="array" ref="G978">_xlfn.IFS(C978&lt;=18.5,"Underweight",AND(C978&gt;18.5,C978&lt;=24.9),"Healthy",AND(C978&gt;24.9,C978&lt;=29.9),"Slightly Overweight",C978&gt;29.9,"Overweight")</f>
        <v>Slightly Overweight</v>
      </c>
      <c r="H978" t="str" cm="1">
        <f t="array" ref="H978">_xlfn.IFS(A978&lt;=25,"Young Adult",AND(A978&gt;=26,A978&lt;=35),"Adult",AND(A978&gt;=36,A978&lt;=59),"Mature Age Adult",A978&gt;=60,"Senior")</f>
        <v>Mature Age Adult</v>
      </c>
    </row>
    <row r="979" spans="1:8" ht="14.25" customHeight="1">
      <c r="A979" s="1">
        <v>38</v>
      </c>
      <c r="B979" s="1" t="s">
        <v>37</v>
      </c>
      <c r="C979" s="1">
        <v>28.27</v>
      </c>
      <c r="D979" s="1" t="s">
        <v>32</v>
      </c>
      <c r="E979" s="1" t="s">
        <v>33</v>
      </c>
      <c r="F979" s="18">
        <v>5484.4673000000003</v>
      </c>
      <c r="G979" s="18" t="str" cm="1">
        <f t="array" ref="G979">_xlfn.IFS(C979&lt;=18.5,"Underweight",AND(C979&gt;18.5,C979&lt;=24.9),"Healthy",AND(C979&gt;24.9,C979&lt;=29.9),"Slightly Overweight",C979&gt;29.9,"Overweight")</f>
        <v>Slightly Overweight</v>
      </c>
      <c r="H979" t="str" cm="1">
        <f t="array" ref="H979">_xlfn.IFS(A979&lt;=25,"Young Adult",AND(A979&gt;=26,A979&lt;=35),"Adult",AND(A979&gt;=36,A979&lt;=59),"Mature Age Adult",A979&gt;=60,"Senior")</f>
        <v>Mature Age Adult</v>
      </c>
    </row>
    <row r="980" spans="1:8" ht="14.25" customHeight="1">
      <c r="A980" s="1">
        <v>38</v>
      </c>
      <c r="B980" s="1" t="s">
        <v>37</v>
      </c>
      <c r="C980" s="1">
        <v>29.26</v>
      </c>
      <c r="D980" s="1" t="s">
        <v>32</v>
      </c>
      <c r="E980" s="1" t="s">
        <v>35</v>
      </c>
      <c r="F980" s="18">
        <v>6457.8433999999997</v>
      </c>
      <c r="G980" s="18" t="str" cm="1">
        <f t="array" ref="G980">_xlfn.IFS(C980&lt;=18.5,"Underweight",AND(C980&gt;18.5,C980&lt;=24.9),"Healthy",AND(C980&gt;24.9,C980&lt;=29.9),"Slightly Overweight",C980&gt;29.9,"Overweight")</f>
        <v>Slightly Overweight</v>
      </c>
      <c r="H980" t="str" cm="1">
        <f t="array" ref="H980">_xlfn.IFS(A980&lt;=25,"Young Adult",AND(A980&gt;=26,A980&lt;=35),"Adult",AND(A980&gt;=36,A980&lt;=59),"Mature Age Adult",A980&gt;=60,"Senior")</f>
        <v>Mature Age Adult</v>
      </c>
    </row>
    <row r="981" spans="1:8" ht="14.25" customHeight="1">
      <c r="A981" s="1">
        <v>39</v>
      </c>
      <c r="B981" s="1" t="s">
        <v>37</v>
      </c>
      <c r="C981" s="1">
        <v>29.6</v>
      </c>
      <c r="D981" s="1" t="s">
        <v>32</v>
      </c>
      <c r="E981" s="1" t="s">
        <v>34</v>
      </c>
      <c r="F981" s="18">
        <v>7512.2669999999998</v>
      </c>
      <c r="G981" s="18" t="str" cm="1">
        <f t="array" ref="G981">_xlfn.IFS(C981&lt;=18.5,"Underweight",AND(C981&gt;18.5,C981&lt;=24.9),"Healthy",AND(C981&gt;24.9,C981&lt;=29.9),"Slightly Overweight",C981&gt;29.9,"Overweight")</f>
        <v>Slightly Overweight</v>
      </c>
      <c r="H981" t="str" cm="1">
        <f t="array" ref="H981">_xlfn.IFS(A981&lt;=25,"Young Adult",AND(A981&gt;=26,A981&lt;=35),"Adult",AND(A981&gt;=36,A981&lt;=59),"Mature Age Adult",A981&gt;=60,"Senior")</f>
        <v>Mature Age Adult</v>
      </c>
    </row>
    <row r="982" spans="1:8" ht="14.25" customHeight="1">
      <c r="A982" s="1">
        <v>39</v>
      </c>
      <c r="B982" s="1" t="s">
        <v>37</v>
      </c>
      <c r="C982" s="1">
        <v>26.22</v>
      </c>
      <c r="D982" s="1" t="s">
        <v>32</v>
      </c>
      <c r="E982" s="1" t="s">
        <v>35</v>
      </c>
      <c r="F982" s="18">
        <v>6123.5688</v>
      </c>
      <c r="G982" s="18" t="str" cm="1">
        <f t="array" ref="G982">_xlfn.IFS(C982&lt;=18.5,"Underweight",AND(C982&gt;18.5,C982&lt;=24.9),"Healthy",AND(C982&gt;24.9,C982&lt;=29.9),"Slightly Overweight",C982&gt;29.9,"Overweight")</f>
        <v>Slightly Overweight</v>
      </c>
      <c r="H982" t="str" cm="1">
        <f t="array" ref="H982">_xlfn.IFS(A982&lt;=25,"Young Adult",AND(A982&gt;=26,A982&lt;=35),"Adult",AND(A982&gt;=36,A982&lt;=59),"Mature Age Adult",A982&gt;=60,"Senior")</f>
        <v>Mature Age Adult</v>
      </c>
    </row>
    <row r="983" spans="1:8" ht="14.25" customHeight="1">
      <c r="A983" s="1">
        <v>40</v>
      </c>
      <c r="B983" s="1" t="s">
        <v>37</v>
      </c>
      <c r="C983" s="1">
        <v>26.315000000000001</v>
      </c>
      <c r="D983" s="1" t="s">
        <v>32</v>
      </c>
      <c r="E983" s="1" t="s">
        <v>35</v>
      </c>
      <c r="F983" s="18">
        <v>6389.3778499999999</v>
      </c>
      <c r="G983" s="18" t="str" cm="1">
        <f t="array" ref="G983">_xlfn.IFS(C983&lt;=18.5,"Underweight",AND(C983&gt;18.5,C983&lt;=24.9),"Healthy",AND(C983&gt;24.9,C983&lt;=29.9),"Slightly Overweight",C983&gt;29.9,"Overweight")</f>
        <v>Slightly Overweight</v>
      </c>
      <c r="H983" t="str" cm="1">
        <f t="array" ref="H983">_xlfn.IFS(A983&lt;=25,"Young Adult",AND(A983&gt;=26,A983&lt;=35),"Adult",AND(A983&gt;=36,A983&lt;=59),"Mature Age Adult",A983&gt;=60,"Senior")</f>
        <v>Mature Age Adult</v>
      </c>
    </row>
    <row r="984" spans="1:8" ht="14.25" customHeight="1">
      <c r="A984" s="1">
        <v>40</v>
      </c>
      <c r="B984" s="1" t="s">
        <v>37</v>
      </c>
      <c r="C984" s="1">
        <v>29.355</v>
      </c>
      <c r="D984" s="1" t="s">
        <v>32</v>
      </c>
      <c r="E984" s="1" t="s">
        <v>35</v>
      </c>
      <c r="F984" s="18">
        <v>6393.6034499999996</v>
      </c>
      <c r="G984" s="18" t="str" cm="1">
        <f t="array" ref="G984">_xlfn.IFS(C984&lt;=18.5,"Underweight",AND(C984&gt;18.5,C984&lt;=24.9),"Healthy",AND(C984&gt;24.9,C984&lt;=29.9),"Slightly Overweight",C984&gt;29.9,"Overweight")</f>
        <v>Slightly Overweight</v>
      </c>
      <c r="H984" t="str" cm="1">
        <f t="array" ref="H984">_xlfn.IFS(A984&lt;=25,"Young Adult",AND(A984&gt;=26,A984&lt;=35),"Adult",AND(A984&gt;=36,A984&lt;=59),"Mature Age Adult",A984&gt;=60,"Senior")</f>
        <v>Mature Age Adult</v>
      </c>
    </row>
    <row r="985" spans="1:8" ht="14.25" customHeight="1">
      <c r="A985" s="1">
        <v>40</v>
      </c>
      <c r="B985" s="1" t="s">
        <v>37</v>
      </c>
      <c r="C985" s="1">
        <v>25.08</v>
      </c>
      <c r="D985" s="1" t="s">
        <v>32</v>
      </c>
      <c r="E985" s="1" t="s">
        <v>33</v>
      </c>
      <c r="F985" s="18">
        <v>5415.6611999999996</v>
      </c>
      <c r="G985" s="18" t="str" cm="1">
        <f t="array" ref="G985">_xlfn.IFS(C985&lt;=18.5,"Underweight",AND(C985&gt;18.5,C985&lt;=24.9),"Healthy",AND(C985&gt;24.9,C985&lt;=29.9),"Slightly Overweight",C985&gt;29.9,"Overweight")</f>
        <v>Slightly Overweight</v>
      </c>
      <c r="H985" t="str" cm="1">
        <f t="array" ref="H985">_xlfn.IFS(A985&lt;=25,"Young Adult",AND(A985&gt;=26,A985&lt;=35),"Adult",AND(A985&gt;=36,A985&lt;=59),"Mature Age Adult",A985&gt;=60,"Senior")</f>
        <v>Mature Age Adult</v>
      </c>
    </row>
    <row r="986" spans="1:8" ht="14.25" customHeight="1">
      <c r="A986" s="1">
        <v>40</v>
      </c>
      <c r="B986" s="1" t="s">
        <v>37</v>
      </c>
      <c r="C986" s="1">
        <v>24.97</v>
      </c>
      <c r="D986" s="1" t="s">
        <v>32</v>
      </c>
      <c r="E986" s="1" t="s">
        <v>33</v>
      </c>
      <c r="F986" s="18">
        <v>6593.5083000000004</v>
      </c>
      <c r="G986" s="18" t="str" cm="1">
        <f t="array" ref="G986">_xlfn.IFS(C986&lt;=18.5,"Underweight",AND(C986&gt;18.5,C986&lt;=24.9),"Healthy",AND(C986&gt;24.9,C986&lt;=29.9),"Slightly Overweight",C986&gt;29.9,"Overweight")</f>
        <v>Slightly Overweight</v>
      </c>
      <c r="H986" t="str" cm="1">
        <f t="array" ref="H986">_xlfn.IFS(A986&lt;=25,"Young Adult",AND(A986&gt;=26,A986&lt;=35),"Adult",AND(A986&gt;=36,A986&lt;=59),"Mature Age Adult",A986&gt;=60,"Senior")</f>
        <v>Mature Age Adult</v>
      </c>
    </row>
    <row r="987" spans="1:8" ht="14.25" customHeight="1">
      <c r="A987" s="1">
        <v>40</v>
      </c>
      <c r="B987" s="1" t="s">
        <v>37</v>
      </c>
      <c r="C987" s="1">
        <v>29.9</v>
      </c>
      <c r="D987" s="1" t="s">
        <v>32</v>
      </c>
      <c r="E987" s="1" t="s">
        <v>34</v>
      </c>
      <c r="F987" s="18">
        <v>6600.3609999999999</v>
      </c>
      <c r="G987" s="18" t="str" cm="1">
        <f t="array" ref="G987">_xlfn.IFS(C987&lt;=18.5,"Underweight",AND(C987&gt;18.5,C987&lt;=24.9),"Healthy",AND(C987&gt;24.9,C987&lt;=29.9),"Slightly Overweight",C987&gt;29.9,"Overweight")</f>
        <v>Slightly Overweight</v>
      </c>
      <c r="H987" t="str" cm="1">
        <f t="array" ref="H987">_xlfn.IFS(A987&lt;=25,"Young Adult",AND(A987&gt;=26,A987&lt;=35),"Adult",AND(A987&gt;=36,A987&lt;=59),"Mature Age Adult",A987&gt;=60,"Senior")</f>
        <v>Mature Age Adult</v>
      </c>
    </row>
    <row r="988" spans="1:8" ht="14.25" customHeight="1">
      <c r="A988" s="1">
        <v>41</v>
      </c>
      <c r="B988" s="1" t="s">
        <v>37</v>
      </c>
      <c r="C988" s="1">
        <v>28.405000000000001</v>
      </c>
      <c r="D988" s="1" t="s">
        <v>32</v>
      </c>
      <c r="E988" s="1" t="s">
        <v>35</v>
      </c>
      <c r="F988" s="18">
        <v>6664.68595</v>
      </c>
      <c r="G988" s="18" t="str" cm="1">
        <f t="array" ref="G988">_xlfn.IFS(C988&lt;=18.5,"Underweight",AND(C988&gt;18.5,C988&lt;=24.9),"Healthy",AND(C988&gt;24.9,C988&lt;=29.9),"Slightly Overweight",C988&gt;29.9,"Overweight")</f>
        <v>Slightly Overweight</v>
      </c>
      <c r="H988" t="str" cm="1">
        <f t="array" ref="H988">_xlfn.IFS(A988&lt;=25,"Young Adult",AND(A988&gt;=26,A988&lt;=35),"Adult",AND(A988&gt;=36,A988&lt;=59),"Mature Age Adult",A988&gt;=60,"Senior")</f>
        <v>Mature Age Adult</v>
      </c>
    </row>
    <row r="989" spans="1:8" ht="14.25" customHeight="1">
      <c r="A989" s="1">
        <v>41</v>
      </c>
      <c r="B989" s="1" t="s">
        <v>37</v>
      </c>
      <c r="C989" s="1">
        <v>28.8</v>
      </c>
      <c r="D989" s="1" t="s">
        <v>32</v>
      </c>
      <c r="E989" s="1" t="s">
        <v>34</v>
      </c>
      <c r="F989" s="18">
        <v>6282.2349999999997</v>
      </c>
      <c r="G989" s="18" t="str" cm="1">
        <f t="array" ref="G989">_xlfn.IFS(C989&lt;=18.5,"Underweight",AND(C989&gt;18.5,C989&lt;=24.9),"Healthy",AND(C989&gt;24.9,C989&lt;=29.9),"Slightly Overweight",C989&gt;29.9,"Overweight")</f>
        <v>Slightly Overweight</v>
      </c>
      <c r="H989" t="str" cm="1">
        <f t="array" ref="H989">_xlfn.IFS(A989&lt;=25,"Young Adult",AND(A989&gt;=26,A989&lt;=35),"Adult",AND(A989&gt;=36,A989&lt;=59),"Mature Age Adult",A989&gt;=60,"Senior")</f>
        <v>Mature Age Adult</v>
      </c>
    </row>
    <row r="990" spans="1:8" ht="14.25" customHeight="1">
      <c r="A990" s="1">
        <v>41</v>
      </c>
      <c r="B990" s="1" t="s">
        <v>37</v>
      </c>
      <c r="C990" s="1">
        <v>29.64</v>
      </c>
      <c r="D990" s="1" t="s">
        <v>32</v>
      </c>
      <c r="E990" s="1" t="s">
        <v>36</v>
      </c>
      <c r="F990" s="18">
        <v>9222.4025999999994</v>
      </c>
      <c r="G990" s="18" t="str" cm="1">
        <f t="array" ref="G990">_xlfn.IFS(C990&lt;=18.5,"Underweight",AND(C990&gt;18.5,C990&lt;=24.9),"Healthy",AND(C990&gt;24.9,C990&lt;=29.9),"Slightly Overweight",C990&gt;29.9,"Overweight")</f>
        <v>Slightly Overweight</v>
      </c>
      <c r="H990" t="str" cm="1">
        <f t="array" ref="H990">_xlfn.IFS(A990&lt;=25,"Young Adult",AND(A990&gt;=26,A990&lt;=35),"Adult",AND(A990&gt;=36,A990&lt;=59),"Mature Age Adult",A990&gt;=60,"Senior")</f>
        <v>Mature Age Adult</v>
      </c>
    </row>
    <row r="991" spans="1:8" ht="14.25" customHeight="1">
      <c r="A991" s="1">
        <v>42</v>
      </c>
      <c r="B991" s="1" t="s">
        <v>37</v>
      </c>
      <c r="C991" s="1">
        <v>26.9</v>
      </c>
      <c r="D991" s="1" t="s">
        <v>32</v>
      </c>
      <c r="E991" s="1" t="s">
        <v>34</v>
      </c>
      <c r="F991" s="18">
        <v>5969.723</v>
      </c>
      <c r="G991" s="18" t="str" cm="1">
        <f t="array" ref="G991">_xlfn.IFS(C991&lt;=18.5,"Underweight",AND(C991&gt;18.5,C991&lt;=24.9),"Healthy",AND(C991&gt;24.9,C991&lt;=29.9),"Slightly Overweight",C991&gt;29.9,"Overweight")</f>
        <v>Slightly Overweight</v>
      </c>
      <c r="H991" t="str" cm="1">
        <f t="array" ref="H991">_xlfn.IFS(A991&lt;=25,"Young Adult",AND(A991&gt;=26,A991&lt;=35),"Adult",AND(A991&gt;=36,A991&lt;=59),"Mature Age Adult",A991&gt;=60,"Senior")</f>
        <v>Mature Age Adult</v>
      </c>
    </row>
    <row r="992" spans="1:8" ht="14.25" customHeight="1">
      <c r="A992" s="1">
        <v>42</v>
      </c>
      <c r="B992" s="1" t="s">
        <v>37</v>
      </c>
      <c r="C992" s="1">
        <v>26.125</v>
      </c>
      <c r="D992" s="1" t="s">
        <v>32</v>
      </c>
      <c r="E992" s="1" t="s">
        <v>36</v>
      </c>
      <c r="F992" s="18">
        <v>7729.6457499999997</v>
      </c>
      <c r="G992" s="18" t="str" cm="1">
        <f t="array" ref="G992">_xlfn.IFS(C992&lt;=18.5,"Underweight",AND(C992&gt;18.5,C992&lt;=24.9),"Healthy",AND(C992&gt;24.9,C992&lt;=29.9),"Slightly Overweight",C992&gt;29.9,"Overweight")</f>
        <v>Slightly Overweight</v>
      </c>
      <c r="H992" t="str" cm="1">
        <f t="array" ref="H992">_xlfn.IFS(A992&lt;=25,"Young Adult",AND(A992&gt;=26,A992&lt;=35),"Adult",AND(A992&gt;=36,A992&lt;=59),"Mature Age Adult",A992&gt;=60,"Senior")</f>
        <v>Mature Age Adult</v>
      </c>
    </row>
    <row r="993" spans="1:8" ht="14.25" customHeight="1">
      <c r="A993" s="1">
        <v>42</v>
      </c>
      <c r="B993" s="1" t="s">
        <v>37</v>
      </c>
      <c r="C993" s="1">
        <v>26.315000000000001</v>
      </c>
      <c r="D993" s="1" t="s">
        <v>32</v>
      </c>
      <c r="E993" s="1" t="s">
        <v>35</v>
      </c>
      <c r="F993" s="18">
        <v>6940.90985</v>
      </c>
      <c r="G993" s="18" t="str" cm="1">
        <f t="array" ref="G993">_xlfn.IFS(C993&lt;=18.5,"Underweight",AND(C993&gt;18.5,C993&lt;=24.9),"Healthy",AND(C993&gt;24.9,C993&lt;=29.9),"Slightly Overweight",C993&gt;29.9,"Overweight")</f>
        <v>Slightly Overweight</v>
      </c>
      <c r="H993" t="str" cm="1">
        <f t="array" ref="H993">_xlfn.IFS(A993&lt;=25,"Young Adult",AND(A993&gt;=26,A993&lt;=35),"Adult",AND(A993&gt;=36,A993&lt;=59),"Mature Age Adult",A993&gt;=60,"Senior")</f>
        <v>Mature Age Adult</v>
      </c>
    </row>
    <row r="994" spans="1:8" ht="14.25" customHeight="1">
      <c r="A994" s="1">
        <v>43</v>
      </c>
      <c r="B994" s="1" t="s">
        <v>37</v>
      </c>
      <c r="C994" s="1">
        <v>27.36</v>
      </c>
      <c r="D994" s="1" t="s">
        <v>32</v>
      </c>
      <c r="E994" s="1" t="s">
        <v>36</v>
      </c>
      <c r="F994" s="18">
        <v>8606.2173999999995</v>
      </c>
      <c r="G994" s="18" t="str" cm="1">
        <f t="array" ref="G994">_xlfn.IFS(C994&lt;=18.5,"Underweight",AND(C994&gt;18.5,C994&lt;=24.9),"Healthy",AND(C994&gt;24.9,C994&lt;=29.9),"Slightly Overweight",C994&gt;29.9,"Overweight")</f>
        <v>Slightly Overweight</v>
      </c>
      <c r="H994" t="str" cm="1">
        <f t="array" ref="H994">_xlfn.IFS(A994&lt;=25,"Young Adult",AND(A994&gt;=26,A994&lt;=35),"Adult",AND(A994&gt;=36,A994&lt;=59),"Mature Age Adult",A994&gt;=60,"Senior")</f>
        <v>Mature Age Adult</v>
      </c>
    </row>
    <row r="995" spans="1:8" ht="14.25" customHeight="1">
      <c r="A995" s="1">
        <v>43</v>
      </c>
      <c r="B995" s="1" t="s">
        <v>37</v>
      </c>
      <c r="C995" s="1">
        <v>26.03</v>
      </c>
      <c r="D995" s="1" t="s">
        <v>32</v>
      </c>
      <c r="E995" s="1" t="s">
        <v>36</v>
      </c>
      <c r="F995" s="18">
        <v>6837.3687</v>
      </c>
      <c r="G995" s="18" t="str" cm="1">
        <f t="array" ref="G995">_xlfn.IFS(C995&lt;=18.5,"Underweight",AND(C995&gt;18.5,C995&lt;=24.9),"Healthy",AND(C995&gt;24.9,C995&lt;=29.9),"Slightly Overweight",C995&gt;29.9,"Overweight")</f>
        <v>Slightly Overweight</v>
      </c>
      <c r="H995" t="str" cm="1">
        <f t="array" ref="H995">_xlfn.IFS(A995&lt;=25,"Young Adult",AND(A995&gt;=26,A995&lt;=35),"Adult",AND(A995&gt;=36,A995&lt;=59),"Mature Age Adult",A995&gt;=60,"Senior")</f>
        <v>Mature Age Adult</v>
      </c>
    </row>
    <row r="996" spans="1:8" ht="14.25" customHeight="1">
      <c r="A996" s="1">
        <v>43</v>
      </c>
      <c r="B996" s="1" t="s">
        <v>37</v>
      </c>
      <c r="C996" s="1">
        <v>25.52</v>
      </c>
      <c r="D996" s="1" t="s">
        <v>32</v>
      </c>
      <c r="E996" s="1" t="s">
        <v>33</v>
      </c>
      <c r="F996" s="18">
        <v>14478.33015</v>
      </c>
      <c r="G996" s="18" t="str" cm="1">
        <f t="array" ref="G996">_xlfn.IFS(C996&lt;=18.5,"Underweight",AND(C996&gt;18.5,C996&lt;=24.9),"Healthy",AND(C996&gt;24.9,C996&lt;=29.9),"Slightly Overweight",C996&gt;29.9,"Overweight")</f>
        <v>Slightly Overweight</v>
      </c>
      <c r="H996" t="str" cm="1">
        <f t="array" ref="H996">_xlfn.IFS(A996&lt;=25,"Young Adult",AND(A996&gt;=26,A996&lt;=35),"Adult",AND(A996&gt;=36,A996&lt;=59),"Mature Age Adult",A996&gt;=60,"Senior")</f>
        <v>Mature Age Adult</v>
      </c>
    </row>
    <row r="997" spans="1:8" ht="14.25" customHeight="1">
      <c r="A997" s="1">
        <v>44</v>
      </c>
      <c r="B997" s="1" t="s">
        <v>37</v>
      </c>
      <c r="C997" s="1">
        <v>27.4</v>
      </c>
      <c r="D997" s="1" t="s">
        <v>32</v>
      </c>
      <c r="E997" s="1" t="s">
        <v>34</v>
      </c>
      <c r="F997" s="18">
        <v>7726.8540000000003</v>
      </c>
      <c r="G997" s="18" t="str" cm="1">
        <f t="array" ref="G997">_xlfn.IFS(C997&lt;=18.5,"Underweight",AND(C997&gt;18.5,C997&lt;=24.9),"Healthy",AND(C997&gt;24.9,C997&lt;=29.9),"Slightly Overweight",C997&gt;29.9,"Overweight")</f>
        <v>Slightly Overweight</v>
      </c>
      <c r="H997" t="str" cm="1">
        <f t="array" ref="H997">_xlfn.IFS(A997&lt;=25,"Young Adult",AND(A997&gt;=26,A997&lt;=35),"Adult",AND(A997&gt;=36,A997&lt;=59),"Mature Age Adult",A997&gt;=60,"Senior")</f>
        <v>Mature Age Adult</v>
      </c>
    </row>
    <row r="998" spans="1:8" ht="14.25" customHeight="1">
      <c r="A998" s="1">
        <v>44</v>
      </c>
      <c r="B998" s="1" t="s">
        <v>37</v>
      </c>
      <c r="C998" s="1">
        <v>29.734999999999999</v>
      </c>
      <c r="D998" s="1" t="s">
        <v>32</v>
      </c>
      <c r="E998" s="1" t="s">
        <v>36</v>
      </c>
      <c r="F998" s="18">
        <v>32108.662820000001</v>
      </c>
      <c r="G998" s="18" t="str" cm="1">
        <f t="array" ref="G998">_xlfn.IFS(C998&lt;=18.5,"Underweight",AND(C998&gt;18.5,C998&lt;=24.9),"Healthy",AND(C998&gt;24.9,C998&lt;=29.9),"Slightly Overweight",C998&gt;29.9,"Overweight")</f>
        <v>Slightly Overweight</v>
      </c>
      <c r="H998" t="str" cm="1">
        <f t="array" ref="H998">_xlfn.IFS(A998&lt;=25,"Young Adult",AND(A998&gt;=26,A998&lt;=35),"Adult",AND(A998&gt;=36,A998&lt;=59),"Mature Age Adult",A998&gt;=60,"Senior")</f>
        <v>Mature Age Adult</v>
      </c>
    </row>
    <row r="999" spans="1:8" ht="14.25" customHeight="1">
      <c r="A999" s="1">
        <v>44</v>
      </c>
      <c r="B999" s="1" t="s">
        <v>37</v>
      </c>
      <c r="C999" s="1">
        <v>25.364999999999998</v>
      </c>
      <c r="D999" s="1" t="s">
        <v>32</v>
      </c>
      <c r="E999" s="1" t="s">
        <v>35</v>
      </c>
      <c r="F999" s="18">
        <v>7518.0253499999999</v>
      </c>
      <c r="G999" s="18" t="str" cm="1">
        <f t="array" ref="G999">_xlfn.IFS(C999&lt;=18.5,"Underweight",AND(C999&gt;18.5,C999&lt;=24.9),"Healthy",AND(C999&gt;24.9,C999&lt;=29.9),"Slightly Overweight",C999&gt;29.9,"Overweight")</f>
        <v>Slightly Overweight</v>
      </c>
      <c r="H999" t="str" cm="1">
        <f t="array" ref="H999">_xlfn.IFS(A999&lt;=25,"Young Adult",AND(A999&gt;=26,A999&lt;=35),"Adult",AND(A999&gt;=36,A999&lt;=59),"Mature Age Adult",A999&gt;=60,"Senior")</f>
        <v>Mature Age Adult</v>
      </c>
    </row>
    <row r="1000" spans="1:8" ht="14.25" customHeight="1">
      <c r="A1000" s="1">
        <v>45</v>
      </c>
      <c r="B1000" s="1" t="s">
        <v>37</v>
      </c>
      <c r="C1000" s="1">
        <v>28.7</v>
      </c>
      <c r="D1000" s="1" t="s">
        <v>32</v>
      </c>
      <c r="E1000" s="1" t="s">
        <v>34</v>
      </c>
      <c r="F1000" s="18">
        <v>8027.9679999999998</v>
      </c>
      <c r="G1000" s="18" t="str" cm="1">
        <f t="array" ref="G1000">_xlfn.IFS(C1000&lt;=18.5,"Underweight",AND(C1000&gt;18.5,C1000&lt;=24.9),"Healthy",AND(C1000&gt;24.9,C1000&lt;=29.9),"Slightly Overweight",C1000&gt;29.9,"Overweight")</f>
        <v>Slightly Overweight</v>
      </c>
      <c r="H1000" t="str" cm="1">
        <f t="array" ref="H1000">_xlfn.IFS(A1000&lt;=25,"Young Adult",AND(A1000&gt;=26,A1000&lt;=35),"Adult",AND(A1000&gt;=36,A1000&lt;=59),"Mature Age Adult",A1000&gt;=60,"Senior")</f>
        <v>Mature Age Adult</v>
      </c>
    </row>
    <row r="1001" spans="1:8" ht="14.25" customHeight="1">
      <c r="A1001" s="1">
        <v>45</v>
      </c>
      <c r="B1001" s="1" t="s">
        <v>37</v>
      </c>
      <c r="C1001" s="1">
        <v>27.5</v>
      </c>
      <c r="D1001" s="1" t="s">
        <v>32</v>
      </c>
      <c r="E1001" s="1" t="s">
        <v>34</v>
      </c>
      <c r="F1001" s="18">
        <v>8615.2999999999993</v>
      </c>
      <c r="G1001" s="18" t="str" cm="1">
        <f t="array" ref="G1001">_xlfn.IFS(C1001&lt;=18.5,"Underweight",AND(C1001&gt;18.5,C1001&lt;=24.9),"Healthy",AND(C1001&gt;24.9,C1001&lt;=29.9),"Slightly Overweight",C1001&gt;29.9,"Overweight")</f>
        <v>Slightly Overweight</v>
      </c>
      <c r="H1001" t="str" cm="1">
        <f t="array" ref="H1001">_xlfn.IFS(A1001&lt;=25,"Young Adult",AND(A1001&gt;=26,A1001&lt;=35),"Adult",AND(A1001&gt;=36,A1001&lt;=59),"Mature Age Adult",A1001&gt;=60,"Senior")</f>
        <v>Mature Age Adult</v>
      </c>
    </row>
    <row r="1002" spans="1:8" ht="14.25" customHeight="1">
      <c r="A1002" s="1">
        <v>46</v>
      </c>
      <c r="B1002" s="1" t="s">
        <v>37</v>
      </c>
      <c r="C1002" s="1">
        <v>26.62</v>
      </c>
      <c r="D1002" s="1" t="s">
        <v>32</v>
      </c>
      <c r="E1002" s="1" t="s">
        <v>33</v>
      </c>
      <c r="F1002" s="18">
        <v>7742.1098000000002</v>
      </c>
      <c r="G1002" s="18" t="str" cm="1">
        <f t="array" ref="G1002">_xlfn.IFS(C1002&lt;=18.5,"Underweight",AND(C1002&gt;18.5,C1002&lt;=24.9),"Healthy",AND(C1002&gt;24.9,C1002&lt;=29.9),"Slightly Overweight",C1002&gt;29.9,"Overweight")</f>
        <v>Slightly Overweight</v>
      </c>
      <c r="H1002" t="str" cm="1">
        <f t="array" ref="H1002">_xlfn.IFS(A1002&lt;=25,"Young Adult",AND(A1002&gt;=26,A1002&lt;=35),"Adult",AND(A1002&gt;=36,A1002&lt;=59),"Mature Age Adult",A1002&gt;=60,"Senior")</f>
        <v>Mature Age Adult</v>
      </c>
    </row>
    <row r="1003" spans="1:8" ht="14.25" customHeight="1">
      <c r="A1003" s="1">
        <v>46</v>
      </c>
      <c r="B1003" s="1" t="s">
        <v>37</v>
      </c>
      <c r="C1003" s="1">
        <v>27.6</v>
      </c>
      <c r="D1003" s="1" t="s">
        <v>32</v>
      </c>
      <c r="E1003" s="1" t="s">
        <v>34</v>
      </c>
      <c r="F1003" s="18">
        <v>24603.04837</v>
      </c>
      <c r="G1003" s="18" t="str" cm="1">
        <f t="array" ref="G1003">_xlfn.IFS(C1003&lt;=18.5,"Underweight",AND(C1003&gt;18.5,C1003&lt;=24.9),"Healthy",AND(C1003&gt;24.9,C1003&lt;=29.9),"Slightly Overweight",C1003&gt;29.9,"Overweight")</f>
        <v>Slightly Overweight</v>
      </c>
      <c r="H1003" t="str" cm="1">
        <f t="array" ref="H1003">_xlfn.IFS(A1003&lt;=25,"Young Adult",AND(A1003&gt;=26,A1003&lt;=35),"Adult",AND(A1003&gt;=36,A1003&lt;=59),"Mature Age Adult",A1003&gt;=60,"Senior")</f>
        <v>Mature Age Adult</v>
      </c>
    </row>
    <row r="1004" spans="1:8" ht="14.25" customHeight="1">
      <c r="A1004" s="1">
        <v>46</v>
      </c>
      <c r="B1004" s="1" t="s">
        <v>37</v>
      </c>
      <c r="C1004" s="1">
        <v>25.8</v>
      </c>
      <c r="D1004" s="1" t="s">
        <v>32</v>
      </c>
      <c r="E1004" s="1" t="s">
        <v>34</v>
      </c>
      <c r="F1004" s="18">
        <v>10096.969999999999</v>
      </c>
      <c r="G1004" s="18" t="str" cm="1">
        <f t="array" ref="G1004">_xlfn.IFS(C1004&lt;=18.5,"Underweight",AND(C1004&gt;18.5,C1004&lt;=24.9),"Healthy",AND(C1004&gt;24.9,C1004&lt;=29.9),"Slightly Overweight",C1004&gt;29.9,"Overweight")</f>
        <v>Slightly Overweight</v>
      </c>
      <c r="H1004" t="str" cm="1">
        <f t="array" ref="H1004">_xlfn.IFS(A1004&lt;=25,"Young Adult",AND(A1004&gt;=26,A1004&lt;=35),"Adult",AND(A1004&gt;=36,A1004&lt;=59),"Mature Age Adult",A1004&gt;=60,"Senior")</f>
        <v>Mature Age Adult</v>
      </c>
    </row>
    <row r="1005" spans="1:8" ht="14.25" customHeight="1">
      <c r="A1005" s="1">
        <v>46</v>
      </c>
      <c r="B1005" s="1" t="s">
        <v>37</v>
      </c>
      <c r="C1005" s="1">
        <v>25.745000000000001</v>
      </c>
      <c r="D1005" s="1" t="s">
        <v>32</v>
      </c>
      <c r="E1005" s="1" t="s">
        <v>35</v>
      </c>
      <c r="F1005" s="18">
        <v>9301.8935500000007</v>
      </c>
      <c r="G1005" s="18" t="str" cm="1">
        <f t="array" ref="G1005">_xlfn.IFS(C1005&lt;=18.5,"Underweight",AND(C1005&gt;18.5,C1005&lt;=24.9),"Healthy",AND(C1005&gt;24.9,C1005&lt;=29.9),"Slightly Overweight",C1005&gt;29.9,"Overweight")</f>
        <v>Slightly Overweight</v>
      </c>
      <c r="H1005" t="str" cm="1">
        <f t="array" ref="H1005">_xlfn.IFS(A1005&lt;=25,"Young Adult",AND(A1005&gt;=26,A1005&lt;=35),"Adult",AND(A1005&gt;=36,A1005&lt;=59),"Mature Age Adult",A1005&gt;=60,"Senior")</f>
        <v>Mature Age Adult</v>
      </c>
    </row>
    <row r="1006" spans="1:8" ht="14.25" customHeight="1">
      <c r="A1006" s="1">
        <v>47</v>
      </c>
      <c r="B1006" s="1" t="s">
        <v>37</v>
      </c>
      <c r="C1006" s="1">
        <v>28.215</v>
      </c>
      <c r="D1006" s="1" t="s">
        <v>32</v>
      </c>
      <c r="E1006" s="1" t="s">
        <v>36</v>
      </c>
      <c r="F1006" s="18">
        <v>10407.085849999999</v>
      </c>
      <c r="G1006" s="18" t="str" cm="1">
        <f t="array" ref="G1006">_xlfn.IFS(C1006&lt;=18.5,"Underweight",AND(C1006&gt;18.5,C1006&lt;=24.9),"Healthy",AND(C1006&gt;24.9,C1006&lt;=29.9),"Slightly Overweight",C1006&gt;29.9,"Overweight")</f>
        <v>Slightly Overweight</v>
      </c>
      <c r="H1006" t="str" cm="1">
        <f t="array" ref="H1006">_xlfn.IFS(A1006&lt;=25,"Young Adult",AND(A1006&gt;=26,A1006&lt;=35),"Adult",AND(A1006&gt;=36,A1006&lt;=59),"Mature Age Adult",A1006&gt;=60,"Senior")</f>
        <v>Mature Age Adult</v>
      </c>
    </row>
    <row r="1007" spans="1:8" ht="14.25" customHeight="1">
      <c r="A1007" s="1">
        <v>47</v>
      </c>
      <c r="B1007" s="1" t="s">
        <v>37</v>
      </c>
      <c r="C1007" s="1">
        <v>25.46</v>
      </c>
      <c r="D1007" s="1" t="s">
        <v>32</v>
      </c>
      <c r="E1007" s="1" t="s">
        <v>36</v>
      </c>
      <c r="F1007" s="18">
        <v>9225.2564000000002</v>
      </c>
      <c r="G1007" s="18" t="str" cm="1">
        <f t="array" ref="G1007">_xlfn.IFS(C1007&lt;=18.5,"Underweight",AND(C1007&gt;18.5,C1007&lt;=24.9),"Healthy",AND(C1007&gt;24.9,C1007&lt;=29.9),"Slightly Overweight",C1007&gt;29.9,"Overweight")</f>
        <v>Slightly Overweight</v>
      </c>
      <c r="H1007" t="str" cm="1">
        <f t="array" ref="H1007">_xlfn.IFS(A1007&lt;=25,"Young Adult",AND(A1007&gt;=26,A1007&lt;=35),"Adult",AND(A1007&gt;=36,A1007&lt;=59),"Mature Age Adult",A1007&gt;=60,"Senior")</f>
        <v>Mature Age Adult</v>
      </c>
    </row>
    <row r="1008" spans="1:8" ht="14.25" customHeight="1">
      <c r="A1008" s="1">
        <v>47</v>
      </c>
      <c r="B1008" s="1" t="s">
        <v>37</v>
      </c>
      <c r="C1008" s="1">
        <v>29.83</v>
      </c>
      <c r="D1008" s="1" t="s">
        <v>32</v>
      </c>
      <c r="E1008" s="1" t="s">
        <v>35</v>
      </c>
      <c r="F1008" s="18">
        <v>9620.3307000000004</v>
      </c>
      <c r="G1008" s="18" t="str" cm="1">
        <f t="array" ref="G1008">_xlfn.IFS(C1008&lt;=18.5,"Underweight",AND(C1008&gt;18.5,C1008&lt;=24.9),"Healthy",AND(C1008&gt;24.9,C1008&lt;=29.9),"Slightly Overweight",C1008&gt;29.9,"Overweight")</f>
        <v>Slightly Overweight</v>
      </c>
      <c r="H1008" t="str" cm="1">
        <f t="array" ref="H1008">_xlfn.IFS(A1008&lt;=25,"Young Adult",AND(A1008&gt;=26,A1008&lt;=35),"Adult",AND(A1008&gt;=36,A1008&lt;=59),"Mature Age Adult",A1008&gt;=60,"Senior")</f>
        <v>Mature Age Adult</v>
      </c>
    </row>
    <row r="1009" spans="1:8" ht="14.25" customHeight="1">
      <c r="A1009" s="1">
        <v>48</v>
      </c>
      <c r="B1009" s="1" t="s">
        <v>37</v>
      </c>
      <c r="C1009" s="1">
        <v>29.7</v>
      </c>
      <c r="D1009" s="1" t="s">
        <v>32</v>
      </c>
      <c r="E1009" s="1" t="s">
        <v>33</v>
      </c>
      <c r="F1009" s="18">
        <v>7789.6350000000002</v>
      </c>
      <c r="G1009" s="18" t="str" cm="1">
        <f t="array" ref="G1009">_xlfn.IFS(C1009&lt;=18.5,"Underweight",AND(C1009&gt;18.5,C1009&lt;=24.9),"Healthy",AND(C1009&gt;24.9,C1009&lt;=29.9),"Slightly Overweight",C1009&gt;29.9,"Overweight")</f>
        <v>Slightly Overweight</v>
      </c>
      <c r="H1009" t="str" cm="1">
        <f t="array" ref="H1009">_xlfn.IFS(A1009&lt;=25,"Young Adult",AND(A1009&gt;=26,A1009&lt;=35),"Adult",AND(A1009&gt;=36,A1009&lt;=59),"Mature Age Adult",A1009&gt;=60,"Senior")</f>
        <v>Mature Age Adult</v>
      </c>
    </row>
    <row r="1010" spans="1:8" ht="14.25" customHeight="1">
      <c r="A1010" s="1">
        <v>48</v>
      </c>
      <c r="B1010" s="1" t="s">
        <v>37</v>
      </c>
      <c r="C1010" s="1">
        <v>29.6</v>
      </c>
      <c r="D1010" s="1" t="s">
        <v>32</v>
      </c>
      <c r="E1010" s="1" t="s">
        <v>34</v>
      </c>
      <c r="F1010" s="18">
        <v>21232.182260000001</v>
      </c>
      <c r="G1010" s="18" t="str" cm="1">
        <f t="array" ref="G1010">_xlfn.IFS(C1010&lt;=18.5,"Underweight",AND(C1010&gt;18.5,C1010&lt;=24.9),"Healthy",AND(C1010&gt;24.9,C1010&lt;=29.9),"Slightly Overweight",C1010&gt;29.9,"Overweight")</f>
        <v>Slightly Overweight</v>
      </c>
      <c r="H1010" t="str" cm="1">
        <f t="array" ref="H1010">_xlfn.IFS(A1010&lt;=25,"Young Adult",AND(A1010&gt;=26,A1010&lt;=35),"Adult",AND(A1010&gt;=36,A1010&lt;=59),"Mature Age Adult",A1010&gt;=60,"Senior")</f>
        <v>Mature Age Adult</v>
      </c>
    </row>
    <row r="1011" spans="1:8" ht="14.25" customHeight="1">
      <c r="A1011" s="1">
        <v>49</v>
      </c>
      <c r="B1011" s="1" t="s">
        <v>37</v>
      </c>
      <c r="C1011" s="1">
        <v>25.84</v>
      </c>
      <c r="D1011" s="1" t="s">
        <v>32</v>
      </c>
      <c r="E1011" s="1" t="s">
        <v>36</v>
      </c>
      <c r="F1011" s="18">
        <v>9282.4806000000008</v>
      </c>
      <c r="G1011" s="18" t="str" cm="1">
        <f t="array" ref="G1011">_xlfn.IFS(C1011&lt;=18.5,"Underweight",AND(C1011&gt;18.5,C1011&lt;=24.9),"Healthy",AND(C1011&gt;24.9,C1011&lt;=29.9),"Slightly Overweight",C1011&gt;29.9,"Overweight")</f>
        <v>Slightly Overweight</v>
      </c>
      <c r="H1011" t="str" cm="1">
        <f t="array" ref="H1011">_xlfn.IFS(A1011&lt;=25,"Young Adult",AND(A1011&gt;=26,A1011&lt;=35),"Adult",AND(A1011&gt;=36,A1011&lt;=59),"Mature Age Adult",A1011&gt;=60,"Senior")</f>
        <v>Mature Age Adult</v>
      </c>
    </row>
    <row r="1012" spans="1:8" ht="14.25" customHeight="1">
      <c r="A1012" s="1">
        <v>49</v>
      </c>
      <c r="B1012" s="1" t="s">
        <v>37</v>
      </c>
      <c r="C1012" s="1">
        <v>28.7</v>
      </c>
      <c r="D1012" s="1" t="s">
        <v>32</v>
      </c>
      <c r="E1012" s="1" t="s">
        <v>34</v>
      </c>
      <c r="F1012" s="18">
        <v>8703.4560000000001</v>
      </c>
      <c r="G1012" s="18" t="str" cm="1">
        <f t="array" ref="G1012">_xlfn.IFS(C1012&lt;=18.5,"Underweight",AND(C1012&gt;18.5,C1012&lt;=24.9),"Healthy",AND(C1012&gt;24.9,C1012&lt;=29.9),"Slightly Overweight",C1012&gt;29.9,"Overweight")</f>
        <v>Slightly Overweight</v>
      </c>
      <c r="H1012" t="str" cm="1">
        <f t="array" ref="H1012">_xlfn.IFS(A1012&lt;=25,"Young Adult",AND(A1012&gt;=26,A1012&lt;=35),"Adult",AND(A1012&gt;=36,A1012&lt;=59),"Mature Age Adult",A1012&gt;=60,"Senior")</f>
        <v>Mature Age Adult</v>
      </c>
    </row>
    <row r="1013" spans="1:8" ht="14.25" customHeight="1">
      <c r="A1013" s="1">
        <v>49</v>
      </c>
      <c r="B1013" s="1" t="s">
        <v>37</v>
      </c>
      <c r="C1013" s="1">
        <v>28.69</v>
      </c>
      <c r="D1013" s="1" t="s">
        <v>32</v>
      </c>
      <c r="E1013" s="1" t="s">
        <v>35</v>
      </c>
      <c r="F1013" s="18">
        <v>10264.4421</v>
      </c>
      <c r="G1013" s="18" t="str" cm="1">
        <f t="array" ref="G1013">_xlfn.IFS(C1013&lt;=18.5,"Underweight",AND(C1013&gt;18.5,C1013&lt;=24.9),"Healthy",AND(C1013&gt;24.9,C1013&lt;=29.9),"Slightly Overweight",C1013&gt;29.9,"Overweight")</f>
        <v>Slightly Overweight</v>
      </c>
      <c r="H1013" t="str" cm="1">
        <f t="array" ref="H1013">_xlfn.IFS(A1013&lt;=25,"Young Adult",AND(A1013&gt;=26,A1013&lt;=35),"Adult",AND(A1013&gt;=36,A1013&lt;=59),"Mature Age Adult",A1013&gt;=60,"Senior")</f>
        <v>Mature Age Adult</v>
      </c>
    </row>
    <row r="1014" spans="1:8" ht="14.25" customHeight="1">
      <c r="A1014" s="1">
        <v>49</v>
      </c>
      <c r="B1014" s="1" t="s">
        <v>37</v>
      </c>
      <c r="C1014" s="1">
        <v>29.83</v>
      </c>
      <c r="D1014" s="1" t="s">
        <v>32</v>
      </c>
      <c r="E1014" s="1" t="s">
        <v>36</v>
      </c>
      <c r="F1014" s="18">
        <v>9288.0267000000003</v>
      </c>
      <c r="G1014" s="18" t="str" cm="1">
        <f t="array" ref="G1014">_xlfn.IFS(C1014&lt;=18.5,"Underweight",AND(C1014&gt;18.5,C1014&lt;=24.9),"Healthy",AND(C1014&gt;24.9,C1014&lt;=29.9),"Slightly Overweight",C1014&gt;29.9,"Overweight")</f>
        <v>Slightly Overweight</v>
      </c>
      <c r="H1014" t="str" cm="1">
        <f t="array" ref="H1014">_xlfn.IFS(A1014&lt;=25,"Young Adult",AND(A1014&gt;=26,A1014&lt;=35),"Adult",AND(A1014&gt;=36,A1014&lt;=59),"Mature Age Adult",A1014&gt;=60,"Senior")</f>
        <v>Mature Age Adult</v>
      </c>
    </row>
    <row r="1015" spans="1:8" ht="14.25" customHeight="1">
      <c r="A1015" s="1">
        <v>50</v>
      </c>
      <c r="B1015" s="1" t="s">
        <v>37</v>
      </c>
      <c r="C1015" s="1">
        <v>27.454999999999998</v>
      </c>
      <c r="D1015" s="1" t="s">
        <v>32</v>
      </c>
      <c r="E1015" s="1" t="s">
        <v>36</v>
      </c>
      <c r="F1015" s="18">
        <v>9617.6624499999998</v>
      </c>
      <c r="G1015" s="18" t="str" cm="1">
        <f t="array" ref="G1015">_xlfn.IFS(C1015&lt;=18.5,"Underweight",AND(C1015&gt;18.5,C1015&lt;=24.9),"Healthy",AND(C1015&gt;24.9,C1015&lt;=29.9),"Slightly Overweight",C1015&gt;29.9,"Overweight")</f>
        <v>Slightly Overweight</v>
      </c>
      <c r="H1015" t="str" cm="1">
        <f t="array" ref="H1015">_xlfn.IFS(A1015&lt;=25,"Young Adult",AND(A1015&gt;=26,A1015&lt;=35),"Adult",AND(A1015&gt;=36,A1015&lt;=59),"Mature Age Adult",A1015&gt;=60,"Senior")</f>
        <v>Mature Age Adult</v>
      </c>
    </row>
    <row r="1016" spans="1:8" ht="14.25" customHeight="1">
      <c r="A1016" s="1">
        <v>50</v>
      </c>
      <c r="B1016" s="1" t="s">
        <v>37</v>
      </c>
      <c r="C1016" s="1">
        <v>26.6</v>
      </c>
      <c r="D1016" s="1" t="s">
        <v>32</v>
      </c>
      <c r="E1016" s="1" t="s">
        <v>34</v>
      </c>
      <c r="F1016" s="18">
        <v>8444.4740000000002</v>
      </c>
      <c r="G1016" s="18" t="str" cm="1">
        <f t="array" ref="G1016">_xlfn.IFS(C1016&lt;=18.5,"Underweight",AND(C1016&gt;18.5,C1016&lt;=24.9),"Healthy",AND(C1016&gt;24.9,C1016&lt;=29.9),"Slightly Overweight",C1016&gt;29.9,"Overweight")</f>
        <v>Slightly Overweight</v>
      </c>
      <c r="H1016" t="str" cm="1">
        <f t="array" ref="H1016">_xlfn.IFS(A1016&lt;=25,"Young Adult",AND(A1016&gt;=26,A1016&lt;=35),"Adult",AND(A1016&gt;=36,A1016&lt;=59),"Mature Age Adult",A1016&gt;=60,"Senior")</f>
        <v>Mature Age Adult</v>
      </c>
    </row>
    <row r="1017" spans="1:8" ht="14.25" customHeight="1">
      <c r="A1017" s="1">
        <v>50</v>
      </c>
      <c r="B1017" s="1" t="s">
        <v>37</v>
      </c>
      <c r="C1017" s="1">
        <v>25.364999999999998</v>
      </c>
      <c r="D1017" s="1" t="s">
        <v>32</v>
      </c>
      <c r="E1017" s="1" t="s">
        <v>35</v>
      </c>
      <c r="F1017" s="18">
        <v>30284.642940000002</v>
      </c>
      <c r="G1017" s="18" t="str" cm="1">
        <f t="array" ref="G1017">_xlfn.IFS(C1017&lt;=18.5,"Underweight",AND(C1017&gt;18.5,C1017&lt;=24.9),"Healthy",AND(C1017&gt;24.9,C1017&lt;=29.9),"Slightly Overweight",C1017&gt;29.9,"Overweight")</f>
        <v>Slightly Overweight</v>
      </c>
      <c r="H1017" t="str" cm="1">
        <f t="array" ref="H1017">_xlfn.IFS(A1017&lt;=25,"Young Adult",AND(A1017&gt;=26,A1017&lt;=35),"Adult",AND(A1017&gt;=36,A1017&lt;=59),"Mature Age Adult",A1017&gt;=60,"Senior")</f>
        <v>Mature Age Adult</v>
      </c>
    </row>
    <row r="1018" spans="1:8" ht="14.25" customHeight="1">
      <c r="A1018" s="1">
        <v>50</v>
      </c>
      <c r="B1018" s="1" t="s">
        <v>37</v>
      </c>
      <c r="C1018" s="1">
        <v>26.41</v>
      </c>
      <c r="D1018" s="1" t="s">
        <v>32</v>
      </c>
      <c r="E1018" s="1" t="s">
        <v>35</v>
      </c>
      <c r="F1018" s="18">
        <v>8827.2098999999998</v>
      </c>
      <c r="G1018" s="18" t="str" cm="1">
        <f t="array" ref="G1018">_xlfn.IFS(C1018&lt;=18.5,"Underweight",AND(C1018&gt;18.5,C1018&lt;=24.9),"Healthy",AND(C1018&gt;24.9,C1018&lt;=29.9),"Slightly Overweight",C1018&gt;29.9,"Overweight")</f>
        <v>Slightly Overweight</v>
      </c>
      <c r="H1018" t="str" cm="1">
        <f t="array" ref="H1018">_xlfn.IFS(A1018&lt;=25,"Young Adult",AND(A1018&gt;=26,A1018&lt;=35),"Adult",AND(A1018&gt;=36,A1018&lt;=59),"Mature Age Adult",A1018&gt;=60,"Senior")</f>
        <v>Mature Age Adult</v>
      </c>
    </row>
    <row r="1019" spans="1:8" ht="14.25" customHeight="1">
      <c r="A1019" s="1">
        <v>50</v>
      </c>
      <c r="B1019" s="1" t="s">
        <v>37</v>
      </c>
      <c r="C1019" s="1">
        <v>25.3</v>
      </c>
      <c r="D1019" s="1" t="s">
        <v>32</v>
      </c>
      <c r="E1019" s="1" t="s">
        <v>33</v>
      </c>
      <c r="F1019" s="18">
        <v>8442.6669999999995</v>
      </c>
      <c r="G1019" s="18" t="str" cm="1">
        <f t="array" ref="G1019">_xlfn.IFS(C1019&lt;=18.5,"Underweight",AND(C1019&gt;18.5,C1019&lt;=24.9),"Healthy",AND(C1019&gt;24.9,C1019&lt;=29.9),"Slightly Overweight",C1019&gt;29.9,"Overweight")</f>
        <v>Slightly Overweight</v>
      </c>
      <c r="H1019" t="str" cm="1">
        <f t="array" ref="H1019">_xlfn.IFS(A1019&lt;=25,"Young Adult",AND(A1019&gt;=26,A1019&lt;=35),"Adult",AND(A1019&gt;=36,A1019&lt;=59),"Mature Age Adult",A1019&gt;=60,"Senior")</f>
        <v>Mature Age Adult</v>
      </c>
    </row>
    <row r="1020" spans="1:8" ht="14.25" customHeight="1">
      <c r="A1020" s="1">
        <v>51</v>
      </c>
      <c r="B1020" s="1" t="s">
        <v>37</v>
      </c>
      <c r="C1020" s="1">
        <v>25.4</v>
      </c>
      <c r="D1020" s="1" t="s">
        <v>32</v>
      </c>
      <c r="E1020" s="1" t="s">
        <v>34</v>
      </c>
      <c r="F1020" s="18">
        <v>8782.4689999999991</v>
      </c>
      <c r="G1020" s="18" t="str" cm="1">
        <f t="array" ref="G1020">_xlfn.IFS(C1020&lt;=18.5,"Underweight",AND(C1020&gt;18.5,C1020&lt;=24.9),"Healthy",AND(C1020&gt;24.9,C1020&lt;=29.9),"Slightly Overweight",C1020&gt;29.9,"Overweight")</f>
        <v>Slightly Overweight</v>
      </c>
      <c r="H1020" t="str" cm="1">
        <f t="array" ref="H1020">_xlfn.IFS(A1020&lt;=25,"Young Adult",AND(A1020&gt;=26,A1020&lt;=35),"Adult",AND(A1020&gt;=36,A1020&lt;=59),"Mature Age Adult",A1020&gt;=60,"Senior")</f>
        <v>Mature Age Adult</v>
      </c>
    </row>
    <row r="1021" spans="1:8" ht="14.25" customHeight="1">
      <c r="A1021" s="1">
        <v>51</v>
      </c>
      <c r="B1021" s="1" t="s">
        <v>37</v>
      </c>
      <c r="C1021" s="1">
        <v>27.74</v>
      </c>
      <c r="D1021" s="1" t="s">
        <v>32</v>
      </c>
      <c r="E1021" s="1" t="s">
        <v>36</v>
      </c>
      <c r="F1021" s="18">
        <v>9957.7216000000008</v>
      </c>
      <c r="G1021" s="18" t="str" cm="1">
        <f t="array" ref="G1021">_xlfn.IFS(C1021&lt;=18.5,"Underweight",AND(C1021&gt;18.5,C1021&lt;=24.9),"Healthy",AND(C1021&gt;24.9,C1021&lt;=29.9),"Slightly Overweight",C1021&gt;29.9,"Overweight")</f>
        <v>Slightly Overweight</v>
      </c>
      <c r="H1021" t="str" cm="1">
        <f t="array" ref="H1021">_xlfn.IFS(A1021&lt;=25,"Young Adult",AND(A1021&gt;=26,A1021&lt;=35),"Adult",AND(A1021&gt;=36,A1021&lt;=59),"Mature Age Adult",A1021&gt;=60,"Senior")</f>
        <v>Mature Age Adult</v>
      </c>
    </row>
    <row r="1022" spans="1:8" ht="14.25" customHeight="1">
      <c r="A1022" s="1">
        <v>52</v>
      </c>
      <c r="B1022" s="1" t="s">
        <v>37</v>
      </c>
      <c r="C1022" s="1">
        <v>26.4</v>
      </c>
      <c r="D1022" s="1" t="s">
        <v>32</v>
      </c>
      <c r="E1022" s="1" t="s">
        <v>33</v>
      </c>
      <c r="F1022" s="18">
        <v>25992.821039999999</v>
      </c>
      <c r="G1022" s="18" t="str" cm="1">
        <f t="array" ref="G1022">_xlfn.IFS(C1022&lt;=18.5,"Underweight",AND(C1022&gt;18.5,C1022&lt;=24.9),"Healthy",AND(C1022&gt;24.9,C1022&lt;=29.9),"Slightly Overweight",C1022&gt;29.9,"Overweight")</f>
        <v>Slightly Overweight</v>
      </c>
      <c r="H1022" t="str" cm="1">
        <f t="array" ref="H1022">_xlfn.IFS(A1022&lt;=25,"Young Adult",AND(A1022&gt;=26,A1022&lt;=35),"Adult",AND(A1022&gt;=36,A1022&lt;=59),"Mature Age Adult",A1022&gt;=60,"Senior")</f>
        <v>Mature Age Adult</v>
      </c>
    </row>
    <row r="1023" spans="1:8" ht="14.25" customHeight="1">
      <c r="A1023" s="1">
        <v>53</v>
      </c>
      <c r="B1023" s="1" t="s">
        <v>37</v>
      </c>
      <c r="C1023" s="1">
        <v>26.41</v>
      </c>
      <c r="D1023" s="1" t="s">
        <v>32</v>
      </c>
      <c r="E1023" s="1" t="s">
        <v>36</v>
      </c>
      <c r="F1023" s="18">
        <v>11244.376899999999</v>
      </c>
      <c r="G1023" s="18" t="str" cm="1">
        <f t="array" ref="G1023">_xlfn.IFS(C1023&lt;=18.5,"Underweight",AND(C1023&gt;18.5,C1023&lt;=24.9),"Healthy",AND(C1023&gt;24.9,C1023&lt;=29.9),"Slightly Overweight",C1023&gt;29.9,"Overweight")</f>
        <v>Slightly Overweight</v>
      </c>
      <c r="H1023" t="str" cm="1">
        <f t="array" ref="H1023">_xlfn.IFS(A1023&lt;=25,"Young Adult",AND(A1023&gt;=26,A1023&lt;=35),"Adult",AND(A1023&gt;=36,A1023&lt;=59),"Mature Age Adult",A1023&gt;=60,"Senior")</f>
        <v>Mature Age Adult</v>
      </c>
    </row>
    <row r="1024" spans="1:8" ht="14.25" customHeight="1">
      <c r="A1024" s="1">
        <v>53</v>
      </c>
      <c r="B1024" s="1" t="s">
        <v>37</v>
      </c>
      <c r="C1024" s="1">
        <v>28.88</v>
      </c>
      <c r="D1024" s="1" t="s">
        <v>32</v>
      </c>
      <c r="E1024" s="1" t="s">
        <v>35</v>
      </c>
      <c r="F1024" s="18">
        <v>9869.8101999999999</v>
      </c>
      <c r="G1024" s="18" t="str" cm="1">
        <f t="array" ref="G1024">_xlfn.IFS(C1024&lt;=18.5,"Underweight",AND(C1024&gt;18.5,C1024&lt;=24.9),"Healthy",AND(C1024&gt;24.9,C1024&lt;=29.9),"Slightly Overweight",C1024&gt;29.9,"Overweight")</f>
        <v>Slightly Overweight</v>
      </c>
      <c r="H1024" t="str" cm="1">
        <f t="array" ref="H1024">_xlfn.IFS(A1024&lt;=25,"Young Adult",AND(A1024&gt;=26,A1024&lt;=35),"Adult",AND(A1024&gt;=36,A1024&lt;=59),"Mature Age Adult",A1024&gt;=60,"Senior")</f>
        <v>Mature Age Adult</v>
      </c>
    </row>
    <row r="1025" spans="1:8" ht="14.25" customHeight="1">
      <c r="A1025" s="1">
        <v>53</v>
      </c>
      <c r="B1025" s="1" t="s">
        <v>37</v>
      </c>
      <c r="C1025" s="1">
        <v>29.48</v>
      </c>
      <c r="D1025" s="1" t="s">
        <v>32</v>
      </c>
      <c r="E1025" s="1" t="s">
        <v>33</v>
      </c>
      <c r="F1025" s="18">
        <v>9487.6442000000006</v>
      </c>
      <c r="G1025" s="18" t="str" cm="1">
        <f t="array" ref="G1025">_xlfn.IFS(C1025&lt;=18.5,"Underweight",AND(C1025&gt;18.5,C1025&lt;=24.9),"Healthy",AND(C1025&gt;24.9,C1025&lt;=29.9),"Slightly Overweight",C1025&gt;29.9,"Overweight")</f>
        <v>Slightly Overweight</v>
      </c>
      <c r="H1025" t="str" cm="1">
        <f t="array" ref="H1025">_xlfn.IFS(A1025&lt;=25,"Young Adult",AND(A1025&gt;=26,A1025&lt;=35),"Adult",AND(A1025&gt;=36,A1025&lt;=59),"Mature Age Adult",A1025&gt;=60,"Senior")</f>
        <v>Mature Age Adult</v>
      </c>
    </row>
    <row r="1026" spans="1:8" ht="14.25" customHeight="1">
      <c r="A1026" s="1">
        <v>53</v>
      </c>
      <c r="B1026" s="1" t="s">
        <v>37</v>
      </c>
      <c r="C1026" s="1">
        <v>28.6</v>
      </c>
      <c r="D1026" s="1" t="s">
        <v>32</v>
      </c>
      <c r="E1026" s="1" t="s">
        <v>34</v>
      </c>
      <c r="F1026" s="18">
        <v>11253.421</v>
      </c>
      <c r="G1026" s="18" t="str" cm="1">
        <f t="array" ref="G1026">_xlfn.IFS(C1026&lt;=18.5,"Underweight",AND(C1026&gt;18.5,C1026&lt;=24.9),"Healthy",AND(C1026&gt;24.9,C1026&lt;=29.9),"Slightly Overweight",C1026&gt;29.9,"Overweight")</f>
        <v>Slightly Overweight</v>
      </c>
      <c r="H1026" t="str" cm="1">
        <f t="array" ref="H1026">_xlfn.IFS(A1026&lt;=25,"Young Adult",AND(A1026&gt;=26,A1026&lt;=35),"Adult",AND(A1026&gt;=36,A1026&lt;=59),"Mature Age Adult",A1026&gt;=60,"Senior")</f>
        <v>Mature Age Adult</v>
      </c>
    </row>
    <row r="1027" spans="1:8" ht="14.25" customHeight="1">
      <c r="A1027" s="1">
        <v>54</v>
      </c>
      <c r="B1027" s="1" t="s">
        <v>37</v>
      </c>
      <c r="C1027" s="1">
        <v>29.2</v>
      </c>
      <c r="D1027" s="1" t="s">
        <v>32</v>
      </c>
      <c r="E1027" s="1" t="s">
        <v>34</v>
      </c>
      <c r="F1027" s="18">
        <v>10436.096</v>
      </c>
      <c r="G1027" s="18" t="str" cm="1">
        <f t="array" ref="G1027">_xlfn.IFS(C1027&lt;=18.5,"Underweight",AND(C1027&gt;18.5,C1027&lt;=24.9),"Healthy",AND(C1027&gt;24.9,C1027&lt;=29.9),"Slightly Overweight",C1027&gt;29.9,"Overweight")</f>
        <v>Slightly Overweight</v>
      </c>
      <c r="H1027" t="str" cm="1">
        <f t="array" ref="H1027">_xlfn.IFS(A1027&lt;=25,"Young Adult",AND(A1027&gt;=26,A1027&lt;=35),"Adult",AND(A1027&gt;=36,A1027&lt;=59),"Mature Age Adult",A1027&gt;=60,"Senior")</f>
        <v>Mature Age Adult</v>
      </c>
    </row>
    <row r="1028" spans="1:8" ht="14.25" customHeight="1">
      <c r="A1028" s="1">
        <v>54</v>
      </c>
      <c r="B1028" s="1" t="s">
        <v>37</v>
      </c>
      <c r="C1028" s="1">
        <v>25.46</v>
      </c>
      <c r="D1028" s="1" t="s">
        <v>32</v>
      </c>
      <c r="E1028" s="1" t="s">
        <v>36</v>
      </c>
      <c r="F1028" s="18">
        <v>25517.11363</v>
      </c>
      <c r="G1028" s="18" t="str" cm="1">
        <f t="array" ref="G1028">_xlfn.IFS(C1028&lt;=18.5,"Underweight",AND(C1028&gt;18.5,C1028&lt;=24.9),"Healthy",AND(C1028&gt;24.9,C1028&lt;=29.9),"Slightly Overweight",C1028&gt;29.9,"Overweight")</f>
        <v>Slightly Overweight</v>
      </c>
      <c r="H1028" t="str" cm="1">
        <f t="array" ref="H1028">_xlfn.IFS(A1028&lt;=25,"Young Adult",AND(A1028&gt;=26,A1028&lt;=35),"Adult",AND(A1028&gt;=36,A1028&lt;=59),"Mature Age Adult",A1028&gt;=60,"Senior")</f>
        <v>Mature Age Adult</v>
      </c>
    </row>
    <row r="1029" spans="1:8" ht="14.25" customHeight="1">
      <c r="A1029" s="1">
        <v>55</v>
      </c>
      <c r="B1029" s="1" t="s">
        <v>37</v>
      </c>
      <c r="C1029" s="1">
        <v>27.645</v>
      </c>
      <c r="D1029" s="1" t="s">
        <v>32</v>
      </c>
      <c r="E1029" s="1" t="s">
        <v>35</v>
      </c>
      <c r="F1029" s="18">
        <v>10594.501550000001</v>
      </c>
      <c r="G1029" s="18" t="str" cm="1">
        <f t="array" ref="G1029">_xlfn.IFS(C1029&lt;=18.5,"Underweight",AND(C1029&gt;18.5,C1029&lt;=24.9),"Healthy",AND(C1029&gt;24.9,C1029&lt;=29.9),"Slightly Overweight",C1029&gt;29.9,"Overweight")</f>
        <v>Slightly Overweight</v>
      </c>
      <c r="H1029" t="str" cm="1">
        <f t="array" ref="H1029">_xlfn.IFS(A1029&lt;=25,"Young Adult",AND(A1029&gt;=26,A1029&lt;=35),"Adult",AND(A1029&gt;=36,A1029&lt;=59),"Mature Age Adult",A1029&gt;=60,"Senior")</f>
        <v>Mature Age Adult</v>
      </c>
    </row>
    <row r="1030" spans="1:8" ht="14.25" customHeight="1">
      <c r="A1030" s="1">
        <v>55</v>
      </c>
      <c r="B1030" s="1" t="s">
        <v>37</v>
      </c>
      <c r="C1030" s="1">
        <v>28.975000000000001</v>
      </c>
      <c r="D1030" s="1" t="s">
        <v>32</v>
      </c>
      <c r="E1030" s="1" t="s">
        <v>36</v>
      </c>
      <c r="F1030" s="18">
        <v>10796.35025</v>
      </c>
      <c r="G1030" s="18" t="str" cm="1">
        <f t="array" ref="G1030">_xlfn.IFS(C1030&lt;=18.5,"Underweight",AND(C1030&gt;18.5,C1030&lt;=24.9),"Healthy",AND(C1030&gt;24.9,C1030&lt;=29.9),"Slightly Overweight",C1030&gt;29.9,"Overweight")</f>
        <v>Slightly Overweight</v>
      </c>
      <c r="H1030" t="str" cm="1">
        <f t="array" ref="H1030">_xlfn.IFS(A1030&lt;=25,"Young Adult",AND(A1030&gt;=26,A1030&lt;=35),"Adult",AND(A1030&gt;=36,A1030&lt;=59),"Mature Age Adult",A1030&gt;=60,"Senior")</f>
        <v>Mature Age Adult</v>
      </c>
    </row>
    <row r="1031" spans="1:8" ht="14.25" customHeight="1">
      <c r="A1031" s="1">
        <v>55</v>
      </c>
      <c r="B1031" s="1" t="s">
        <v>37</v>
      </c>
      <c r="C1031" s="1">
        <v>29.9</v>
      </c>
      <c r="D1031" s="1" t="s">
        <v>32</v>
      </c>
      <c r="E1031" s="1" t="s">
        <v>34</v>
      </c>
      <c r="F1031" s="18">
        <v>10214.636</v>
      </c>
      <c r="G1031" s="18" t="str" cm="1">
        <f t="array" ref="G1031">_xlfn.IFS(C1031&lt;=18.5,"Underweight",AND(C1031&gt;18.5,C1031&lt;=24.9),"Healthy",AND(C1031&gt;24.9,C1031&lt;=29.9),"Slightly Overweight",C1031&gt;29.9,"Overweight")</f>
        <v>Slightly Overweight</v>
      </c>
      <c r="H1031" t="str" cm="1">
        <f t="array" ref="H1031">_xlfn.IFS(A1031&lt;=25,"Young Adult",AND(A1031&gt;=26,A1031&lt;=35),"Adult",AND(A1031&gt;=36,A1031&lt;=59),"Mature Age Adult",A1031&gt;=60,"Senior")</f>
        <v>Mature Age Adult</v>
      </c>
    </row>
    <row r="1032" spans="1:8" ht="14.25" customHeight="1">
      <c r="A1032" s="1">
        <v>56</v>
      </c>
      <c r="B1032" s="1" t="s">
        <v>37</v>
      </c>
      <c r="C1032" s="1">
        <v>25.934999999999999</v>
      </c>
      <c r="D1032" s="1" t="s">
        <v>32</v>
      </c>
      <c r="E1032" s="1" t="s">
        <v>36</v>
      </c>
      <c r="F1032" s="18">
        <v>11165.417649999999</v>
      </c>
      <c r="G1032" s="18" t="str" cm="1">
        <f t="array" ref="G1032">_xlfn.IFS(C1032&lt;=18.5,"Underweight",AND(C1032&gt;18.5,C1032&lt;=24.9),"Healthy",AND(C1032&gt;24.9,C1032&lt;=29.9),"Slightly Overweight",C1032&gt;29.9,"Overweight")</f>
        <v>Slightly Overweight</v>
      </c>
      <c r="H1032" t="str" cm="1">
        <f t="array" ref="H1032">_xlfn.IFS(A1032&lt;=25,"Young Adult",AND(A1032&gt;=26,A1032&lt;=35),"Adult",AND(A1032&gt;=36,A1032&lt;=59),"Mature Age Adult",A1032&gt;=60,"Senior")</f>
        <v>Mature Age Adult</v>
      </c>
    </row>
    <row r="1033" spans="1:8" ht="14.25" customHeight="1">
      <c r="A1033" s="1">
        <v>57</v>
      </c>
      <c r="B1033" s="1" t="s">
        <v>37</v>
      </c>
      <c r="C1033" s="1">
        <v>28.1</v>
      </c>
      <c r="D1033" s="1" t="s">
        <v>32</v>
      </c>
      <c r="E1033" s="1" t="s">
        <v>34</v>
      </c>
      <c r="F1033" s="18">
        <v>10965.446</v>
      </c>
      <c r="G1033" s="18" t="str" cm="1">
        <f t="array" ref="G1033">_xlfn.IFS(C1033&lt;=18.5,"Underweight",AND(C1033&gt;18.5,C1033&lt;=24.9),"Healthy",AND(C1033&gt;24.9,C1033&lt;=29.9),"Slightly Overweight",C1033&gt;29.9,"Overweight")</f>
        <v>Slightly Overweight</v>
      </c>
      <c r="H1033" t="str" cm="1">
        <f t="array" ref="H1033">_xlfn.IFS(A1033&lt;=25,"Young Adult",AND(A1033&gt;=26,A1033&lt;=35),"Adult",AND(A1033&gt;=36,A1033&lt;=59),"Mature Age Adult",A1033&gt;=60,"Senior")</f>
        <v>Mature Age Adult</v>
      </c>
    </row>
    <row r="1034" spans="1:8" ht="14.25" customHeight="1">
      <c r="A1034" s="1">
        <v>57</v>
      </c>
      <c r="B1034" s="1" t="s">
        <v>37</v>
      </c>
      <c r="C1034" s="1">
        <v>27.94</v>
      </c>
      <c r="D1034" s="1" t="s">
        <v>32</v>
      </c>
      <c r="E1034" s="1" t="s">
        <v>33</v>
      </c>
      <c r="F1034" s="18">
        <v>11554.223599999999</v>
      </c>
      <c r="G1034" s="18" t="str" cm="1">
        <f t="array" ref="G1034">_xlfn.IFS(C1034&lt;=18.5,"Underweight",AND(C1034&gt;18.5,C1034&lt;=24.9),"Healthy",AND(C1034&gt;24.9,C1034&lt;=29.9),"Slightly Overweight",C1034&gt;29.9,"Overweight")</f>
        <v>Slightly Overweight</v>
      </c>
      <c r="H1034" t="str" cm="1">
        <f t="array" ref="H1034">_xlfn.IFS(A1034&lt;=25,"Young Adult",AND(A1034&gt;=26,A1034&lt;=35),"Adult",AND(A1034&gt;=36,A1034&lt;=59),"Mature Age Adult",A1034&gt;=60,"Senior")</f>
        <v>Mature Age Adult</v>
      </c>
    </row>
    <row r="1035" spans="1:8" ht="14.25" customHeight="1">
      <c r="A1035" s="1">
        <v>58</v>
      </c>
      <c r="B1035" s="1" t="s">
        <v>37</v>
      </c>
      <c r="C1035" s="1">
        <v>28.594999999999999</v>
      </c>
      <c r="D1035" s="1" t="s">
        <v>32</v>
      </c>
      <c r="E1035" s="1" t="s">
        <v>35</v>
      </c>
      <c r="F1035" s="18">
        <v>11735.87905</v>
      </c>
      <c r="G1035" s="18" t="str" cm="1">
        <f t="array" ref="G1035">_xlfn.IFS(C1035&lt;=18.5,"Underweight",AND(C1035&gt;18.5,C1035&lt;=24.9),"Healthy",AND(C1035&gt;24.9,C1035&lt;=29.9),"Slightly Overweight",C1035&gt;29.9,"Overweight")</f>
        <v>Slightly Overweight</v>
      </c>
      <c r="H1035" t="str" cm="1">
        <f t="array" ref="H1035">_xlfn.IFS(A1035&lt;=25,"Young Adult",AND(A1035&gt;=26,A1035&lt;=35),"Adult",AND(A1035&gt;=36,A1035&lt;=59),"Mature Age Adult",A1035&gt;=60,"Senior")</f>
        <v>Mature Age Adult</v>
      </c>
    </row>
    <row r="1036" spans="1:8" ht="14.25" customHeight="1">
      <c r="A1036" s="1">
        <v>58</v>
      </c>
      <c r="B1036" s="1" t="s">
        <v>37</v>
      </c>
      <c r="C1036" s="1">
        <v>25.175000000000001</v>
      </c>
      <c r="D1036" s="1" t="s">
        <v>32</v>
      </c>
      <c r="E1036" s="1" t="s">
        <v>36</v>
      </c>
      <c r="F1036" s="18">
        <v>11931.125249999999</v>
      </c>
      <c r="G1036" s="18" t="str" cm="1">
        <f t="array" ref="G1036">_xlfn.IFS(C1036&lt;=18.5,"Underweight",AND(C1036&gt;18.5,C1036&lt;=24.9),"Healthy",AND(C1036&gt;24.9,C1036&lt;=29.9),"Slightly Overweight",C1036&gt;29.9,"Overweight")</f>
        <v>Slightly Overweight</v>
      </c>
      <c r="H1036" t="str" cm="1">
        <f t="array" ref="H1036">_xlfn.IFS(A1036&lt;=25,"Young Adult",AND(A1036&gt;=26,A1036&lt;=35),"Adult",AND(A1036&gt;=36,A1036&lt;=59),"Mature Age Adult",A1036&gt;=60,"Senior")</f>
        <v>Mature Age Adult</v>
      </c>
    </row>
    <row r="1037" spans="1:8" ht="14.25" customHeight="1">
      <c r="A1037" s="1">
        <v>59</v>
      </c>
      <c r="B1037" s="1" t="s">
        <v>37</v>
      </c>
      <c r="C1037" s="1">
        <v>26.4</v>
      </c>
      <c r="D1037" s="1" t="s">
        <v>32</v>
      </c>
      <c r="E1037" s="1" t="s">
        <v>33</v>
      </c>
      <c r="F1037" s="18">
        <v>11743.299000000001</v>
      </c>
      <c r="G1037" s="18" t="str" cm="1">
        <f t="array" ref="G1037">_xlfn.IFS(C1037&lt;=18.5,"Underweight",AND(C1037&gt;18.5,C1037&lt;=24.9),"Healthy",AND(C1037&gt;24.9,C1037&lt;=29.9),"Slightly Overweight",C1037&gt;29.9,"Overweight")</f>
        <v>Slightly Overweight</v>
      </c>
      <c r="H1037" t="str" cm="1">
        <f t="array" ref="H1037">_xlfn.IFS(A1037&lt;=25,"Young Adult",AND(A1037&gt;=26,A1037&lt;=35),"Adult",AND(A1037&gt;=36,A1037&lt;=59),"Mature Age Adult",A1037&gt;=60,"Senior")</f>
        <v>Mature Age Adult</v>
      </c>
    </row>
    <row r="1038" spans="1:8" ht="14.25" customHeight="1">
      <c r="A1038" s="1">
        <v>59</v>
      </c>
      <c r="B1038" s="1" t="s">
        <v>37</v>
      </c>
      <c r="C1038" s="1">
        <v>27.5</v>
      </c>
      <c r="D1038" s="1" t="s">
        <v>32</v>
      </c>
      <c r="E1038" s="1" t="s">
        <v>34</v>
      </c>
      <c r="F1038" s="18">
        <v>12333.828</v>
      </c>
      <c r="G1038" s="18" t="str" cm="1">
        <f t="array" ref="G1038">_xlfn.IFS(C1038&lt;=18.5,"Underweight",AND(C1038&gt;18.5,C1038&lt;=24.9),"Healthy",AND(C1038&gt;24.9,C1038&lt;=29.9),"Slightly Overweight",C1038&gt;29.9,"Overweight")</f>
        <v>Slightly Overweight</v>
      </c>
      <c r="H1038" t="str" cm="1">
        <f t="array" ref="H1038">_xlfn.IFS(A1038&lt;=25,"Young Adult",AND(A1038&gt;=26,A1038&lt;=35),"Adult",AND(A1038&gt;=36,A1038&lt;=59),"Mature Age Adult",A1038&gt;=60,"Senior")</f>
        <v>Mature Age Adult</v>
      </c>
    </row>
    <row r="1039" spans="1:8" ht="14.25" customHeight="1">
      <c r="A1039" s="1">
        <v>59</v>
      </c>
      <c r="B1039" s="1" t="s">
        <v>37</v>
      </c>
      <c r="C1039" s="1">
        <v>29.7</v>
      </c>
      <c r="D1039" s="1" t="s">
        <v>32</v>
      </c>
      <c r="E1039" s="1" t="s">
        <v>33</v>
      </c>
      <c r="F1039" s="18">
        <v>12925.886</v>
      </c>
      <c r="G1039" s="18" t="str" cm="1">
        <f t="array" ref="G1039">_xlfn.IFS(C1039&lt;=18.5,"Underweight",AND(C1039&gt;18.5,C1039&lt;=24.9),"Healthy",AND(C1039&gt;24.9,C1039&lt;=29.9),"Slightly Overweight",C1039&gt;29.9,"Overweight")</f>
        <v>Slightly Overweight</v>
      </c>
      <c r="H1039" t="str" cm="1">
        <f t="array" ref="H1039">_xlfn.IFS(A1039&lt;=25,"Young Adult",AND(A1039&gt;=26,A1039&lt;=35),"Adult",AND(A1039&gt;=36,A1039&lt;=59),"Mature Age Adult",A1039&gt;=60,"Senior")</f>
        <v>Mature Age Adult</v>
      </c>
    </row>
    <row r="1040" spans="1:8" ht="14.25" customHeight="1">
      <c r="A1040" s="1">
        <v>59</v>
      </c>
      <c r="B1040" s="1" t="s">
        <v>37</v>
      </c>
      <c r="C1040" s="1">
        <v>25.46</v>
      </c>
      <c r="D1040" s="1" t="s">
        <v>32</v>
      </c>
      <c r="E1040" s="1" t="s">
        <v>36</v>
      </c>
      <c r="F1040" s="18">
        <v>12913.992399999999</v>
      </c>
      <c r="G1040" s="18" t="str" cm="1">
        <f t="array" ref="G1040">_xlfn.IFS(C1040&lt;=18.5,"Underweight",AND(C1040&gt;18.5,C1040&lt;=24.9),"Healthy",AND(C1040&gt;24.9,C1040&lt;=29.9),"Slightly Overweight",C1040&gt;29.9,"Overweight")</f>
        <v>Slightly Overweight</v>
      </c>
      <c r="H1040" t="str" cm="1">
        <f t="array" ref="H1040">_xlfn.IFS(A1040&lt;=25,"Young Adult",AND(A1040&gt;=26,A1040&lt;=35),"Adult",AND(A1040&gt;=36,A1040&lt;=59),"Mature Age Adult",A1040&gt;=60,"Senior")</f>
        <v>Mature Age Adult</v>
      </c>
    </row>
    <row r="1041" spans="1:8" ht="14.25" customHeight="1">
      <c r="A1041" s="1">
        <v>59</v>
      </c>
      <c r="B1041" s="1" t="s">
        <v>37</v>
      </c>
      <c r="C1041" s="1">
        <v>28.785</v>
      </c>
      <c r="D1041" s="1" t="s">
        <v>32</v>
      </c>
      <c r="E1041" s="1" t="s">
        <v>35</v>
      </c>
      <c r="F1041" s="18">
        <v>12129.614149999999</v>
      </c>
      <c r="G1041" s="18" t="str" cm="1">
        <f t="array" ref="G1041">_xlfn.IFS(C1041&lt;=18.5,"Underweight",AND(C1041&gt;18.5,C1041&lt;=24.9),"Healthy",AND(C1041&gt;24.9,C1041&lt;=29.9),"Slightly Overweight",C1041&gt;29.9,"Overweight")</f>
        <v>Slightly Overweight</v>
      </c>
      <c r="H1041" t="str" cm="1">
        <f t="array" ref="H1041">_xlfn.IFS(A1041&lt;=25,"Young Adult",AND(A1041&gt;=26,A1041&lt;=35),"Adult",AND(A1041&gt;=36,A1041&lt;=59),"Mature Age Adult",A1041&gt;=60,"Senior")</f>
        <v>Mature Age Adult</v>
      </c>
    </row>
    <row r="1042" spans="1:8" ht="14.25" customHeight="1">
      <c r="A1042" s="1">
        <v>59</v>
      </c>
      <c r="B1042" s="1" t="s">
        <v>37</v>
      </c>
      <c r="C1042" s="1">
        <v>25.46</v>
      </c>
      <c r="D1042" s="1" t="s">
        <v>32</v>
      </c>
      <c r="E1042" s="1" t="s">
        <v>35</v>
      </c>
      <c r="F1042" s="18">
        <v>12124.992399999999</v>
      </c>
      <c r="G1042" s="18" t="str" cm="1">
        <f t="array" ref="G1042">_xlfn.IFS(C1042&lt;=18.5,"Underweight",AND(C1042&gt;18.5,C1042&lt;=24.9),"Healthy",AND(C1042&gt;24.9,C1042&lt;=29.9),"Slightly Overweight",C1042&gt;29.9,"Overweight")</f>
        <v>Slightly Overweight</v>
      </c>
      <c r="H1042" t="str" cm="1">
        <f t="array" ref="H1042">_xlfn.IFS(A1042&lt;=25,"Young Adult",AND(A1042&gt;=26,A1042&lt;=35),"Adult",AND(A1042&gt;=36,A1042&lt;=59),"Mature Age Adult",A1042&gt;=60,"Senior")</f>
        <v>Mature Age Adult</v>
      </c>
    </row>
    <row r="1043" spans="1:8" ht="14.25" customHeight="1">
      <c r="A1043" s="1">
        <v>60</v>
      </c>
      <c r="B1043" s="1" t="s">
        <v>37</v>
      </c>
      <c r="C1043" s="1">
        <v>28.594999999999999</v>
      </c>
      <c r="D1043" s="1" t="s">
        <v>32</v>
      </c>
      <c r="E1043" s="1" t="s">
        <v>36</v>
      </c>
      <c r="F1043" s="18">
        <v>30259.995559999999</v>
      </c>
      <c r="G1043" s="18" t="str" cm="1">
        <f t="array" ref="G1043">_xlfn.IFS(C1043&lt;=18.5,"Underweight",AND(C1043&gt;18.5,C1043&lt;=24.9),"Healthy",AND(C1043&gt;24.9,C1043&lt;=29.9),"Slightly Overweight",C1043&gt;29.9,"Overweight")</f>
        <v>Slightly Overweight</v>
      </c>
      <c r="H1043" t="str" cm="1">
        <f t="array" ref="H1043">_xlfn.IFS(A1043&lt;=25,"Young Adult",AND(A1043&gt;=26,A1043&lt;=35),"Adult",AND(A1043&gt;=36,A1043&lt;=59),"Mature Age Adult",A1043&gt;=60,"Senior")</f>
        <v>Senior</v>
      </c>
    </row>
    <row r="1044" spans="1:8" ht="14.25" customHeight="1">
      <c r="A1044" s="1">
        <v>60</v>
      </c>
      <c r="B1044" s="1" t="s">
        <v>37</v>
      </c>
      <c r="C1044" s="1">
        <v>25.74</v>
      </c>
      <c r="D1044" s="1" t="s">
        <v>32</v>
      </c>
      <c r="E1044" s="1" t="s">
        <v>33</v>
      </c>
      <c r="F1044" s="18">
        <v>12142.578600000001</v>
      </c>
      <c r="G1044" s="18" t="str" cm="1">
        <f t="array" ref="G1044">_xlfn.IFS(C1044&lt;=18.5,"Underweight",AND(C1044&gt;18.5,C1044&lt;=24.9),"Healthy",AND(C1044&gt;24.9,C1044&lt;=29.9),"Slightly Overweight",C1044&gt;29.9,"Overweight")</f>
        <v>Slightly Overweight</v>
      </c>
      <c r="H1044" t="str" cm="1">
        <f t="array" ref="H1044">_xlfn.IFS(A1044&lt;=25,"Young Adult",AND(A1044&gt;=26,A1044&lt;=35),"Adult",AND(A1044&gt;=36,A1044&lt;=59),"Mature Age Adult",A1044&gt;=60,"Senior")</f>
        <v>Senior</v>
      </c>
    </row>
    <row r="1045" spans="1:8" ht="14.25" customHeight="1">
      <c r="A1045" s="1">
        <v>60</v>
      </c>
      <c r="B1045" s="1" t="s">
        <v>37</v>
      </c>
      <c r="C1045" s="1">
        <v>29.64</v>
      </c>
      <c r="D1045" s="1" t="s">
        <v>32</v>
      </c>
      <c r="E1045" s="1" t="s">
        <v>36</v>
      </c>
      <c r="F1045" s="18">
        <v>12730.999599999999</v>
      </c>
      <c r="G1045" s="18" t="str" cm="1">
        <f t="array" ref="G1045">_xlfn.IFS(C1045&lt;=18.5,"Underweight",AND(C1045&gt;18.5,C1045&lt;=24.9),"Healthy",AND(C1045&gt;24.9,C1045&lt;=29.9),"Slightly Overweight",C1045&gt;29.9,"Overweight")</f>
        <v>Slightly Overweight</v>
      </c>
      <c r="H1045" t="str" cm="1">
        <f t="array" ref="H1045">_xlfn.IFS(A1045&lt;=25,"Young Adult",AND(A1045&gt;=26,A1045&lt;=35),"Adult",AND(A1045&gt;=36,A1045&lt;=59),"Mature Age Adult",A1045&gt;=60,"Senior")</f>
        <v>Senior</v>
      </c>
    </row>
    <row r="1046" spans="1:8" ht="14.25" customHeight="1">
      <c r="A1046" s="1">
        <v>60</v>
      </c>
      <c r="B1046" s="1" t="s">
        <v>37</v>
      </c>
      <c r="C1046" s="1">
        <v>28.9</v>
      </c>
      <c r="D1046" s="1" t="s">
        <v>32</v>
      </c>
      <c r="E1046" s="1" t="s">
        <v>34</v>
      </c>
      <c r="F1046" s="18">
        <v>12146.971</v>
      </c>
      <c r="G1046" s="18" t="str" cm="1">
        <f t="array" ref="G1046">_xlfn.IFS(C1046&lt;=18.5,"Underweight",AND(C1046&gt;18.5,C1046&lt;=24.9),"Healthy",AND(C1046&gt;24.9,C1046&lt;=29.9),"Slightly Overweight",C1046&gt;29.9,"Overweight")</f>
        <v>Slightly Overweight</v>
      </c>
      <c r="H1046" t="str" cm="1">
        <f t="array" ref="H1046">_xlfn.IFS(A1046&lt;=25,"Young Adult",AND(A1046&gt;=26,A1046&lt;=35),"Adult",AND(A1046&gt;=36,A1046&lt;=59),"Mature Age Adult",A1046&gt;=60,"Senior")</f>
        <v>Senior</v>
      </c>
    </row>
    <row r="1047" spans="1:8" ht="14.25" customHeight="1">
      <c r="A1047" s="1">
        <v>62</v>
      </c>
      <c r="B1047" s="1" t="s">
        <v>37</v>
      </c>
      <c r="C1047" s="1">
        <v>27.55</v>
      </c>
      <c r="D1047" s="1" t="s">
        <v>32</v>
      </c>
      <c r="E1047" s="1" t="s">
        <v>35</v>
      </c>
      <c r="F1047" s="18">
        <v>13937.666499999999</v>
      </c>
      <c r="G1047" s="18" t="str" cm="1">
        <f t="array" ref="G1047">_xlfn.IFS(C1047&lt;=18.5,"Underweight",AND(C1047&gt;18.5,C1047&lt;=24.9),"Healthy",AND(C1047&gt;24.9,C1047&lt;=29.9),"Slightly Overweight",C1047&gt;29.9,"Overweight")</f>
        <v>Slightly Overweight</v>
      </c>
      <c r="H1047" t="str" cm="1">
        <f t="array" ref="H1047">_xlfn.IFS(A1047&lt;=25,"Young Adult",AND(A1047&gt;=26,A1047&lt;=35),"Adult",AND(A1047&gt;=36,A1047&lt;=59),"Mature Age Adult",A1047&gt;=60,"Senior")</f>
        <v>Senior</v>
      </c>
    </row>
    <row r="1048" spans="1:8" ht="14.25" customHeight="1">
      <c r="A1048" s="1">
        <v>63</v>
      </c>
      <c r="B1048" s="1" t="s">
        <v>37</v>
      </c>
      <c r="C1048" s="1">
        <v>28.31</v>
      </c>
      <c r="D1048" s="1" t="s">
        <v>32</v>
      </c>
      <c r="E1048" s="1" t="s">
        <v>35</v>
      </c>
      <c r="F1048" s="18">
        <v>13770.097900000001</v>
      </c>
      <c r="G1048" s="18" t="str" cm="1">
        <f t="array" ref="G1048">_xlfn.IFS(C1048&lt;=18.5,"Underweight",AND(C1048&gt;18.5,C1048&lt;=24.9),"Healthy",AND(C1048&gt;24.9,C1048&lt;=29.9),"Slightly Overweight",C1048&gt;29.9,"Overweight")</f>
        <v>Slightly Overweight</v>
      </c>
      <c r="H1048" t="str" cm="1">
        <f t="array" ref="H1048">_xlfn.IFS(A1048&lt;=25,"Young Adult",AND(A1048&gt;=26,A1048&lt;=35),"Adult",AND(A1048&gt;=36,A1048&lt;=59),"Mature Age Adult",A1048&gt;=60,"Senior")</f>
        <v>Senior</v>
      </c>
    </row>
    <row r="1049" spans="1:8" ht="14.25" customHeight="1">
      <c r="A1049" s="1">
        <v>64</v>
      </c>
      <c r="B1049" s="1" t="s">
        <v>37</v>
      </c>
      <c r="C1049" s="1">
        <v>25.6</v>
      </c>
      <c r="D1049" s="1" t="s">
        <v>32</v>
      </c>
      <c r="E1049" s="1" t="s">
        <v>34</v>
      </c>
      <c r="F1049" s="18">
        <v>14988.432000000001</v>
      </c>
      <c r="G1049" s="18" t="str" cm="1">
        <f t="array" ref="G1049">_xlfn.IFS(C1049&lt;=18.5,"Underweight",AND(C1049&gt;18.5,C1049&lt;=24.9),"Healthy",AND(C1049&gt;24.9,C1049&lt;=29.9),"Slightly Overweight",C1049&gt;29.9,"Overweight")</f>
        <v>Slightly Overweight</v>
      </c>
      <c r="H1049" t="str" cm="1">
        <f t="array" ref="H1049">_xlfn.IFS(A1049&lt;=25,"Young Adult",AND(A1049&gt;=26,A1049&lt;=35),"Adult",AND(A1049&gt;=36,A1049&lt;=59),"Mature Age Adult",A1049&gt;=60,"Senior")</f>
        <v>Senior</v>
      </c>
    </row>
    <row r="1050" spans="1:8" ht="14.25" customHeight="1">
      <c r="A1050" s="1">
        <v>64</v>
      </c>
      <c r="B1050" s="1" t="s">
        <v>37</v>
      </c>
      <c r="C1050" s="1">
        <v>26.41</v>
      </c>
      <c r="D1050" s="1" t="s">
        <v>32</v>
      </c>
      <c r="E1050" s="1" t="s">
        <v>36</v>
      </c>
      <c r="F1050" s="18">
        <v>14394.5579</v>
      </c>
      <c r="G1050" s="18" t="str" cm="1">
        <f t="array" ref="G1050">_xlfn.IFS(C1050&lt;=18.5,"Underweight",AND(C1050&gt;18.5,C1050&lt;=24.9),"Healthy",AND(C1050&gt;24.9,C1050&lt;=29.9),"Slightly Overweight",C1050&gt;29.9,"Overweight")</f>
        <v>Slightly Overweight</v>
      </c>
      <c r="H1050" t="str" cm="1">
        <f t="array" ref="H1050">_xlfn.IFS(A1050&lt;=25,"Young Adult",AND(A1050&gt;=26,A1050&lt;=35),"Adult",AND(A1050&gt;=36,A1050&lt;=59),"Mature Age Adult",A1050&gt;=60,"Senior")</f>
        <v>Senior</v>
      </c>
    </row>
    <row r="1051" spans="1:8" ht="14.25" customHeight="1">
      <c r="A1051" s="1">
        <v>19</v>
      </c>
      <c r="B1051" s="1" t="s">
        <v>31</v>
      </c>
      <c r="C1051" s="1">
        <v>17.8</v>
      </c>
      <c r="D1051" s="1" t="s">
        <v>32</v>
      </c>
      <c r="E1051" s="1" t="s">
        <v>34</v>
      </c>
      <c r="F1051" s="18">
        <v>1727.7850000000001</v>
      </c>
      <c r="G1051" s="18" t="str" cm="1">
        <f t="array" ref="G1051">_xlfn.IFS(C1051&lt;=18.5,"Underweight",AND(C1051&gt;18.5,C1051&lt;=24.9),"Healthy",AND(C1051&gt;24.9,C1051&lt;=29.9),"Slightly Overweight",C1051&gt;29.9,"Overweight")</f>
        <v>Underweight</v>
      </c>
      <c r="H1051" t="str" cm="1">
        <f t="array" ref="H1051">_xlfn.IFS(A1051&lt;=25,"Young Adult",AND(A1051&gt;=26,A1051&lt;=35),"Adult",AND(A1051&gt;=36,A1051&lt;=59),"Mature Age Adult",A1051&gt;=60,"Senior")</f>
        <v>Young Adult</v>
      </c>
    </row>
    <row r="1052" spans="1:8" ht="14.25" customHeight="1">
      <c r="A1052" s="1">
        <v>21</v>
      </c>
      <c r="B1052" s="1" t="s">
        <v>31</v>
      </c>
      <c r="C1052" s="1">
        <v>16.815000000000001</v>
      </c>
      <c r="D1052" s="1" t="s">
        <v>32</v>
      </c>
      <c r="E1052" s="1" t="s">
        <v>36</v>
      </c>
      <c r="F1052" s="18">
        <v>3167.4558499999998</v>
      </c>
      <c r="G1052" s="18" t="str" cm="1">
        <f t="array" ref="G1052">_xlfn.IFS(C1052&lt;=18.5,"Underweight",AND(C1052&gt;18.5,C1052&lt;=24.9),"Healthy",AND(C1052&gt;24.9,C1052&lt;=29.9),"Slightly Overweight",C1052&gt;29.9,"Overweight")</f>
        <v>Underweight</v>
      </c>
      <c r="H1052" t="str" cm="1">
        <f t="array" ref="H1052">_xlfn.IFS(A1052&lt;=25,"Young Adult",AND(A1052&gt;=26,A1052&lt;=35),"Adult",AND(A1052&gt;=36,A1052&lt;=59),"Mature Age Adult",A1052&gt;=60,"Senior")</f>
        <v>Young Adult</v>
      </c>
    </row>
    <row r="1053" spans="1:8" ht="14.25" customHeight="1">
      <c r="A1053" s="1">
        <v>21</v>
      </c>
      <c r="B1053" s="1" t="s">
        <v>31</v>
      </c>
      <c r="C1053" s="1">
        <v>17.399999999999999</v>
      </c>
      <c r="D1053" s="1" t="s">
        <v>32</v>
      </c>
      <c r="E1053" s="1" t="s">
        <v>34</v>
      </c>
      <c r="F1053" s="18">
        <v>2585.2689999999998</v>
      </c>
      <c r="G1053" s="18" t="str" cm="1">
        <f t="array" ref="G1053">_xlfn.IFS(C1053&lt;=18.5,"Underweight",AND(C1053&gt;18.5,C1053&lt;=24.9),"Healthy",AND(C1053&gt;24.9,C1053&lt;=29.9),"Slightly Overweight",C1053&gt;29.9,"Overweight")</f>
        <v>Underweight</v>
      </c>
      <c r="H1053" t="str" cm="1">
        <f t="array" ref="H1053">_xlfn.IFS(A1053&lt;=25,"Young Adult",AND(A1053&gt;=26,A1053&lt;=35),"Adult",AND(A1053&gt;=36,A1053&lt;=59),"Mature Age Adult",A1053&gt;=60,"Senior")</f>
        <v>Young Adult</v>
      </c>
    </row>
    <row r="1054" spans="1:8" ht="14.25" customHeight="1">
      <c r="A1054" s="1">
        <v>28</v>
      </c>
      <c r="B1054" s="1" t="s">
        <v>31</v>
      </c>
      <c r="C1054" s="1">
        <v>17.29</v>
      </c>
      <c r="D1054" s="1" t="s">
        <v>32</v>
      </c>
      <c r="E1054" s="1" t="s">
        <v>36</v>
      </c>
      <c r="F1054" s="18">
        <v>3732.6251000000002</v>
      </c>
      <c r="G1054" s="18" t="str" cm="1">
        <f t="array" ref="G1054">_xlfn.IFS(C1054&lt;=18.5,"Underweight",AND(C1054&gt;18.5,C1054&lt;=24.9),"Healthy",AND(C1054&gt;24.9,C1054&lt;=29.9),"Slightly Overweight",C1054&gt;29.9,"Overweight")</f>
        <v>Underweight</v>
      </c>
      <c r="H1054" t="str" cm="1">
        <f t="array" ref="H1054">_xlfn.IFS(A1054&lt;=25,"Young Adult",AND(A1054&gt;=26,A1054&lt;=35),"Adult",AND(A1054&gt;=36,A1054&lt;=59),"Mature Age Adult",A1054&gt;=60,"Senior")</f>
        <v>Adult</v>
      </c>
    </row>
    <row r="1055" spans="1:8" ht="14.25" customHeight="1">
      <c r="A1055" s="1">
        <v>37</v>
      </c>
      <c r="B1055" s="1" t="s">
        <v>31</v>
      </c>
      <c r="C1055" s="1">
        <v>17.29</v>
      </c>
      <c r="D1055" s="1" t="s">
        <v>32</v>
      </c>
      <c r="E1055" s="1" t="s">
        <v>36</v>
      </c>
      <c r="F1055" s="18">
        <v>6877.9800999999998</v>
      </c>
      <c r="G1055" s="18" t="str" cm="1">
        <f t="array" ref="G1055">_xlfn.IFS(C1055&lt;=18.5,"Underweight",AND(C1055&gt;18.5,C1055&lt;=24.9),"Healthy",AND(C1055&gt;24.9,C1055&lt;=29.9),"Slightly Overweight",C1055&gt;29.9,"Overweight")</f>
        <v>Underweight</v>
      </c>
      <c r="H1055" t="str" cm="1">
        <f t="array" ref="H1055">_xlfn.IFS(A1055&lt;=25,"Young Adult",AND(A1055&gt;=26,A1055&lt;=35),"Adult",AND(A1055&gt;=36,A1055&lt;=59),"Mature Age Adult",A1055&gt;=60,"Senior")</f>
        <v>Mature Age Adult</v>
      </c>
    </row>
    <row r="1056" spans="1:8" ht="14.25" customHeight="1">
      <c r="A1056" s="1">
        <v>51</v>
      </c>
      <c r="B1056" s="1" t="s">
        <v>31</v>
      </c>
      <c r="C1056" s="1">
        <v>18.05</v>
      </c>
      <c r="D1056" s="1" t="s">
        <v>32</v>
      </c>
      <c r="E1056" s="1" t="s">
        <v>35</v>
      </c>
      <c r="F1056" s="18">
        <v>9644.2525000000005</v>
      </c>
      <c r="G1056" s="18" t="str" cm="1">
        <f t="array" ref="G1056">_xlfn.IFS(C1056&lt;=18.5,"Underweight",AND(C1056&gt;18.5,C1056&lt;=24.9),"Healthy",AND(C1056&gt;24.9,C1056&lt;=29.9),"Slightly Overweight",C1056&gt;29.9,"Overweight")</f>
        <v>Underweight</v>
      </c>
      <c r="H1056" t="str" cm="1">
        <f t="array" ref="H1056">_xlfn.IFS(A1056&lt;=25,"Young Adult",AND(A1056&gt;=26,A1056&lt;=35),"Adult",AND(A1056&gt;=36,A1056&lt;=59),"Mature Age Adult",A1056&gt;=60,"Senior")</f>
        <v>Mature Age Adult</v>
      </c>
    </row>
    <row r="1057" spans="1:8" ht="14.25" customHeight="1">
      <c r="A1057" s="1">
        <v>52</v>
      </c>
      <c r="B1057" s="1" t="s">
        <v>31</v>
      </c>
      <c r="C1057" s="1">
        <v>18.335000000000001</v>
      </c>
      <c r="D1057" s="1" t="s">
        <v>32</v>
      </c>
      <c r="E1057" s="1" t="s">
        <v>35</v>
      </c>
      <c r="F1057" s="18">
        <v>9991.0376500000002</v>
      </c>
      <c r="G1057" s="18" t="str" cm="1">
        <f t="array" ref="G1057">_xlfn.IFS(C1057&lt;=18.5,"Underweight",AND(C1057&gt;18.5,C1057&lt;=24.9),"Healthy",AND(C1057&gt;24.9,C1057&lt;=29.9),"Slightly Overweight",C1057&gt;29.9,"Overweight")</f>
        <v>Underweight</v>
      </c>
      <c r="H1057" t="str" cm="1">
        <f t="array" ref="H1057">_xlfn.IFS(A1057&lt;=25,"Young Adult",AND(A1057&gt;=26,A1057&lt;=35),"Adult",AND(A1057&gt;=36,A1057&lt;=59),"Mature Age Adult",A1057&gt;=60,"Senior")</f>
        <v>Mature Age Adult</v>
      </c>
    </row>
    <row r="1058" spans="1:8" ht="14.25" customHeight="1">
      <c r="A1058" s="1">
        <v>60</v>
      </c>
      <c r="B1058" s="1" t="s">
        <v>31</v>
      </c>
      <c r="C1058" s="1">
        <v>18.335000000000001</v>
      </c>
      <c r="D1058" s="1" t="s">
        <v>32</v>
      </c>
      <c r="E1058" s="1" t="s">
        <v>36</v>
      </c>
      <c r="F1058" s="18">
        <v>13204.28565</v>
      </c>
      <c r="G1058" s="18" t="str" cm="1">
        <f t="array" ref="G1058">_xlfn.IFS(C1058&lt;=18.5,"Underweight",AND(C1058&gt;18.5,C1058&lt;=24.9),"Healthy",AND(C1058&gt;24.9,C1058&lt;=29.9),"Slightly Overweight",C1058&gt;29.9,"Overweight")</f>
        <v>Underweight</v>
      </c>
      <c r="H1058" t="str" cm="1">
        <f t="array" ref="H1058">_xlfn.IFS(A1058&lt;=25,"Young Adult",AND(A1058&gt;=26,A1058&lt;=35),"Adult",AND(A1058&gt;=36,A1058&lt;=59),"Mature Age Adult",A1058&gt;=60,"Senior")</f>
        <v>Senior</v>
      </c>
    </row>
    <row r="1059" spans="1:8" ht="14.25" customHeight="1">
      <c r="A1059" s="1">
        <v>18</v>
      </c>
      <c r="B1059" s="1" t="s">
        <v>37</v>
      </c>
      <c r="C1059" s="1">
        <v>15.96</v>
      </c>
      <c r="D1059" s="1" t="s">
        <v>32</v>
      </c>
      <c r="E1059" s="1" t="s">
        <v>36</v>
      </c>
      <c r="F1059" s="18">
        <v>1694.7963999999999</v>
      </c>
      <c r="G1059" s="18" t="str" cm="1">
        <f t="array" ref="G1059">_xlfn.IFS(C1059&lt;=18.5,"Underweight",AND(C1059&gt;18.5,C1059&lt;=24.9),"Healthy",AND(C1059&gt;24.9,C1059&lt;=29.9),"Slightly Overweight",C1059&gt;29.9,"Overweight")</f>
        <v>Underweight</v>
      </c>
      <c r="H1059" t="str" cm="1">
        <f t="array" ref="H1059">_xlfn.IFS(A1059&lt;=25,"Young Adult",AND(A1059&gt;=26,A1059&lt;=35),"Adult",AND(A1059&gt;=36,A1059&lt;=59),"Mature Age Adult",A1059&gt;=60,"Senior")</f>
        <v>Young Adult</v>
      </c>
    </row>
    <row r="1060" spans="1:8" ht="14.25" customHeight="1">
      <c r="A1060" s="1">
        <v>19</v>
      </c>
      <c r="B1060" s="1" t="s">
        <v>37</v>
      </c>
      <c r="C1060" s="1">
        <v>17.48</v>
      </c>
      <c r="D1060" s="1" t="s">
        <v>32</v>
      </c>
      <c r="E1060" s="1" t="s">
        <v>35</v>
      </c>
      <c r="F1060" s="18">
        <v>1621.3402000000001</v>
      </c>
      <c r="G1060" s="18" t="str" cm="1">
        <f t="array" ref="G1060">_xlfn.IFS(C1060&lt;=18.5,"Underweight",AND(C1060&gt;18.5,C1060&lt;=24.9),"Healthy",AND(C1060&gt;24.9,C1060&lt;=29.9),"Slightly Overweight",C1060&gt;29.9,"Overweight")</f>
        <v>Underweight</v>
      </c>
      <c r="H1060" t="str" cm="1">
        <f t="array" ref="H1060">_xlfn.IFS(A1060&lt;=25,"Young Adult",AND(A1060&gt;=26,A1060&lt;=35),"Adult",AND(A1060&gt;=36,A1060&lt;=59),"Mature Age Adult",A1060&gt;=60,"Senior")</f>
        <v>Young Adult</v>
      </c>
    </row>
    <row r="1061" spans="1:8" ht="14.25" customHeight="1">
      <c r="A1061" s="1">
        <v>23</v>
      </c>
      <c r="B1061" s="1" t="s">
        <v>37</v>
      </c>
      <c r="C1061" s="1">
        <v>17.385000000000002</v>
      </c>
      <c r="D1061" s="1" t="s">
        <v>32</v>
      </c>
      <c r="E1061" s="1" t="s">
        <v>35</v>
      </c>
      <c r="F1061" s="18">
        <v>2775.1921499999999</v>
      </c>
      <c r="G1061" s="18" t="str" cm="1">
        <f t="array" ref="G1061">_xlfn.IFS(C1061&lt;=18.5,"Underweight",AND(C1061&gt;18.5,C1061&lt;=24.9),"Healthy",AND(C1061&gt;24.9,C1061&lt;=29.9),"Slightly Overweight",C1061&gt;29.9,"Overweight")</f>
        <v>Underweight</v>
      </c>
      <c r="H1061" t="str" cm="1">
        <f t="array" ref="H1061">_xlfn.IFS(A1061&lt;=25,"Young Adult",AND(A1061&gt;=26,A1061&lt;=35),"Adult",AND(A1061&gt;=36,A1061&lt;=59),"Mature Age Adult",A1061&gt;=60,"Senior")</f>
        <v>Young Adult</v>
      </c>
    </row>
    <row r="1062" spans="1:8" ht="14.25" customHeight="1">
      <c r="A1062" s="1">
        <v>26</v>
      </c>
      <c r="B1062" s="1" t="s">
        <v>37</v>
      </c>
      <c r="C1062" s="1">
        <v>17.670000000000002</v>
      </c>
      <c r="D1062" s="1" t="s">
        <v>32</v>
      </c>
      <c r="E1062" s="1" t="s">
        <v>35</v>
      </c>
      <c r="F1062" s="18">
        <v>2680.9493000000002</v>
      </c>
      <c r="G1062" s="18" t="str" cm="1">
        <f t="array" ref="G1062">_xlfn.IFS(C1062&lt;=18.5,"Underweight",AND(C1062&gt;18.5,C1062&lt;=24.9),"Healthy",AND(C1062&gt;24.9,C1062&lt;=29.9),"Slightly Overweight",C1062&gt;29.9,"Overweight")</f>
        <v>Underweight</v>
      </c>
      <c r="H1062" t="str" cm="1">
        <f t="array" ref="H1062">_xlfn.IFS(A1062&lt;=25,"Young Adult",AND(A1062&gt;=26,A1062&lt;=35),"Adult",AND(A1062&gt;=36,A1062&lt;=59),"Mature Age Adult",A1062&gt;=60,"Senior")</f>
        <v>Adult</v>
      </c>
    </row>
    <row r="1063" spans="1:8" ht="14.25" customHeight="1">
      <c r="A1063" s="1">
        <v>35</v>
      </c>
      <c r="B1063" s="1" t="s">
        <v>37</v>
      </c>
      <c r="C1063" s="1">
        <v>17.86</v>
      </c>
      <c r="D1063" s="1" t="s">
        <v>32</v>
      </c>
      <c r="E1063" s="1" t="s">
        <v>35</v>
      </c>
      <c r="F1063" s="18">
        <v>5116.5003999999999</v>
      </c>
      <c r="G1063" s="18" t="str" cm="1">
        <f t="array" ref="G1063">_xlfn.IFS(C1063&lt;=18.5,"Underweight",AND(C1063&gt;18.5,C1063&lt;=24.9),"Healthy",AND(C1063&gt;24.9,C1063&lt;=29.9),"Slightly Overweight",C1063&gt;29.9,"Overweight")</f>
        <v>Underweight</v>
      </c>
      <c r="H1063" t="str" cm="1">
        <f t="array" ref="H1063">_xlfn.IFS(A1063&lt;=25,"Young Adult",AND(A1063&gt;=26,A1063&lt;=35),"Adult",AND(A1063&gt;=36,A1063&lt;=59),"Mature Age Adult",A1063&gt;=60,"Senior")</f>
        <v>Adult</v>
      </c>
    </row>
    <row r="1064" spans="1:8" ht="14.25" customHeight="1">
      <c r="A1064" s="1">
        <v>38</v>
      </c>
      <c r="B1064" s="1" t="s">
        <v>37</v>
      </c>
      <c r="C1064" s="1">
        <v>16.815000000000001</v>
      </c>
      <c r="D1064" s="1" t="s">
        <v>32</v>
      </c>
      <c r="E1064" s="1" t="s">
        <v>36</v>
      </c>
      <c r="F1064" s="18">
        <v>6640.5448500000002</v>
      </c>
      <c r="G1064" s="18" t="str" cm="1">
        <f t="array" ref="G1064">_xlfn.IFS(C1064&lt;=18.5,"Underweight",AND(C1064&gt;18.5,C1064&lt;=24.9),"Healthy",AND(C1064&gt;24.9,C1064&lt;=29.9),"Slightly Overweight",C1064&gt;29.9,"Overweight")</f>
        <v>Underweight</v>
      </c>
      <c r="H1064" t="str" cm="1">
        <f t="array" ref="H1064">_xlfn.IFS(A1064&lt;=25,"Young Adult",AND(A1064&gt;=26,A1064&lt;=35),"Adult",AND(A1064&gt;=36,A1064&lt;=59),"Mature Age Adult",A1064&gt;=60,"Senior")</f>
        <v>Mature Age Adult</v>
      </c>
    </row>
    <row r="1065" spans="1:8" ht="14.25" customHeight="1">
      <c r="A1065" s="1">
        <v>57</v>
      </c>
      <c r="B1065" s="1" t="s">
        <v>37</v>
      </c>
      <c r="C1065" s="1">
        <v>18.335000000000001</v>
      </c>
      <c r="D1065" s="1" t="s">
        <v>32</v>
      </c>
      <c r="E1065" s="1" t="s">
        <v>36</v>
      </c>
      <c r="F1065" s="18">
        <v>11534.872649999999</v>
      </c>
      <c r="G1065" s="18" t="str" cm="1">
        <f t="array" ref="G1065">_xlfn.IFS(C1065&lt;=18.5,"Underweight",AND(C1065&gt;18.5,C1065&lt;=24.9),"Healthy",AND(C1065&gt;24.9,C1065&lt;=29.9),"Slightly Overweight",C1065&gt;29.9,"Overweight")</f>
        <v>Underweight</v>
      </c>
      <c r="H1065" t="str" cm="1">
        <f t="array" ref="H1065">_xlfn.IFS(A1065&lt;=25,"Young Adult",AND(A1065&gt;=26,A1065&lt;=35),"Adult",AND(A1065&gt;=36,A1065&lt;=59),"Mature Age Adult",A1065&gt;=60,"Senior")</f>
        <v>Mature Age Adult</v>
      </c>
    </row>
    <row r="1066" spans="1:8" ht="14.25" customHeight="1">
      <c r="A1066" s="1">
        <v>53</v>
      </c>
      <c r="B1066" s="1" t="s">
        <v>31</v>
      </c>
      <c r="C1066" s="1">
        <v>22.88</v>
      </c>
      <c r="D1066" s="1" t="s">
        <v>38</v>
      </c>
      <c r="E1066" s="1" t="s">
        <v>33</v>
      </c>
      <c r="F1066" s="18">
        <v>23244.790199999999</v>
      </c>
      <c r="G1066" s="18" t="str" cm="1">
        <f t="array" ref="G1066">_xlfn.IFS(C1066&lt;=18.5,"Underweight",AND(C1066&gt;18.5,C1066&lt;=24.9),"Healthy",AND(C1066&gt;24.9,C1066&lt;=29.9),"Slightly Overweight",C1066&gt;29.9,"Overweight")</f>
        <v>Healthy</v>
      </c>
      <c r="H1066" t="str" cm="1">
        <f t="array" ref="H1066">_xlfn.IFS(A1066&lt;=25,"Young Adult",AND(A1066&gt;=26,A1066&lt;=35),"Adult",AND(A1066&gt;=36,A1066&lt;=59),"Mature Age Adult",A1066&gt;=60,"Senior")</f>
        <v>Mature Age Adult</v>
      </c>
    </row>
    <row r="1067" spans="1:8" ht="14.25" customHeight="1">
      <c r="A1067" s="1">
        <v>20</v>
      </c>
      <c r="B1067" s="1" t="s">
        <v>31</v>
      </c>
      <c r="C1067" s="1">
        <v>22.42</v>
      </c>
      <c r="D1067" s="1" t="s">
        <v>38</v>
      </c>
      <c r="E1067" s="1" t="s">
        <v>35</v>
      </c>
      <c r="F1067" s="18">
        <v>14711.7438</v>
      </c>
      <c r="G1067" s="18" t="str" cm="1">
        <f t="array" ref="G1067">_xlfn.IFS(C1067&lt;=18.5,"Underweight",AND(C1067&gt;18.5,C1067&lt;=24.9),"Healthy",AND(C1067&gt;24.9,C1067&lt;=29.9),"Slightly Overweight",C1067&gt;29.9,"Overweight")</f>
        <v>Healthy</v>
      </c>
      <c r="H1067" t="str" cm="1">
        <f t="array" ref="H1067">_xlfn.IFS(A1067&lt;=25,"Young Adult",AND(A1067&gt;=26,A1067&lt;=35),"Adult",AND(A1067&gt;=36,A1067&lt;=59),"Mature Age Adult",A1067&gt;=60,"Senior")</f>
        <v>Young Adult</v>
      </c>
    </row>
    <row r="1068" spans="1:8" ht="14.25" customHeight="1">
      <c r="A1068" s="1">
        <v>27</v>
      </c>
      <c r="B1068" s="1" t="s">
        <v>31</v>
      </c>
      <c r="C1068" s="1">
        <v>24.75</v>
      </c>
      <c r="D1068" s="1" t="s">
        <v>38</v>
      </c>
      <c r="E1068" s="1" t="s">
        <v>33</v>
      </c>
      <c r="F1068" s="18">
        <v>16577.779500000001</v>
      </c>
      <c r="G1068" s="18" t="str" cm="1">
        <f t="array" ref="G1068">_xlfn.IFS(C1068&lt;=18.5,"Underweight",AND(C1068&gt;18.5,C1068&lt;=24.9),"Healthy",AND(C1068&gt;24.9,C1068&lt;=29.9),"Slightly Overweight",C1068&gt;29.9,"Overweight")</f>
        <v>Healthy</v>
      </c>
      <c r="H1068" t="str" cm="1">
        <f t="array" ref="H1068">_xlfn.IFS(A1068&lt;=25,"Young Adult",AND(A1068&gt;=26,A1068&lt;=35),"Adult",AND(A1068&gt;=36,A1068&lt;=59),"Mature Age Adult",A1068&gt;=60,"Senior")</f>
        <v>Adult</v>
      </c>
    </row>
    <row r="1069" spans="1:8" ht="14.25" customHeight="1">
      <c r="A1069" s="1">
        <v>42</v>
      </c>
      <c r="B1069" s="1" t="s">
        <v>31</v>
      </c>
      <c r="C1069" s="1">
        <v>23.37</v>
      </c>
      <c r="D1069" s="1" t="s">
        <v>38</v>
      </c>
      <c r="E1069" s="1" t="s">
        <v>36</v>
      </c>
      <c r="F1069" s="18">
        <v>19964.746299999999</v>
      </c>
      <c r="G1069" s="18" t="str" cm="1">
        <f t="array" ref="G1069">_xlfn.IFS(C1069&lt;=18.5,"Underweight",AND(C1069&gt;18.5,C1069&lt;=24.9),"Healthy",AND(C1069&gt;24.9,C1069&lt;=29.9),"Slightly Overweight",C1069&gt;29.9,"Overweight")</f>
        <v>Healthy</v>
      </c>
      <c r="H1069" t="str" cm="1">
        <f t="array" ref="H1069">_xlfn.IFS(A1069&lt;=25,"Young Adult",AND(A1069&gt;=26,A1069&lt;=35),"Adult",AND(A1069&gt;=36,A1069&lt;=59),"Mature Age Adult",A1069&gt;=60,"Senior")</f>
        <v>Mature Age Adult</v>
      </c>
    </row>
    <row r="1070" spans="1:8" ht="14.25" customHeight="1">
      <c r="A1070" s="1">
        <v>40</v>
      </c>
      <c r="B1070" s="1" t="s">
        <v>31</v>
      </c>
      <c r="C1070" s="1">
        <v>22.22</v>
      </c>
      <c r="D1070" s="1" t="s">
        <v>38</v>
      </c>
      <c r="E1070" s="1" t="s">
        <v>33</v>
      </c>
      <c r="F1070" s="18">
        <v>19444.265800000001</v>
      </c>
      <c r="G1070" s="18" t="str" cm="1">
        <f t="array" ref="G1070">_xlfn.IFS(C1070&lt;=18.5,"Underweight",AND(C1070&gt;18.5,C1070&lt;=24.9),"Healthy",AND(C1070&gt;24.9,C1070&lt;=29.9),"Slightly Overweight",C1070&gt;29.9,"Overweight")</f>
        <v>Healthy</v>
      </c>
      <c r="H1070" t="str" cm="1">
        <f t="array" ref="H1070">_xlfn.IFS(A1070&lt;=25,"Young Adult",AND(A1070&gt;=26,A1070&lt;=35),"Adult",AND(A1070&gt;=36,A1070&lt;=59),"Mature Age Adult",A1070&gt;=60,"Senior")</f>
        <v>Mature Age Adult</v>
      </c>
    </row>
    <row r="1071" spans="1:8" ht="14.25" customHeight="1">
      <c r="A1071" s="1">
        <v>53</v>
      </c>
      <c r="B1071" s="1" t="s">
        <v>31</v>
      </c>
      <c r="C1071" s="1">
        <v>22.61</v>
      </c>
      <c r="D1071" s="1" t="s">
        <v>38</v>
      </c>
      <c r="E1071" s="1" t="s">
        <v>36</v>
      </c>
      <c r="F1071" s="18">
        <v>24873.384900000001</v>
      </c>
      <c r="G1071" s="18" t="str" cm="1">
        <f t="array" ref="G1071">_xlfn.IFS(C1071&lt;=18.5,"Underweight",AND(C1071&gt;18.5,C1071&lt;=24.9),"Healthy",AND(C1071&gt;24.9,C1071&lt;=29.9),"Slightly Overweight",C1071&gt;29.9,"Overweight")</f>
        <v>Healthy</v>
      </c>
      <c r="H1071" t="str" cm="1">
        <f t="array" ref="H1071">_xlfn.IFS(A1071&lt;=25,"Young Adult",AND(A1071&gt;=26,A1071&lt;=35),"Adult",AND(A1071&gt;=36,A1071&lt;=59),"Mature Age Adult",A1071&gt;=60,"Senior")</f>
        <v>Mature Age Adult</v>
      </c>
    </row>
    <row r="1072" spans="1:8" ht="14.25" customHeight="1">
      <c r="A1072" s="1">
        <v>19</v>
      </c>
      <c r="B1072" s="1" t="s">
        <v>31</v>
      </c>
      <c r="C1072" s="1">
        <v>21.7</v>
      </c>
      <c r="D1072" s="1" t="s">
        <v>38</v>
      </c>
      <c r="E1072" s="1" t="s">
        <v>34</v>
      </c>
      <c r="F1072" s="18">
        <v>13844.505999999999</v>
      </c>
      <c r="G1072" s="18" t="str" cm="1">
        <f t="array" ref="G1072">_xlfn.IFS(C1072&lt;=18.5,"Underweight",AND(C1072&gt;18.5,C1072&lt;=24.9),"Healthy",AND(C1072&gt;24.9,C1072&lt;=29.9),"Slightly Overweight",C1072&gt;29.9,"Overweight")</f>
        <v>Healthy</v>
      </c>
      <c r="H1072" t="str" cm="1">
        <f t="array" ref="H1072">_xlfn.IFS(A1072&lt;=25,"Young Adult",AND(A1072&gt;=26,A1072&lt;=35),"Adult",AND(A1072&gt;=36,A1072&lt;=59),"Mature Age Adult",A1072&gt;=60,"Senior")</f>
        <v>Young Adult</v>
      </c>
    </row>
    <row r="1073" spans="1:8" ht="14.25" customHeight="1">
      <c r="A1073" s="1">
        <v>39</v>
      </c>
      <c r="B1073" s="1" t="s">
        <v>31</v>
      </c>
      <c r="C1073" s="1">
        <v>24.89</v>
      </c>
      <c r="D1073" s="1" t="s">
        <v>38</v>
      </c>
      <c r="E1073" s="1" t="s">
        <v>36</v>
      </c>
      <c r="F1073" s="18">
        <v>21659.930100000001</v>
      </c>
      <c r="G1073" s="18" t="str" cm="1">
        <f t="array" ref="G1073">_xlfn.IFS(C1073&lt;=18.5,"Underweight",AND(C1073&gt;18.5,C1073&lt;=24.9),"Healthy",AND(C1073&gt;24.9,C1073&lt;=29.9),"Slightly Overweight",C1073&gt;29.9,"Overweight")</f>
        <v>Healthy</v>
      </c>
      <c r="H1073" t="str" cm="1">
        <f t="array" ref="H1073">_xlfn.IFS(A1073&lt;=25,"Young Adult",AND(A1073&gt;=26,A1073&lt;=35),"Adult",AND(A1073&gt;=36,A1073&lt;=59),"Mature Age Adult",A1073&gt;=60,"Senior")</f>
        <v>Mature Age Adult</v>
      </c>
    </row>
    <row r="1074" spans="1:8" ht="14.25" customHeight="1">
      <c r="A1074" s="1">
        <v>44</v>
      </c>
      <c r="B1074" s="1" t="s">
        <v>31</v>
      </c>
      <c r="C1074" s="1">
        <v>20.234999999999999</v>
      </c>
      <c r="D1074" s="1" t="s">
        <v>38</v>
      </c>
      <c r="E1074" s="1" t="s">
        <v>36</v>
      </c>
      <c r="F1074" s="18">
        <v>19594.809649999999</v>
      </c>
      <c r="G1074" s="18" t="str" cm="1">
        <f t="array" ref="G1074">_xlfn.IFS(C1074&lt;=18.5,"Underweight",AND(C1074&gt;18.5,C1074&lt;=24.9),"Healthy",AND(C1074&gt;24.9,C1074&lt;=29.9),"Slightly Overweight",C1074&gt;29.9,"Overweight")</f>
        <v>Healthy</v>
      </c>
      <c r="H1074" t="str" cm="1">
        <f t="array" ref="H1074">_xlfn.IFS(A1074&lt;=25,"Young Adult",AND(A1074&gt;=26,A1074&lt;=35),"Adult",AND(A1074&gt;=36,A1074&lt;=59),"Mature Age Adult",A1074&gt;=60,"Senior")</f>
        <v>Mature Age Adult</v>
      </c>
    </row>
    <row r="1075" spans="1:8" ht="14.25" customHeight="1">
      <c r="A1075" s="1">
        <v>36</v>
      </c>
      <c r="B1075" s="1" t="s">
        <v>31</v>
      </c>
      <c r="C1075" s="1">
        <v>22.6</v>
      </c>
      <c r="D1075" s="1" t="s">
        <v>38</v>
      </c>
      <c r="E1075" s="1" t="s">
        <v>34</v>
      </c>
      <c r="F1075" s="18">
        <v>18608.261999999999</v>
      </c>
      <c r="G1075" s="18" t="str" cm="1">
        <f t="array" ref="G1075">_xlfn.IFS(C1075&lt;=18.5,"Underweight",AND(C1075&gt;18.5,C1075&lt;=24.9),"Healthy",AND(C1075&gt;24.9,C1075&lt;=29.9),"Slightly Overweight",C1075&gt;29.9,"Overweight")</f>
        <v>Healthy</v>
      </c>
      <c r="H1075" t="str" cm="1">
        <f t="array" ref="H1075">_xlfn.IFS(A1075&lt;=25,"Young Adult",AND(A1075&gt;=26,A1075&lt;=35),"Adult",AND(A1075&gt;=36,A1075&lt;=59),"Mature Age Adult",A1075&gt;=60,"Senior")</f>
        <v>Mature Age Adult</v>
      </c>
    </row>
    <row r="1076" spans="1:8" ht="14.25" customHeight="1">
      <c r="A1076" s="1">
        <v>21</v>
      </c>
      <c r="B1076" s="1" t="s">
        <v>31</v>
      </c>
      <c r="C1076" s="1">
        <v>21.85</v>
      </c>
      <c r="D1076" s="1" t="s">
        <v>38</v>
      </c>
      <c r="E1076" s="1" t="s">
        <v>36</v>
      </c>
      <c r="F1076" s="18">
        <v>15359.104499999999</v>
      </c>
      <c r="G1076" s="18" t="str" cm="1">
        <f t="array" ref="G1076">_xlfn.IFS(C1076&lt;=18.5,"Underweight",AND(C1076&gt;18.5,C1076&lt;=24.9),"Healthy",AND(C1076&gt;24.9,C1076&lt;=29.9),"Slightly Overweight",C1076&gt;29.9,"Overweight")</f>
        <v>Healthy</v>
      </c>
      <c r="H1076" t="str" cm="1">
        <f t="array" ref="H1076">_xlfn.IFS(A1076&lt;=25,"Young Adult",AND(A1076&gt;=26,A1076&lt;=35),"Adult",AND(A1076&gt;=36,A1076&lt;=59),"Mature Age Adult",A1076&gt;=60,"Senior")</f>
        <v>Young Adult</v>
      </c>
    </row>
    <row r="1077" spans="1:8" ht="14.25" customHeight="1">
      <c r="A1077" s="1">
        <v>59</v>
      </c>
      <c r="B1077" s="1" t="s">
        <v>31</v>
      </c>
      <c r="C1077" s="1">
        <v>23.655000000000001</v>
      </c>
      <c r="D1077" s="1" t="s">
        <v>38</v>
      </c>
      <c r="E1077" s="1" t="s">
        <v>35</v>
      </c>
      <c r="F1077" s="18">
        <v>25678.778450000002</v>
      </c>
      <c r="G1077" s="18" t="str" cm="1">
        <f t="array" ref="G1077">_xlfn.IFS(C1077&lt;=18.5,"Underweight",AND(C1077&gt;18.5,C1077&lt;=24.9),"Healthy",AND(C1077&gt;24.9,C1077&lt;=29.9),"Slightly Overweight",C1077&gt;29.9,"Overweight")</f>
        <v>Healthy</v>
      </c>
      <c r="H1077" t="str" cm="1">
        <f t="array" ref="H1077">_xlfn.IFS(A1077&lt;=25,"Young Adult",AND(A1077&gt;=26,A1077&lt;=35),"Adult",AND(A1077&gt;=36,A1077&lt;=59),"Mature Age Adult",A1077&gt;=60,"Senior")</f>
        <v>Mature Age Adult</v>
      </c>
    </row>
    <row r="1078" spans="1:8" ht="14.25" customHeight="1">
      <c r="A1078" s="1">
        <v>64</v>
      </c>
      <c r="B1078" s="1" t="s">
        <v>31</v>
      </c>
      <c r="C1078" s="1">
        <v>22.99</v>
      </c>
      <c r="D1078" s="1" t="s">
        <v>38</v>
      </c>
      <c r="E1078" s="1" t="s">
        <v>33</v>
      </c>
      <c r="F1078" s="18">
        <v>27037.914100000002</v>
      </c>
      <c r="G1078" s="18" t="str" cm="1">
        <f t="array" ref="G1078">_xlfn.IFS(C1078&lt;=18.5,"Underweight",AND(C1078&gt;18.5,C1078&lt;=24.9),"Healthy",AND(C1078&gt;24.9,C1078&lt;=29.9),"Slightly Overweight",C1078&gt;29.9,"Overweight")</f>
        <v>Healthy</v>
      </c>
      <c r="H1078" t="str" cm="1">
        <f t="array" ref="H1078">_xlfn.IFS(A1078&lt;=25,"Young Adult",AND(A1078&gt;=26,A1078&lt;=35),"Adult",AND(A1078&gt;=36,A1078&lt;=59),"Mature Age Adult",A1078&gt;=60,"Senior")</f>
        <v>Senior</v>
      </c>
    </row>
    <row r="1079" spans="1:8" ht="14.25" customHeight="1">
      <c r="A1079" s="1">
        <v>29</v>
      </c>
      <c r="B1079" s="1" t="s">
        <v>31</v>
      </c>
      <c r="C1079" s="1">
        <v>21.754999999999999</v>
      </c>
      <c r="D1079" s="1" t="s">
        <v>38</v>
      </c>
      <c r="E1079" s="1" t="s">
        <v>36</v>
      </c>
      <c r="F1079" s="18">
        <v>16657.71745</v>
      </c>
      <c r="G1079" s="18" t="str" cm="1">
        <f t="array" ref="G1079">_xlfn.IFS(C1079&lt;=18.5,"Underweight",AND(C1079&gt;18.5,C1079&lt;=24.9),"Healthy",AND(C1079&gt;24.9,C1079&lt;=29.9),"Slightly Overweight",C1079&gt;29.9,"Overweight")</f>
        <v>Healthy</v>
      </c>
      <c r="H1079" t="str" cm="1">
        <f t="array" ref="H1079">_xlfn.IFS(A1079&lt;=25,"Young Adult",AND(A1079&gt;=26,A1079&lt;=35),"Adult",AND(A1079&gt;=36,A1079&lt;=59),"Mature Age Adult",A1079&gt;=60,"Senior")</f>
        <v>Adult</v>
      </c>
    </row>
    <row r="1080" spans="1:8" ht="14.25" customHeight="1">
      <c r="A1080" s="1">
        <v>49</v>
      </c>
      <c r="B1080" s="1" t="s">
        <v>31</v>
      </c>
      <c r="C1080" s="1">
        <v>23.844999999999999</v>
      </c>
      <c r="D1080" s="1" t="s">
        <v>38</v>
      </c>
      <c r="E1080" s="1" t="s">
        <v>36</v>
      </c>
      <c r="F1080" s="18">
        <v>24106.912550000001</v>
      </c>
      <c r="G1080" s="18" t="str" cm="1">
        <f t="array" ref="G1080">_xlfn.IFS(C1080&lt;=18.5,"Underweight",AND(C1080&gt;18.5,C1080&lt;=24.9),"Healthy",AND(C1080&gt;24.9,C1080&lt;=29.9),"Slightly Overweight",C1080&gt;29.9,"Overweight")</f>
        <v>Healthy</v>
      </c>
      <c r="H1080" t="str" cm="1">
        <f t="array" ref="H1080">_xlfn.IFS(A1080&lt;=25,"Young Adult",AND(A1080&gt;=26,A1080&lt;=35),"Adult",AND(A1080&gt;=36,A1080&lt;=59),"Mature Age Adult",A1080&gt;=60,"Senior")</f>
        <v>Mature Age Adult</v>
      </c>
    </row>
    <row r="1081" spans="1:8" ht="14.25" customHeight="1">
      <c r="A1081" s="1">
        <v>43</v>
      </c>
      <c r="B1081" s="1" t="s">
        <v>31</v>
      </c>
      <c r="C1081" s="1">
        <v>20.045000000000002</v>
      </c>
      <c r="D1081" s="1" t="s">
        <v>38</v>
      </c>
      <c r="E1081" s="1" t="s">
        <v>36</v>
      </c>
      <c r="F1081" s="18">
        <v>19798.054550000001</v>
      </c>
      <c r="G1081" s="18" t="str" cm="1">
        <f t="array" ref="G1081">_xlfn.IFS(C1081&lt;=18.5,"Underweight",AND(C1081&gt;18.5,C1081&lt;=24.9),"Healthy",AND(C1081&gt;24.9,C1081&lt;=29.9),"Slightly Overweight",C1081&gt;29.9,"Overweight")</f>
        <v>Healthy</v>
      </c>
      <c r="H1081" t="str" cm="1">
        <f t="array" ref="H1081">_xlfn.IFS(A1081&lt;=25,"Young Adult",AND(A1081&gt;=26,A1081&lt;=35),"Adult",AND(A1081&gt;=36,A1081&lt;=59),"Mature Age Adult",A1081&gt;=60,"Senior")</f>
        <v>Mature Age Adult</v>
      </c>
    </row>
    <row r="1082" spans="1:8" ht="14.25" customHeight="1">
      <c r="A1082" s="1">
        <v>32</v>
      </c>
      <c r="B1082" s="1" t="s">
        <v>31</v>
      </c>
      <c r="C1082" s="1">
        <v>24.6</v>
      </c>
      <c r="D1082" s="1" t="s">
        <v>38</v>
      </c>
      <c r="E1082" s="1" t="s">
        <v>34</v>
      </c>
      <c r="F1082" s="18">
        <v>17496.306</v>
      </c>
      <c r="G1082" s="18" t="str" cm="1">
        <f t="array" ref="G1082">_xlfn.IFS(C1082&lt;=18.5,"Underweight",AND(C1082&gt;18.5,C1082&lt;=24.9),"Healthy",AND(C1082&gt;24.9,C1082&lt;=29.9),"Slightly Overweight",C1082&gt;29.9,"Overweight")</f>
        <v>Healthy</v>
      </c>
      <c r="H1082" t="str" cm="1">
        <f t="array" ref="H1082">_xlfn.IFS(A1082&lt;=25,"Young Adult",AND(A1082&gt;=26,A1082&lt;=35),"Adult",AND(A1082&gt;=36,A1082&lt;=59),"Mature Age Adult",A1082&gt;=60,"Senior")</f>
        <v>Adult</v>
      </c>
    </row>
    <row r="1083" spans="1:8" ht="14.25" customHeight="1">
      <c r="A1083" s="1">
        <v>24</v>
      </c>
      <c r="B1083" s="1" t="s">
        <v>31</v>
      </c>
      <c r="C1083" s="1">
        <v>20.52</v>
      </c>
      <c r="D1083" s="1" t="s">
        <v>38</v>
      </c>
      <c r="E1083" s="1" t="s">
        <v>36</v>
      </c>
      <c r="F1083" s="18">
        <v>14571.890799999999</v>
      </c>
      <c r="G1083" s="18" t="str" cm="1">
        <f t="array" ref="G1083">_xlfn.IFS(C1083&lt;=18.5,"Underweight",AND(C1083&gt;18.5,C1083&lt;=24.9),"Healthy",AND(C1083&gt;24.9,C1083&lt;=29.9),"Slightly Overweight",C1083&gt;29.9,"Overweight")</f>
        <v>Healthy</v>
      </c>
      <c r="H1083" t="str" cm="1">
        <f t="array" ref="H1083">_xlfn.IFS(A1083&lt;=25,"Young Adult",AND(A1083&gt;=26,A1083&lt;=35),"Adult",AND(A1083&gt;=36,A1083&lt;=59),"Mature Age Adult",A1083&gt;=60,"Senior")</f>
        <v>Young Adult</v>
      </c>
    </row>
    <row r="1084" spans="1:8" ht="14.25" customHeight="1">
      <c r="A1084" s="1">
        <v>27</v>
      </c>
      <c r="B1084" s="1" t="s">
        <v>31</v>
      </c>
      <c r="C1084" s="1">
        <v>20.045000000000002</v>
      </c>
      <c r="D1084" s="1" t="s">
        <v>38</v>
      </c>
      <c r="E1084" s="1" t="s">
        <v>35</v>
      </c>
      <c r="F1084" s="18">
        <v>16420.494549999999</v>
      </c>
      <c r="G1084" s="18" t="str" cm="1">
        <f t="array" ref="G1084">_xlfn.IFS(C1084&lt;=18.5,"Underweight",AND(C1084&gt;18.5,C1084&lt;=24.9),"Healthy",AND(C1084&gt;24.9,C1084&lt;=29.9),"Slightly Overweight",C1084&gt;29.9,"Overweight")</f>
        <v>Healthy</v>
      </c>
      <c r="H1084" t="str" cm="1">
        <f t="array" ref="H1084">_xlfn.IFS(A1084&lt;=25,"Young Adult",AND(A1084&gt;=26,A1084&lt;=35),"Adult",AND(A1084&gt;=36,A1084&lt;=59),"Mature Age Adult",A1084&gt;=60,"Senior")</f>
        <v>Adult</v>
      </c>
    </row>
    <row r="1085" spans="1:8" ht="14.25" customHeight="1">
      <c r="A1085" s="1">
        <v>46</v>
      </c>
      <c r="B1085" s="1" t="s">
        <v>31</v>
      </c>
      <c r="C1085" s="1">
        <v>23.655000000000001</v>
      </c>
      <c r="D1085" s="1" t="s">
        <v>38</v>
      </c>
      <c r="E1085" s="1" t="s">
        <v>35</v>
      </c>
      <c r="F1085" s="18">
        <v>21677.283449999999</v>
      </c>
      <c r="G1085" s="18" t="str" cm="1">
        <f t="array" ref="G1085">_xlfn.IFS(C1085&lt;=18.5,"Underweight",AND(C1085&gt;18.5,C1085&lt;=24.9),"Healthy",AND(C1085&gt;24.9,C1085&lt;=29.9),"Slightly Overweight",C1085&gt;29.9,"Overweight")</f>
        <v>Healthy</v>
      </c>
      <c r="H1085" t="str" cm="1">
        <f t="array" ref="H1085">_xlfn.IFS(A1085&lt;=25,"Young Adult",AND(A1085&gt;=26,A1085&lt;=35),"Adult",AND(A1085&gt;=36,A1085&lt;=59),"Mature Age Adult",A1085&gt;=60,"Senior")</f>
        <v>Mature Age Adult</v>
      </c>
    </row>
    <row r="1086" spans="1:8" ht="14.25" customHeight="1">
      <c r="A1086" s="1">
        <v>43</v>
      </c>
      <c r="B1086" s="1" t="s">
        <v>31</v>
      </c>
      <c r="C1086" s="1">
        <v>24.7</v>
      </c>
      <c r="D1086" s="1" t="s">
        <v>38</v>
      </c>
      <c r="E1086" s="1" t="s">
        <v>35</v>
      </c>
      <c r="F1086" s="18">
        <v>21880.82</v>
      </c>
      <c r="G1086" s="18" t="str" cm="1">
        <f t="array" ref="G1086">_xlfn.IFS(C1086&lt;=18.5,"Underweight",AND(C1086&gt;18.5,C1086&lt;=24.9),"Healthy",AND(C1086&gt;24.9,C1086&lt;=29.9),"Slightly Overweight",C1086&gt;29.9,"Overweight")</f>
        <v>Healthy</v>
      </c>
      <c r="H1086" t="str" cm="1">
        <f t="array" ref="H1086">_xlfn.IFS(A1086&lt;=25,"Young Adult",AND(A1086&gt;=26,A1086&lt;=35),"Adult",AND(A1086&gt;=36,A1086&lt;=59),"Mature Age Adult",A1086&gt;=60,"Senior")</f>
        <v>Mature Age Adult</v>
      </c>
    </row>
    <row r="1087" spans="1:8" ht="14.25" customHeight="1">
      <c r="A1087" s="1">
        <v>33</v>
      </c>
      <c r="B1087" s="1" t="s">
        <v>31</v>
      </c>
      <c r="C1087" s="1">
        <v>19.094999999999999</v>
      </c>
      <c r="D1087" s="1" t="s">
        <v>38</v>
      </c>
      <c r="E1087" s="1" t="s">
        <v>36</v>
      </c>
      <c r="F1087" s="18">
        <v>16776.304049999999</v>
      </c>
      <c r="G1087" s="18" t="str" cm="1">
        <f t="array" ref="G1087">_xlfn.IFS(C1087&lt;=18.5,"Underweight",AND(C1087&gt;18.5,C1087&lt;=24.9),"Healthy",AND(C1087&gt;24.9,C1087&lt;=29.9),"Slightly Overweight",C1087&gt;29.9,"Overweight")</f>
        <v>Healthy</v>
      </c>
      <c r="H1087" t="str" cm="1">
        <f t="array" ref="H1087">_xlfn.IFS(A1087&lt;=25,"Young Adult",AND(A1087&gt;=26,A1087&lt;=35),"Adult",AND(A1087&gt;=36,A1087&lt;=59),"Mature Age Adult",A1087&gt;=60,"Senior")</f>
        <v>Adult</v>
      </c>
    </row>
    <row r="1088" spans="1:8" ht="14.25" customHeight="1">
      <c r="A1088" s="1">
        <v>52</v>
      </c>
      <c r="B1088" s="1" t="s">
        <v>31</v>
      </c>
      <c r="C1088" s="1">
        <v>24.13</v>
      </c>
      <c r="D1088" s="1" t="s">
        <v>38</v>
      </c>
      <c r="E1088" s="1" t="s">
        <v>35</v>
      </c>
      <c r="F1088" s="18">
        <v>23887.662700000001</v>
      </c>
      <c r="G1088" s="18" t="str" cm="1">
        <f t="array" ref="G1088">_xlfn.IFS(C1088&lt;=18.5,"Underweight",AND(C1088&gt;18.5,C1088&lt;=24.9),"Healthy",AND(C1088&gt;24.9,C1088&lt;=29.9),"Slightly Overweight",C1088&gt;29.9,"Overweight")</f>
        <v>Healthy</v>
      </c>
      <c r="H1088" t="str" cm="1">
        <f t="array" ref="H1088">_xlfn.IFS(A1088&lt;=25,"Young Adult",AND(A1088&gt;=26,A1088&lt;=35),"Adult",AND(A1088&gt;=36,A1088&lt;=59),"Mature Age Adult",A1088&gt;=60,"Senior")</f>
        <v>Mature Age Adult</v>
      </c>
    </row>
    <row r="1089" spans="1:8" ht="14.25" customHeight="1">
      <c r="A1089" s="1">
        <v>20</v>
      </c>
      <c r="B1089" s="1" t="s">
        <v>31</v>
      </c>
      <c r="C1089" s="1">
        <v>24.42</v>
      </c>
      <c r="D1089" s="1" t="s">
        <v>38</v>
      </c>
      <c r="E1089" s="1" t="s">
        <v>33</v>
      </c>
      <c r="F1089" s="18">
        <v>26125.674770000001</v>
      </c>
      <c r="G1089" s="18" t="str" cm="1">
        <f t="array" ref="G1089">_xlfn.IFS(C1089&lt;=18.5,"Underweight",AND(C1089&gt;18.5,C1089&lt;=24.9),"Healthy",AND(C1089&gt;24.9,C1089&lt;=29.9),"Slightly Overweight",C1089&gt;29.9,"Overweight")</f>
        <v>Healthy</v>
      </c>
      <c r="H1089" t="str" cm="1">
        <f t="array" ref="H1089">_xlfn.IFS(A1089&lt;=25,"Young Adult",AND(A1089&gt;=26,A1089&lt;=35),"Adult",AND(A1089&gt;=36,A1089&lt;=59),"Mature Age Adult",A1089&gt;=60,"Senior")</f>
        <v>Young Adult</v>
      </c>
    </row>
    <row r="1090" spans="1:8" ht="14.25" customHeight="1">
      <c r="A1090" s="1">
        <v>20</v>
      </c>
      <c r="B1090" s="1" t="s">
        <v>31</v>
      </c>
      <c r="C1090" s="1">
        <v>21.8</v>
      </c>
      <c r="D1090" s="1" t="s">
        <v>38</v>
      </c>
      <c r="E1090" s="1" t="s">
        <v>34</v>
      </c>
      <c r="F1090" s="18">
        <v>20167.336029999999</v>
      </c>
      <c r="G1090" s="18" t="str" cm="1">
        <f t="array" ref="G1090">_xlfn.IFS(C1090&lt;=18.5,"Underweight",AND(C1090&gt;18.5,C1090&lt;=24.9),"Healthy",AND(C1090&gt;24.9,C1090&lt;=29.9),"Slightly Overweight",C1090&gt;29.9,"Overweight")</f>
        <v>Healthy</v>
      </c>
      <c r="H1090" t="str" cm="1">
        <f t="array" ref="H1090">_xlfn.IFS(A1090&lt;=25,"Young Adult",AND(A1090&gt;=26,A1090&lt;=35),"Adult",AND(A1090&gt;=36,A1090&lt;=59),"Mature Age Adult",A1090&gt;=60,"Senior")</f>
        <v>Young Adult</v>
      </c>
    </row>
    <row r="1091" spans="1:8" ht="14.25" customHeight="1">
      <c r="A1091" s="1">
        <v>18</v>
      </c>
      <c r="B1091" s="1" t="s">
        <v>31</v>
      </c>
      <c r="C1091" s="1">
        <v>21.66</v>
      </c>
      <c r="D1091" s="1" t="s">
        <v>38</v>
      </c>
      <c r="E1091" s="1" t="s">
        <v>36</v>
      </c>
      <c r="F1091" s="18">
        <v>14283.4594</v>
      </c>
      <c r="G1091" s="18" t="str" cm="1">
        <f t="array" ref="G1091">_xlfn.IFS(C1091&lt;=18.5,"Underweight",AND(C1091&gt;18.5,C1091&lt;=24.9),"Healthy",AND(C1091&gt;24.9,C1091&lt;=29.9),"Slightly Overweight",C1091&gt;29.9,"Overweight")</f>
        <v>Healthy</v>
      </c>
      <c r="H1091" t="str" cm="1">
        <f t="array" ref="H1091">_xlfn.IFS(A1091&lt;=25,"Young Adult",AND(A1091&gt;=26,A1091&lt;=35),"Adult",AND(A1091&gt;=36,A1091&lt;=59),"Mature Age Adult",A1091&gt;=60,"Senior")</f>
        <v>Young Adult</v>
      </c>
    </row>
    <row r="1092" spans="1:8" ht="14.25" customHeight="1">
      <c r="A1092" s="1">
        <v>29</v>
      </c>
      <c r="B1092" s="1" t="s">
        <v>31</v>
      </c>
      <c r="C1092" s="1">
        <v>21.85</v>
      </c>
      <c r="D1092" s="1" t="s">
        <v>38</v>
      </c>
      <c r="E1092" s="1" t="s">
        <v>36</v>
      </c>
      <c r="F1092" s="18">
        <v>16115.3045</v>
      </c>
      <c r="G1092" s="18" t="str" cm="1">
        <f t="array" ref="G1092">_xlfn.IFS(C1092&lt;=18.5,"Underweight",AND(C1092&gt;18.5,C1092&lt;=24.9),"Healthy",AND(C1092&gt;24.9,C1092&lt;=29.9),"Slightly Overweight",C1092&gt;29.9,"Overweight")</f>
        <v>Healthy</v>
      </c>
      <c r="H1092" t="str" cm="1">
        <f t="array" ref="H1092">_xlfn.IFS(A1092&lt;=25,"Young Adult",AND(A1092&gt;=26,A1092&lt;=35),"Adult",AND(A1092&gt;=36,A1092&lt;=59),"Mature Age Adult",A1092&gt;=60,"Senior")</f>
        <v>Adult</v>
      </c>
    </row>
    <row r="1093" spans="1:8" ht="14.25" customHeight="1">
      <c r="A1093" s="1">
        <v>30</v>
      </c>
      <c r="B1093" s="1" t="s">
        <v>31</v>
      </c>
      <c r="C1093" s="1">
        <v>23.655000000000001</v>
      </c>
      <c r="D1093" s="1" t="s">
        <v>38</v>
      </c>
      <c r="E1093" s="1" t="s">
        <v>35</v>
      </c>
      <c r="F1093" s="18">
        <v>18765.87545</v>
      </c>
      <c r="G1093" s="18" t="str" cm="1">
        <f t="array" ref="G1093">_xlfn.IFS(C1093&lt;=18.5,"Underweight",AND(C1093&gt;18.5,C1093&lt;=24.9),"Healthy",AND(C1093&gt;24.9,C1093&lt;=29.9),"Slightly Overweight",C1093&gt;29.9,"Overweight")</f>
        <v>Healthy</v>
      </c>
      <c r="H1093" t="str" cm="1">
        <f t="array" ref="H1093">_xlfn.IFS(A1093&lt;=25,"Young Adult",AND(A1093&gt;=26,A1093&lt;=35),"Adult",AND(A1093&gt;=36,A1093&lt;=59),"Mature Age Adult",A1093&gt;=60,"Senior")</f>
        <v>Adult</v>
      </c>
    </row>
    <row r="1094" spans="1:8" ht="14.25" customHeight="1">
      <c r="A1094" s="1">
        <v>28</v>
      </c>
      <c r="B1094" s="1" t="s">
        <v>37</v>
      </c>
      <c r="C1094" s="1">
        <v>23.98</v>
      </c>
      <c r="D1094" s="1" t="s">
        <v>38</v>
      </c>
      <c r="E1094" s="1" t="s">
        <v>33</v>
      </c>
      <c r="F1094" s="18">
        <v>17663.144199999999</v>
      </c>
      <c r="G1094" s="18" t="str" cm="1">
        <f t="array" ref="G1094">_xlfn.IFS(C1094&lt;=18.5,"Underweight",AND(C1094&gt;18.5,C1094&lt;=24.9),"Healthy",AND(C1094&gt;24.9,C1094&lt;=29.9),"Slightly Overweight",C1094&gt;29.9,"Overweight")</f>
        <v>Healthy</v>
      </c>
      <c r="H1094" t="str" cm="1">
        <f t="array" ref="H1094">_xlfn.IFS(A1094&lt;=25,"Young Adult",AND(A1094&gt;=26,A1094&lt;=35),"Adult",AND(A1094&gt;=36,A1094&lt;=59),"Mature Age Adult",A1094&gt;=60,"Senior")</f>
        <v>Adult</v>
      </c>
    </row>
    <row r="1095" spans="1:8" ht="14.25" customHeight="1">
      <c r="A1095" s="1">
        <v>45</v>
      </c>
      <c r="B1095" s="1" t="s">
        <v>37</v>
      </c>
      <c r="C1095" s="1">
        <v>22.895</v>
      </c>
      <c r="D1095" s="1" t="s">
        <v>38</v>
      </c>
      <c r="E1095" s="1" t="s">
        <v>35</v>
      </c>
      <c r="F1095" s="18">
        <v>21098.554049999999</v>
      </c>
      <c r="G1095" s="18" t="str" cm="1">
        <f t="array" ref="G1095">_xlfn.IFS(C1095&lt;=18.5,"Underweight",AND(C1095&gt;18.5,C1095&lt;=24.9),"Healthy",AND(C1095&gt;24.9,C1095&lt;=29.9),"Slightly Overweight",C1095&gt;29.9,"Overweight")</f>
        <v>Healthy</v>
      </c>
      <c r="H1095" t="str" cm="1">
        <f t="array" ref="H1095">_xlfn.IFS(A1095&lt;=25,"Young Adult",AND(A1095&gt;=26,A1095&lt;=35),"Adult",AND(A1095&gt;=36,A1095&lt;=59),"Mature Age Adult",A1095&gt;=60,"Senior")</f>
        <v>Mature Age Adult</v>
      </c>
    </row>
    <row r="1096" spans="1:8" ht="14.25" customHeight="1">
      <c r="A1096" s="1">
        <v>56</v>
      </c>
      <c r="B1096" s="1" t="s">
        <v>37</v>
      </c>
      <c r="C1096" s="1">
        <v>19.95</v>
      </c>
      <c r="D1096" s="1" t="s">
        <v>38</v>
      </c>
      <c r="E1096" s="1" t="s">
        <v>36</v>
      </c>
      <c r="F1096" s="18">
        <v>22412.648499999999</v>
      </c>
      <c r="G1096" s="18" t="str" cm="1">
        <f t="array" ref="G1096">_xlfn.IFS(C1096&lt;=18.5,"Underweight",AND(C1096&gt;18.5,C1096&lt;=24.9),"Healthy",AND(C1096&gt;24.9,C1096&lt;=29.9),"Slightly Overweight",C1096&gt;29.9,"Overweight")</f>
        <v>Healthy</v>
      </c>
      <c r="H1096" t="str" cm="1">
        <f t="array" ref="H1096">_xlfn.IFS(A1096&lt;=25,"Young Adult",AND(A1096&gt;=26,A1096&lt;=35),"Adult",AND(A1096&gt;=36,A1096&lt;=59),"Mature Age Adult",A1096&gt;=60,"Senior")</f>
        <v>Mature Age Adult</v>
      </c>
    </row>
    <row r="1097" spans="1:8" ht="14.25" customHeight="1">
      <c r="A1097" s="1">
        <v>38</v>
      </c>
      <c r="B1097" s="1" t="s">
        <v>37</v>
      </c>
      <c r="C1097" s="1">
        <v>19.3</v>
      </c>
      <c r="D1097" s="1" t="s">
        <v>38</v>
      </c>
      <c r="E1097" s="1" t="s">
        <v>34</v>
      </c>
      <c r="F1097" s="18">
        <v>15820.699000000001</v>
      </c>
      <c r="G1097" s="18" t="str" cm="1">
        <f t="array" ref="G1097">_xlfn.IFS(C1097&lt;=18.5,"Underweight",AND(C1097&gt;18.5,C1097&lt;=24.9),"Healthy",AND(C1097&gt;24.9,C1097&lt;=29.9),"Slightly Overweight",C1097&gt;29.9,"Overweight")</f>
        <v>Healthy</v>
      </c>
      <c r="H1097" t="str" cm="1">
        <f t="array" ref="H1097">_xlfn.IFS(A1097&lt;=25,"Young Adult",AND(A1097&gt;=26,A1097&lt;=35),"Adult",AND(A1097&gt;=36,A1097&lt;=59),"Mature Age Adult",A1097&gt;=60,"Senior")</f>
        <v>Mature Age Adult</v>
      </c>
    </row>
    <row r="1098" spans="1:8" ht="14.25" customHeight="1">
      <c r="A1098" s="1">
        <v>48</v>
      </c>
      <c r="B1098" s="1" t="s">
        <v>37</v>
      </c>
      <c r="C1098" s="1">
        <v>24.42</v>
      </c>
      <c r="D1098" s="1" t="s">
        <v>38</v>
      </c>
      <c r="E1098" s="1" t="s">
        <v>33</v>
      </c>
      <c r="F1098" s="18">
        <v>21223.675800000001</v>
      </c>
      <c r="G1098" s="18" t="str" cm="1">
        <f t="array" ref="G1098">_xlfn.IFS(C1098&lt;=18.5,"Underweight",AND(C1098&gt;18.5,C1098&lt;=24.9),"Healthy",AND(C1098&gt;24.9,C1098&lt;=29.9),"Slightly Overweight",C1098&gt;29.9,"Overweight")</f>
        <v>Healthy</v>
      </c>
      <c r="H1098" t="str" cm="1">
        <f t="array" ref="H1098">_xlfn.IFS(A1098&lt;=25,"Young Adult",AND(A1098&gt;=26,A1098&lt;=35),"Adult",AND(A1098&gt;=36,A1098&lt;=59),"Mature Age Adult",A1098&gt;=60,"Senior")</f>
        <v>Mature Age Adult</v>
      </c>
    </row>
    <row r="1099" spans="1:8" ht="14.25" customHeight="1">
      <c r="A1099" s="1">
        <v>42</v>
      </c>
      <c r="B1099" s="1" t="s">
        <v>37</v>
      </c>
      <c r="C1099" s="1">
        <v>24.64</v>
      </c>
      <c r="D1099" s="1" t="s">
        <v>38</v>
      </c>
      <c r="E1099" s="1" t="s">
        <v>33</v>
      </c>
      <c r="F1099" s="18">
        <v>19515.5416</v>
      </c>
      <c r="G1099" s="18" t="str" cm="1">
        <f t="array" ref="G1099">_xlfn.IFS(C1099&lt;=18.5,"Underweight",AND(C1099&gt;18.5,C1099&lt;=24.9),"Healthy",AND(C1099&gt;24.9,C1099&lt;=29.9),"Slightly Overweight",C1099&gt;29.9,"Overweight")</f>
        <v>Healthy</v>
      </c>
      <c r="H1099" t="str" cm="1">
        <f t="array" ref="H1099">_xlfn.IFS(A1099&lt;=25,"Young Adult",AND(A1099&gt;=26,A1099&lt;=35),"Adult",AND(A1099&gt;=36,A1099&lt;=59),"Mature Age Adult",A1099&gt;=60,"Senior")</f>
        <v>Mature Age Adult</v>
      </c>
    </row>
    <row r="1100" spans="1:8" ht="14.25" customHeight="1">
      <c r="A1100" s="1">
        <v>52</v>
      </c>
      <c r="B1100" s="1" t="s">
        <v>37</v>
      </c>
      <c r="C1100" s="1">
        <v>24.32</v>
      </c>
      <c r="D1100" s="1" t="s">
        <v>38</v>
      </c>
      <c r="E1100" s="1" t="s">
        <v>36</v>
      </c>
      <c r="F1100" s="18">
        <v>24869.836800000001</v>
      </c>
      <c r="G1100" s="18" t="str" cm="1">
        <f t="array" ref="G1100">_xlfn.IFS(C1100&lt;=18.5,"Underweight",AND(C1100&gt;18.5,C1100&lt;=24.9),"Healthy",AND(C1100&gt;24.9,C1100&lt;=29.9),"Slightly Overweight",C1100&gt;29.9,"Overweight")</f>
        <v>Healthy</v>
      </c>
      <c r="H1100" t="str" cm="1">
        <f t="array" ref="H1100">_xlfn.IFS(A1100&lt;=25,"Young Adult",AND(A1100&gt;=26,A1100&lt;=35),"Adult",AND(A1100&gt;=36,A1100&lt;=59),"Mature Age Adult",A1100&gt;=60,"Senior")</f>
        <v>Mature Age Adult</v>
      </c>
    </row>
    <row r="1101" spans="1:8" ht="14.25" customHeight="1">
      <c r="A1101" s="1">
        <v>40</v>
      </c>
      <c r="B1101" s="1" t="s">
        <v>37</v>
      </c>
      <c r="C1101" s="1">
        <v>19.8</v>
      </c>
      <c r="D1101" s="1" t="s">
        <v>38</v>
      </c>
      <c r="E1101" s="1" t="s">
        <v>33</v>
      </c>
      <c r="F1101" s="18">
        <v>17179.522000000001</v>
      </c>
      <c r="G1101" s="18" t="str" cm="1">
        <f t="array" ref="G1101">_xlfn.IFS(C1101&lt;=18.5,"Underweight",AND(C1101&gt;18.5,C1101&lt;=24.9),"Healthy",AND(C1101&gt;24.9,C1101&lt;=29.9),"Slightly Overweight",C1101&gt;29.9,"Overweight")</f>
        <v>Healthy</v>
      </c>
      <c r="H1101" t="str" cm="1">
        <f t="array" ref="H1101">_xlfn.IFS(A1101&lt;=25,"Young Adult",AND(A1101&gt;=26,A1101&lt;=35),"Adult",AND(A1101&gt;=36,A1101&lt;=59),"Mature Age Adult",A1101&gt;=60,"Senior")</f>
        <v>Mature Age Adult</v>
      </c>
    </row>
    <row r="1102" spans="1:8" ht="14.25" customHeight="1">
      <c r="A1102" s="1">
        <v>51</v>
      </c>
      <c r="B1102" s="1" t="s">
        <v>37</v>
      </c>
      <c r="C1102" s="1">
        <v>23.21</v>
      </c>
      <c r="D1102" s="1" t="s">
        <v>38</v>
      </c>
      <c r="E1102" s="1" t="s">
        <v>33</v>
      </c>
      <c r="F1102" s="18">
        <v>22218.1149</v>
      </c>
      <c r="G1102" s="18" t="str" cm="1">
        <f t="array" ref="G1102">_xlfn.IFS(C1102&lt;=18.5,"Underweight",AND(C1102&gt;18.5,C1102&lt;=24.9),"Healthy",AND(C1102&gt;24.9,C1102&lt;=29.9),"Slightly Overweight",C1102&gt;29.9,"Overweight")</f>
        <v>Healthy</v>
      </c>
      <c r="H1102" t="str" cm="1">
        <f t="array" ref="H1102">_xlfn.IFS(A1102&lt;=25,"Young Adult",AND(A1102&gt;=26,A1102&lt;=35),"Adult",AND(A1102&gt;=36,A1102&lt;=59),"Mature Age Adult",A1102&gt;=60,"Senior")</f>
        <v>Mature Age Adult</v>
      </c>
    </row>
    <row r="1103" spans="1:8" ht="14.25" customHeight="1">
      <c r="A1103" s="1">
        <v>35</v>
      </c>
      <c r="B1103" s="1" t="s">
        <v>37</v>
      </c>
      <c r="C1103" s="1">
        <v>24.42</v>
      </c>
      <c r="D1103" s="1" t="s">
        <v>38</v>
      </c>
      <c r="E1103" s="1" t="s">
        <v>33</v>
      </c>
      <c r="F1103" s="18">
        <v>19361.998800000001</v>
      </c>
      <c r="G1103" s="18" t="str" cm="1">
        <f t="array" ref="G1103">_xlfn.IFS(C1103&lt;=18.5,"Underweight",AND(C1103&gt;18.5,C1103&lt;=24.9),"Healthy",AND(C1103&gt;24.9,C1103&lt;=29.9),"Slightly Overweight",C1103&gt;29.9,"Overweight")</f>
        <v>Healthy</v>
      </c>
      <c r="H1103" t="str" cm="1">
        <f t="array" ref="H1103">_xlfn.IFS(A1103&lt;=25,"Young Adult",AND(A1103&gt;=26,A1103&lt;=35),"Adult",AND(A1103&gt;=36,A1103&lt;=59),"Mature Age Adult",A1103&gt;=60,"Senior")</f>
        <v>Adult</v>
      </c>
    </row>
    <row r="1104" spans="1:8" ht="14.25" customHeight="1">
      <c r="A1104" s="1">
        <v>30</v>
      </c>
      <c r="B1104" s="1" t="s">
        <v>37</v>
      </c>
      <c r="C1104" s="1">
        <v>24.4</v>
      </c>
      <c r="D1104" s="1" t="s">
        <v>38</v>
      </c>
      <c r="E1104" s="1" t="s">
        <v>34</v>
      </c>
      <c r="F1104" s="18">
        <v>18259.216</v>
      </c>
      <c r="G1104" s="18" t="str" cm="1">
        <f t="array" ref="G1104">_xlfn.IFS(C1104&lt;=18.5,"Underweight",AND(C1104&gt;18.5,C1104&lt;=24.9),"Healthy",AND(C1104&gt;24.9,C1104&lt;=29.9),"Slightly Overweight",C1104&gt;29.9,"Overweight")</f>
        <v>Healthy</v>
      </c>
      <c r="H1104" t="str" cm="1">
        <f t="array" ref="H1104">_xlfn.IFS(A1104&lt;=25,"Young Adult",AND(A1104&gt;=26,A1104&lt;=35),"Adult",AND(A1104&gt;=36,A1104&lt;=59),"Mature Age Adult",A1104&gt;=60,"Senior")</f>
        <v>Adult</v>
      </c>
    </row>
    <row r="1105" spans="1:8" ht="14.25" customHeight="1">
      <c r="A1105" s="1">
        <v>53</v>
      </c>
      <c r="B1105" s="1" t="s">
        <v>37</v>
      </c>
      <c r="C1105" s="1">
        <v>20.9</v>
      </c>
      <c r="D1105" s="1" t="s">
        <v>38</v>
      </c>
      <c r="E1105" s="1" t="s">
        <v>33</v>
      </c>
      <c r="F1105" s="18">
        <v>21195.817999999999</v>
      </c>
      <c r="G1105" s="18" t="str" cm="1">
        <f t="array" ref="G1105">_xlfn.IFS(C1105&lt;=18.5,"Underweight",AND(C1105&gt;18.5,C1105&lt;=24.9),"Healthy",AND(C1105&gt;24.9,C1105&lt;=29.9),"Slightly Overweight",C1105&gt;29.9,"Overweight")</f>
        <v>Healthy</v>
      </c>
      <c r="H1105" t="str" cm="1">
        <f t="array" ref="H1105">_xlfn.IFS(A1105&lt;=25,"Young Adult",AND(A1105&gt;=26,A1105&lt;=35),"Adult",AND(A1105&gt;=36,A1105&lt;=59),"Mature Age Adult",A1105&gt;=60,"Senior")</f>
        <v>Mature Age Adult</v>
      </c>
    </row>
    <row r="1106" spans="1:8" ht="14.25" customHeight="1">
      <c r="A1106" s="1">
        <v>33</v>
      </c>
      <c r="B1106" s="1" t="s">
        <v>37</v>
      </c>
      <c r="C1106" s="1">
        <v>24.795000000000002</v>
      </c>
      <c r="D1106" s="1" t="s">
        <v>38</v>
      </c>
      <c r="E1106" s="1" t="s">
        <v>36</v>
      </c>
      <c r="F1106" s="18">
        <v>17904.527050000001</v>
      </c>
      <c r="G1106" s="18" t="str" cm="1">
        <f t="array" ref="G1106">_xlfn.IFS(C1106&lt;=18.5,"Underweight",AND(C1106&gt;18.5,C1106&lt;=24.9),"Healthy",AND(C1106&gt;24.9,C1106&lt;=29.9),"Slightly Overweight",C1106&gt;29.9,"Overweight")</f>
        <v>Healthy</v>
      </c>
      <c r="H1106" t="str" cm="1">
        <f t="array" ref="H1106">_xlfn.IFS(A1106&lt;=25,"Young Adult",AND(A1106&gt;=26,A1106&lt;=35),"Adult",AND(A1106&gt;=36,A1106&lt;=59),"Mature Age Adult",A1106&gt;=60,"Senior")</f>
        <v>Adult</v>
      </c>
    </row>
    <row r="1107" spans="1:8" ht="14.25" customHeight="1">
      <c r="A1107" s="1">
        <v>25</v>
      </c>
      <c r="B1107" s="1" t="s">
        <v>37</v>
      </c>
      <c r="C1107" s="1">
        <v>24.13</v>
      </c>
      <c r="D1107" s="1" t="s">
        <v>38</v>
      </c>
      <c r="E1107" s="1" t="s">
        <v>35</v>
      </c>
      <c r="F1107" s="18">
        <v>15817.985699999999</v>
      </c>
      <c r="G1107" s="18" t="str" cm="1">
        <f t="array" ref="G1107">_xlfn.IFS(C1107&lt;=18.5,"Underweight",AND(C1107&gt;18.5,C1107&lt;=24.9),"Healthy",AND(C1107&gt;24.9,C1107&lt;=29.9),"Slightly Overweight",C1107&gt;29.9,"Overweight")</f>
        <v>Healthy</v>
      </c>
      <c r="H1107" t="str" cm="1">
        <f t="array" ref="H1107">_xlfn.IFS(A1107&lt;=25,"Young Adult",AND(A1107&gt;=26,A1107&lt;=35),"Adult",AND(A1107&gt;=36,A1107&lt;=59),"Mature Age Adult",A1107&gt;=60,"Senior")</f>
        <v>Young Adult</v>
      </c>
    </row>
    <row r="1108" spans="1:8" ht="14.25" customHeight="1">
      <c r="A1108" s="1">
        <v>45</v>
      </c>
      <c r="B1108" s="1" t="s">
        <v>37</v>
      </c>
      <c r="C1108" s="1">
        <v>22.895</v>
      </c>
      <c r="D1108" s="1" t="s">
        <v>38</v>
      </c>
      <c r="E1108" s="1" t="s">
        <v>36</v>
      </c>
      <c r="F1108" s="18">
        <v>35069.374519999998</v>
      </c>
      <c r="G1108" s="18" t="str" cm="1">
        <f t="array" ref="G1108">_xlfn.IFS(C1108&lt;=18.5,"Underweight",AND(C1108&gt;18.5,C1108&lt;=24.9),"Healthy",AND(C1108&gt;24.9,C1108&lt;=29.9),"Slightly Overweight",C1108&gt;29.9,"Overweight")</f>
        <v>Healthy</v>
      </c>
      <c r="H1108" t="str" cm="1">
        <f t="array" ref="H1108">_xlfn.IFS(A1108&lt;=25,"Young Adult",AND(A1108&gt;=26,A1108&lt;=35),"Adult",AND(A1108&gt;=36,A1108&lt;=59),"Mature Age Adult",A1108&gt;=60,"Senior")</f>
        <v>Mature Age Adult</v>
      </c>
    </row>
    <row r="1109" spans="1:8" ht="14.25" customHeight="1">
      <c r="A1109" s="1">
        <v>51</v>
      </c>
      <c r="B1109" s="1" t="s">
        <v>37</v>
      </c>
      <c r="C1109" s="1">
        <v>24.795000000000002</v>
      </c>
      <c r="D1109" s="1" t="s">
        <v>38</v>
      </c>
      <c r="E1109" s="1" t="s">
        <v>35</v>
      </c>
      <c r="F1109" s="18">
        <v>23967.38305</v>
      </c>
      <c r="G1109" s="18" t="str" cm="1">
        <f t="array" ref="G1109">_xlfn.IFS(C1109&lt;=18.5,"Underweight",AND(C1109&gt;18.5,C1109&lt;=24.9),"Healthy",AND(C1109&gt;24.9,C1109&lt;=29.9),"Slightly Overweight",C1109&gt;29.9,"Overweight")</f>
        <v>Healthy</v>
      </c>
      <c r="H1109" t="str" cm="1">
        <f t="array" ref="H1109">_xlfn.IFS(A1109&lt;=25,"Young Adult",AND(A1109&gt;=26,A1109&lt;=35),"Adult",AND(A1109&gt;=36,A1109&lt;=59),"Mature Age Adult",A1109&gt;=60,"Senior")</f>
        <v>Mature Age Adult</v>
      </c>
    </row>
    <row r="1110" spans="1:8" ht="14.25" customHeight="1">
      <c r="A1110" s="1">
        <v>29</v>
      </c>
      <c r="B1110" s="1" t="s">
        <v>37</v>
      </c>
      <c r="C1110" s="1">
        <v>22.895</v>
      </c>
      <c r="D1110" s="1" t="s">
        <v>38</v>
      </c>
      <c r="E1110" s="1" t="s">
        <v>36</v>
      </c>
      <c r="F1110" s="18">
        <v>16138.762049999999</v>
      </c>
      <c r="G1110" s="18" t="str" cm="1">
        <f t="array" ref="G1110">_xlfn.IFS(C1110&lt;=18.5,"Underweight",AND(C1110&gt;18.5,C1110&lt;=24.9),"Healthy",AND(C1110&gt;24.9,C1110&lt;=29.9),"Slightly Overweight",C1110&gt;29.9,"Overweight")</f>
        <v>Healthy</v>
      </c>
      <c r="H1110" t="str" cm="1">
        <f t="array" ref="H1110">_xlfn.IFS(A1110&lt;=25,"Young Adult",AND(A1110&gt;=26,A1110&lt;=35),"Adult",AND(A1110&gt;=36,A1110&lt;=59),"Mature Age Adult",A1110&gt;=60,"Senior")</f>
        <v>Adult</v>
      </c>
    </row>
    <row r="1111" spans="1:8" ht="14.25" customHeight="1">
      <c r="A1111" s="1">
        <v>30</v>
      </c>
      <c r="B1111" s="1" t="s">
        <v>37</v>
      </c>
      <c r="C1111" s="1">
        <v>22.99</v>
      </c>
      <c r="D1111" s="1" t="s">
        <v>38</v>
      </c>
      <c r="E1111" s="1" t="s">
        <v>35</v>
      </c>
      <c r="F1111" s="18">
        <v>17361.766100000001</v>
      </c>
      <c r="G1111" s="18" t="str" cm="1">
        <f t="array" ref="G1111">_xlfn.IFS(C1111&lt;=18.5,"Underweight",AND(C1111&gt;18.5,C1111&lt;=24.9),"Healthy",AND(C1111&gt;24.9,C1111&lt;=29.9),"Slightly Overweight",C1111&gt;29.9,"Overweight")</f>
        <v>Healthy</v>
      </c>
      <c r="H1111" t="str" cm="1">
        <f t="array" ref="H1111">_xlfn.IFS(A1111&lt;=25,"Young Adult",AND(A1111&gt;=26,A1111&lt;=35),"Adult",AND(A1111&gt;=36,A1111&lt;=59),"Mature Age Adult",A1111&gt;=60,"Senior")</f>
        <v>Adult</v>
      </c>
    </row>
    <row r="1112" spans="1:8" ht="14.25" customHeight="1">
      <c r="A1112" s="1">
        <v>43</v>
      </c>
      <c r="B1112" s="1" t="s">
        <v>37</v>
      </c>
      <c r="C1112" s="1">
        <v>20.13</v>
      </c>
      <c r="D1112" s="1" t="s">
        <v>38</v>
      </c>
      <c r="E1112" s="1" t="s">
        <v>33</v>
      </c>
      <c r="F1112" s="18">
        <v>18767.737700000001</v>
      </c>
      <c r="G1112" s="18" t="str" cm="1">
        <f t="array" ref="G1112">_xlfn.IFS(C1112&lt;=18.5,"Underweight",AND(C1112&gt;18.5,C1112&lt;=24.9),"Healthy",AND(C1112&gt;24.9,C1112&lt;=29.9),"Slightly Overweight",C1112&gt;29.9,"Overweight")</f>
        <v>Healthy</v>
      </c>
      <c r="H1112" t="str" cm="1">
        <f t="array" ref="H1112">_xlfn.IFS(A1112&lt;=25,"Young Adult",AND(A1112&gt;=26,A1112&lt;=35),"Adult",AND(A1112&gt;=36,A1112&lt;=59),"Mature Age Adult",A1112&gt;=60,"Senior")</f>
        <v>Mature Age Adult</v>
      </c>
    </row>
    <row r="1113" spans="1:8" ht="14.25" customHeight="1">
      <c r="A1113" s="1">
        <v>18</v>
      </c>
      <c r="B1113" s="1" t="s">
        <v>37</v>
      </c>
      <c r="C1113" s="1">
        <v>21.565000000000001</v>
      </c>
      <c r="D1113" s="1" t="s">
        <v>38</v>
      </c>
      <c r="E1113" s="1" t="s">
        <v>36</v>
      </c>
      <c r="F1113" s="18">
        <v>13747.87235</v>
      </c>
      <c r="G1113" s="18" t="str" cm="1">
        <f t="array" ref="G1113">_xlfn.IFS(C1113&lt;=18.5,"Underweight",AND(C1113&gt;18.5,C1113&lt;=24.9),"Healthy",AND(C1113&gt;24.9,C1113&lt;=29.9),"Slightly Overweight",C1113&gt;29.9,"Overweight")</f>
        <v>Healthy</v>
      </c>
      <c r="H1113" t="str" cm="1">
        <f t="array" ref="H1113">_xlfn.IFS(A1113&lt;=25,"Young Adult",AND(A1113&gt;=26,A1113&lt;=35),"Adult",AND(A1113&gt;=36,A1113&lt;=59),"Mature Age Adult",A1113&gt;=60,"Senior")</f>
        <v>Young Adult</v>
      </c>
    </row>
    <row r="1114" spans="1:8" ht="14.25" customHeight="1">
      <c r="A1114" s="1">
        <v>64</v>
      </c>
      <c r="B1114" s="1" t="s">
        <v>37</v>
      </c>
      <c r="C1114" s="1">
        <v>23.76</v>
      </c>
      <c r="D1114" s="1" t="s">
        <v>38</v>
      </c>
      <c r="E1114" s="1" t="s">
        <v>33</v>
      </c>
      <c r="F1114" s="18">
        <v>26926.5144</v>
      </c>
      <c r="G1114" s="18" t="str" cm="1">
        <f t="array" ref="G1114">_xlfn.IFS(C1114&lt;=18.5,"Underweight",AND(C1114&gt;18.5,C1114&lt;=24.9),"Healthy",AND(C1114&gt;24.9,C1114&lt;=29.9),"Slightly Overweight",C1114&gt;29.9,"Overweight")</f>
        <v>Healthy</v>
      </c>
      <c r="H1114" t="str" cm="1">
        <f t="array" ref="H1114">_xlfn.IFS(A1114&lt;=25,"Young Adult",AND(A1114&gt;=26,A1114&lt;=35),"Adult",AND(A1114&gt;=36,A1114&lt;=59),"Mature Age Adult",A1114&gt;=60,"Senior")</f>
        <v>Senior</v>
      </c>
    </row>
    <row r="1115" spans="1:8" ht="14.25" customHeight="1">
      <c r="A1115" s="1">
        <v>42</v>
      </c>
      <c r="B1115" s="1" t="s">
        <v>37</v>
      </c>
      <c r="C1115" s="1">
        <v>24.605</v>
      </c>
      <c r="D1115" s="1" t="s">
        <v>38</v>
      </c>
      <c r="E1115" s="1" t="s">
        <v>36</v>
      </c>
      <c r="F1115" s="18">
        <v>21259.377949999998</v>
      </c>
      <c r="G1115" s="18" t="str" cm="1">
        <f t="array" ref="G1115">_xlfn.IFS(C1115&lt;=18.5,"Underweight",AND(C1115&gt;18.5,C1115&lt;=24.9),"Healthy",AND(C1115&gt;24.9,C1115&lt;=29.9),"Slightly Overweight",C1115&gt;29.9,"Overweight")</f>
        <v>Healthy</v>
      </c>
      <c r="H1115" t="str" cm="1">
        <f t="array" ref="H1115">_xlfn.IFS(A1115&lt;=25,"Young Adult",AND(A1115&gt;=26,A1115&lt;=35),"Adult",AND(A1115&gt;=36,A1115&lt;=59),"Mature Age Adult",A1115&gt;=60,"Senior")</f>
        <v>Mature Age Adult</v>
      </c>
    </row>
    <row r="1116" spans="1:8" ht="14.25" customHeight="1">
      <c r="A1116" s="1">
        <v>34</v>
      </c>
      <c r="B1116" s="1" t="s">
        <v>31</v>
      </c>
      <c r="C1116" s="1">
        <v>31.92</v>
      </c>
      <c r="D1116" s="1" t="s">
        <v>38</v>
      </c>
      <c r="E1116" s="1" t="s">
        <v>36</v>
      </c>
      <c r="F1116" s="18">
        <v>37701.876799999998</v>
      </c>
      <c r="G1116" s="18" t="str" cm="1">
        <f t="array" ref="G1116">_xlfn.IFS(C1116&lt;=18.5,"Underweight",AND(C1116&gt;18.5,C1116&lt;=24.9),"Healthy",AND(C1116&gt;24.9,C1116&lt;=29.9),"Slightly Overweight",C1116&gt;29.9,"Overweight")</f>
        <v>Overweight</v>
      </c>
      <c r="H1116" t="str" cm="1">
        <f t="array" ref="H1116">_xlfn.IFS(A1116&lt;=25,"Young Adult",AND(A1116&gt;=26,A1116&lt;=35),"Adult",AND(A1116&gt;=36,A1116&lt;=59),"Mature Age Adult",A1116&gt;=60,"Senior")</f>
        <v>Adult</v>
      </c>
    </row>
    <row r="1117" spans="1:8" ht="14.25" customHeight="1">
      <c r="A1117" s="1">
        <v>37</v>
      </c>
      <c r="B1117" s="1" t="s">
        <v>31</v>
      </c>
      <c r="C1117" s="1">
        <v>34.799999999999997</v>
      </c>
      <c r="D1117" s="1" t="s">
        <v>38</v>
      </c>
      <c r="E1117" s="1" t="s">
        <v>34</v>
      </c>
      <c r="F1117" s="18">
        <v>39836.519</v>
      </c>
      <c r="G1117" s="18" t="str" cm="1">
        <f t="array" ref="G1117">_xlfn.IFS(C1117&lt;=18.5,"Underweight",AND(C1117&gt;18.5,C1117&lt;=24.9),"Healthy",AND(C1117&gt;24.9,C1117&lt;=29.9),"Slightly Overweight",C1117&gt;29.9,"Overweight")</f>
        <v>Overweight</v>
      </c>
      <c r="H1117" t="str" cm="1">
        <f t="array" ref="H1117">_xlfn.IFS(A1117&lt;=25,"Young Adult",AND(A1117&gt;=26,A1117&lt;=35),"Adult",AND(A1117&gt;=36,A1117&lt;=59),"Mature Age Adult",A1117&gt;=60,"Senior")</f>
        <v>Mature Age Adult</v>
      </c>
    </row>
    <row r="1118" spans="1:8" ht="14.25" customHeight="1">
      <c r="A1118" s="1">
        <v>57</v>
      </c>
      <c r="B1118" s="1" t="s">
        <v>31</v>
      </c>
      <c r="C1118" s="1">
        <v>31.16</v>
      </c>
      <c r="D1118" s="1" t="s">
        <v>38</v>
      </c>
      <c r="E1118" s="1" t="s">
        <v>35</v>
      </c>
      <c r="F1118" s="18">
        <v>43578.939400000003</v>
      </c>
      <c r="G1118" s="18" t="str" cm="1">
        <f t="array" ref="G1118">_xlfn.IFS(C1118&lt;=18.5,"Underweight",AND(C1118&gt;18.5,C1118&lt;=24.9),"Healthy",AND(C1118&gt;24.9,C1118&lt;=29.9),"Slightly Overweight",C1118&gt;29.9,"Overweight")</f>
        <v>Overweight</v>
      </c>
      <c r="H1118" t="str" cm="1">
        <f t="array" ref="H1118">_xlfn.IFS(A1118&lt;=25,"Young Adult",AND(A1118&gt;=26,A1118&lt;=35),"Adult",AND(A1118&gt;=36,A1118&lt;=59),"Mature Age Adult",A1118&gt;=60,"Senior")</f>
        <v>Mature Age Adult</v>
      </c>
    </row>
    <row r="1119" spans="1:8" ht="14.25" customHeight="1">
      <c r="A1119" s="1">
        <v>64</v>
      </c>
      <c r="B1119" s="1" t="s">
        <v>31</v>
      </c>
      <c r="C1119" s="1">
        <v>31.3</v>
      </c>
      <c r="D1119" s="1" t="s">
        <v>38</v>
      </c>
      <c r="E1119" s="1" t="s">
        <v>34</v>
      </c>
      <c r="F1119" s="18">
        <v>47291.055</v>
      </c>
      <c r="G1119" s="18" t="str" cm="1">
        <f t="array" ref="G1119">_xlfn.IFS(C1119&lt;=18.5,"Underweight",AND(C1119&gt;18.5,C1119&lt;=24.9),"Healthy",AND(C1119&gt;24.9,C1119&lt;=29.9),"Slightly Overweight",C1119&gt;29.9,"Overweight")</f>
        <v>Overweight</v>
      </c>
      <c r="H1119" t="str" cm="1">
        <f t="array" ref="H1119">_xlfn.IFS(A1119&lt;=25,"Young Adult",AND(A1119&gt;=26,A1119&lt;=35),"Adult",AND(A1119&gt;=36,A1119&lt;=59),"Mature Age Adult",A1119&gt;=60,"Senior")</f>
        <v>Senior</v>
      </c>
    </row>
    <row r="1120" spans="1:8" ht="14.25" customHeight="1">
      <c r="A1120" s="1">
        <v>61</v>
      </c>
      <c r="B1120" s="1" t="s">
        <v>31</v>
      </c>
      <c r="C1120" s="1">
        <v>29.92</v>
      </c>
      <c r="D1120" s="1" t="s">
        <v>38</v>
      </c>
      <c r="E1120" s="1" t="s">
        <v>33</v>
      </c>
      <c r="F1120" s="18">
        <v>30942.191800000001</v>
      </c>
      <c r="G1120" s="18" t="str" cm="1">
        <f t="array" ref="G1120">_xlfn.IFS(C1120&lt;=18.5,"Underweight",AND(C1120&gt;18.5,C1120&lt;=24.9),"Healthy",AND(C1120&gt;24.9,C1120&lt;=29.9),"Slightly Overweight",C1120&gt;29.9,"Overweight")</f>
        <v>Overweight</v>
      </c>
      <c r="H1120" t="str" cm="1">
        <f t="array" ref="H1120">_xlfn.IFS(A1120&lt;=25,"Young Adult",AND(A1120&gt;=26,A1120&lt;=35),"Adult",AND(A1120&gt;=36,A1120&lt;=59),"Mature Age Adult",A1120&gt;=60,"Senior")</f>
        <v>Senior</v>
      </c>
    </row>
    <row r="1121" spans="1:8" ht="14.25" customHeight="1">
      <c r="A1121" s="1">
        <v>18</v>
      </c>
      <c r="B1121" s="1" t="s">
        <v>31</v>
      </c>
      <c r="C1121" s="1">
        <v>36.85</v>
      </c>
      <c r="D1121" s="1" t="s">
        <v>38</v>
      </c>
      <c r="E1121" s="1" t="s">
        <v>33</v>
      </c>
      <c r="F1121" s="18">
        <v>36149.483500000002</v>
      </c>
      <c r="G1121" s="18" t="str" cm="1">
        <f t="array" ref="G1121">_xlfn.IFS(C1121&lt;=18.5,"Underweight",AND(C1121&gt;18.5,C1121&lt;=24.9),"Healthy",AND(C1121&gt;24.9,C1121&lt;=29.9),"Slightly Overweight",C1121&gt;29.9,"Overweight")</f>
        <v>Overweight</v>
      </c>
      <c r="H1121" t="str" cm="1">
        <f t="array" ref="H1121">_xlfn.IFS(A1121&lt;=25,"Young Adult",AND(A1121&gt;=26,A1121&lt;=35),"Adult",AND(A1121&gt;=36,A1121&lt;=59),"Mature Age Adult",A1121&gt;=60,"Senior")</f>
        <v>Young Adult</v>
      </c>
    </row>
    <row r="1122" spans="1:8" ht="14.25" customHeight="1">
      <c r="A1122" s="1">
        <v>63</v>
      </c>
      <c r="B1122" s="1" t="s">
        <v>31</v>
      </c>
      <c r="C1122" s="1">
        <v>37.700000000000003</v>
      </c>
      <c r="D1122" s="1" t="s">
        <v>38</v>
      </c>
      <c r="E1122" s="1" t="s">
        <v>34</v>
      </c>
      <c r="F1122" s="18">
        <v>48824.45</v>
      </c>
      <c r="G1122" s="18" t="str" cm="1">
        <f t="array" ref="G1122">_xlfn.IFS(C1122&lt;=18.5,"Underweight",AND(C1122&gt;18.5,C1122&lt;=24.9),"Healthy",AND(C1122&gt;24.9,C1122&lt;=29.9),"Slightly Overweight",C1122&gt;29.9,"Overweight")</f>
        <v>Overweight</v>
      </c>
      <c r="H1122" t="str" cm="1">
        <f t="array" ref="H1122">_xlfn.IFS(A1122&lt;=25,"Young Adult",AND(A1122&gt;=26,A1122&lt;=35),"Adult",AND(A1122&gt;=36,A1122&lt;=59),"Mature Age Adult",A1122&gt;=60,"Senior")</f>
        <v>Senior</v>
      </c>
    </row>
    <row r="1123" spans="1:8" ht="14.25" customHeight="1">
      <c r="A1123" s="1">
        <v>27</v>
      </c>
      <c r="B1123" s="1" t="s">
        <v>31</v>
      </c>
      <c r="C1123" s="1">
        <v>36.08</v>
      </c>
      <c r="D1123" s="1" t="s">
        <v>38</v>
      </c>
      <c r="E1123" s="1" t="s">
        <v>33</v>
      </c>
      <c r="F1123" s="18">
        <v>37133.898200000003</v>
      </c>
      <c r="G1123" s="18" t="str" cm="1">
        <f t="array" ref="G1123">_xlfn.IFS(C1123&lt;=18.5,"Underweight",AND(C1123&gt;18.5,C1123&lt;=24.9),"Healthy",AND(C1123&gt;24.9,C1123&lt;=29.9),"Slightly Overweight",C1123&gt;29.9,"Overweight")</f>
        <v>Overweight</v>
      </c>
      <c r="H1123" t="str" cm="1">
        <f t="array" ref="H1123">_xlfn.IFS(A1123&lt;=25,"Young Adult",AND(A1123&gt;=26,A1123&lt;=35),"Adult",AND(A1123&gt;=36,A1123&lt;=59),"Mature Age Adult",A1123&gt;=60,"Senior")</f>
        <v>Adult</v>
      </c>
    </row>
    <row r="1124" spans="1:8" ht="14.25" customHeight="1">
      <c r="A1124" s="1">
        <v>23</v>
      </c>
      <c r="B1124" s="1" t="s">
        <v>31</v>
      </c>
      <c r="C1124" s="1">
        <v>36.67</v>
      </c>
      <c r="D1124" s="1" t="s">
        <v>38</v>
      </c>
      <c r="E1124" s="1" t="s">
        <v>36</v>
      </c>
      <c r="F1124" s="18">
        <v>38511.628299999997</v>
      </c>
      <c r="G1124" s="18" t="str" cm="1">
        <f t="array" ref="G1124">_xlfn.IFS(C1124&lt;=18.5,"Underweight",AND(C1124&gt;18.5,C1124&lt;=24.9),"Healthy",AND(C1124&gt;24.9,C1124&lt;=29.9),"Slightly Overweight",C1124&gt;29.9,"Overweight")</f>
        <v>Overweight</v>
      </c>
      <c r="H1124" t="str" cm="1">
        <f t="array" ref="H1124">_xlfn.IFS(A1124&lt;=25,"Young Adult",AND(A1124&gt;=26,A1124&lt;=35),"Adult",AND(A1124&gt;=36,A1124&lt;=59),"Mature Age Adult",A1124&gt;=60,"Senior")</f>
        <v>Young Adult</v>
      </c>
    </row>
    <row r="1125" spans="1:8" ht="14.25" customHeight="1">
      <c r="A1125" s="1">
        <v>63</v>
      </c>
      <c r="B1125" s="1" t="s">
        <v>31</v>
      </c>
      <c r="C1125" s="1">
        <v>32.200000000000003</v>
      </c>
      <c r="D1125" s="1" t="s">
        <v>38</v>
      </c>
      <c r="E1125" s="1" t="s">
        <v>34</v>
      </c>
      <c r="F1125" s="18">
        <v>47305.305</v>
      </c>
      <c r="G1125" s="18" t="str" cm="1">
        <f t="array" ref="G1125">_xlfn.IFS(C1125&lt;=18.5,"Underweight",AND(C1125&gt;18.5,C1125&lt;=24.9),"Healthy",AND(C1125&gt;24.9,C1125&lt;=29.9),"Slightly Overweight",C1125&gt;29.9,"Overweight")</f>
        <v>Overweight</v>
      </c>
      <c r="H1125" t="str" cm="1">
        <f t="array" ref="H1125">_xlfn.IFS(A1125&lt;=25,"Young Adult",AND(A1125&gt;=26,A1125&lt;=35),"Adult",AND(A1125&gt;=36,A1125&lt;=59),"Mature Age Adult",A1125&gt;=60,"Senior")</f>
        <v>Senior</v>
      </c>
    </row>
    <row r="1126" spans="1:8" ht="14.25" customHeight="1">
      <c r="A1126" s="1">
        <v>59</v>
      </c>
      <c r="B1126" s="1" t="s">
        <v>31</v>
      </c>
      <c r="C1126" s="1">
        <v>36.765000000000001</v>
      </c>
      <c r="D1126" s="1" t="s">
        <v>38</v>
      </c>
      <c r="E1126" s="1" t="s">
        <v>36</v>
      </c>
      <c r="F1126" s="18">
        <v>47896.79135</v>
      </c>
      <c r="G1126" s="18" t="str" cm="1">
        <f t="array" ref="G1126">_xlfn.IFS(C1126&lt;=18.5,"Underweight",AND(C1126&gt;18.5,C1126&lt;=24.9),"Healthy",AND(C1126&gt;24.9,C1126&lt;=29.9),"Slightly Overweight",C1126&gt;29.9,"Overweight")</f>
        <v>Overweight</v>
      </c>
      <c r="H1126" t="str" cm="1">
        <f t="array" ref="H1126">_xlfn.IFS(A1126&lt;=25,"Young Adult",AND(A1126&gt;=26,A1126&lt;=35),"Adult",AND(A1126&gt;=36,A1126&lt;=59),"Mature Age Adult",A1126&gt;=60,"Senior")</f>
        <v>Mature Age Adult</v>
      </c>
    </row>
    <row r="1127" spans="1:8" ht="14.25" customHeight="1">
      <c r="A1127" s="1">
        <v>27</v>
      </c>
      <c r="B1127" s="1" t="s">
        <v>31</v>
      </c>
      <c r="C1127" s="1">
        <v>31.4</v>
      </c>
      <c r="D1127" s="1" t="s">
        <v>38</v>
      </c>
      <c r="E1127" s="1" t="s">
        <v>34</v>
      </c>
      <c r="F1127" s="18">
        <v>34838.873</v>
      </c>
      <c r="G1127" s="18" t="str" cm="1">
        <f t="array" ref="G1127">_xlfn.IFS(C1127&lt;=18.5,"Underweight",AND(C1127&gt;18.5,C1127&lt;=24.9),"Healthy",AND(C1127&gt;24.9,C1127&lt;=29.9),"Slightly Overweight",C1127&gt;29.9,"Overweight")</f>
        <v>Overweight</v>
      </c>
      <c r="H1127" t="str" cm="1">
        <f t="array" ref="H1127">_xlfn.IFS(A1127&lt;=25,"Young Adult",AND(A1127&gt;=26,A1127&lt;=35),"Adult",AND(A1127&gt;=36,A1127&lt;=59),"Mature Age Adult",A1127&gt;=60,"Senior")</f>
        <v>Adult</v>
      </c>
    </row>
    <row r="1128" spans="1:8" ht="14.25" customHeight="1">
      <c r="A1128" s="1">
        <v>64</v>
      </c>
      <c r="B1128" s="1" t="s">
        <v>31</v>
      </c>
      <c r="C1128" s="1">
        <v>33.799999999999997</v>
      </c>
      <c r="D1128" s="1" t="s">
        <v>38</v>
      </c>
      <c r="E1128" s="1" t="s">
        <v>34</v>
      </c>
      <c r="F1128" s="18">
        <v>47928.03</v>
      </c>
      <c r="G1128" s="18" t="str" cm="1">
        <f t="array" ref="G1128">_xlfn.IFS(C1128&lt;=18.5,"Underweight",AND(C1128&gt;18.5,C1128&lt;=24.9),"Healthy",AND(C1128&gt;24.9,C1128&lt;=29.9),"Slightly Overweight",C1128&gt;29.9,"Overweight")</f>
        <v>Overweight</v>
      </c>
      <c r="H1128" t="str" cm="1">
        <f t="array" ref="H1128">_xlfn.IFS(A1128&lt;=25,"Young Adult",AND(A1128&gt;=26,A1128&lt;=35),"Adult",AND(A1128&gt;=36,A1128&lt;=59),"Mature Age Adult",A1128&gt;=60,"Senior")</f>
        <v>Senior</v>
      </c>
    </row>
    <row r="1129" spans="1:8" ht="14.25" customHeight="1">
      <c r="A1129" s="1">
        <v>61</v>
      </c>
      <c r="B1129" s="1" t="s">
        <v>31</v>
      </c>
      <c r="C1129" s="1">
        <v>36.384999999999998</v>
      </c>
      <c r="D1129" s="1" t="s">
        <v>38</v>
      </c>
      <c r="E1129" s="1" t="s">
        <v>36</v>
      </c>
      <c r="F1129" s="18">
        <v>48517.563150000002</v>
      </c>
      <c r="G1129" s="18" t="str" cm="1">
        <f t="array" ref="G1129">_xlfn.IFS(C1129&lt;=18.5,"Underweight",AND(C1129&gt;18.5,C1129&lt;=24.9),"Healthy",AND(C1129&gt;24.9,C1129&lt;=29.9),"Slightly Overweight",C1129&gt;29.9,"Overweight")</f>
        <v>Overweight</v>
      </c>
      <c r="H1129" t="str" cm="1">
        <f t="array" ref="H1129">_xlfn.IFS(A1129&lt;=25,"Young Adult",AND(A1129&gt;=26,A1129&lt;=35),"Adult",AND(A1129&gt;=36,A1129&lt;=59),"Mature Age Adult",A1129&gt;=60,"Senior")</f>
        <v>Senior</v>
      </c>
    </row>
    <row r="1130" spans="1:8" ht="14.25" customHeight="1">
      <c r="A1130" s="1">
        <v>33</v>
      </c>
      <c r="B1130" s="1" t="s">
        <v>31</v>
      </c>
      <c r="C1130" s="1">
        <v>33.5</v>
      </c>
      <c r="D1130" s="1" t="s">
        <v>38</v>
      </c>
      <c r="E1130" s="1" t="s">
        <v>34</v>
      </c>
      <c r="F1130" s="18">
        <v>37079.372000000003</v>
      </c>
      <c r="G1130" s="18" t="str" cm="1">
        <f t="array" ref="G1130">_xlfn.IFS(C1130&lt;=18.5,"Underweight",AND(C1130&gt;18.5,C1130&lt;=24.9),"Healthy",AND(C1130&gt;24.9,C1130&lt;=29.9),"Slightly Overweight",C1130&gt;29.9,"Overweight")</f>
        <v>Overweight</v>
      </c>
      <c r="H1130" t="str" cm="1">
        <f t="array" ref="H1130">_xlfn.IFS(A1130&lt;=25,"Young Adult",AND(A1130&gt;=26,A1130&lt;=35),"Adult",AND(A1130&gt;=36,A1130&lt;=59),"Mature Age Adult",A1130&gt;=60,"Senior")</f>
        <v>Adult</v>
      </c>
    </row>
    <row r="1131" spans="1:8" ht="14.25" customHeight="1">
      <c r="A1131" s="1">
        <v>44</v>
      </c>
      <c r="B1131" s="1" t="s">
        <v>31</v>
      </c>
      <c r="C1131" s="1">
        <v>38.06</v>
      </c>
      <c r="D1131" s="1" t="s">
        <v>38</v>
      </c>
      <c r="E1131" s="1" t="s">
        <v>33</v>
      </c>
      <c r="F1131" s="18">
        <v>48885.135609999998</v>
      </c>
      <c r="G1131" s="18" t="str" cm="1">
        <f t="array" ref="G1131">_xlfn.IFS(C1131&lt;=18.5,"Underweight",AND(C1131&gt;18.5,C1131&lt;=24.9),"Healthy",AND(C1131&gt;24.9,C1131&lt;=29.9),"Slightly Overweight",C1131&gt;29.9,"Overweight")</f>
        <v>Overweight</v>
      </c>
      <c r="H1131" t="str" cm="1">
        <f t="array" ref="H1131">_xlfn.IFS(A1131&lt;=25,"Young Adult",AND(A1131&gt;=26,A1131&lt;=35),"Adult",AND(A1131&gt;=36,A1131&lt;=59),"Mature Age Adult",A1131&gt;=60,"Senior")</f>
        <v>Mature Age Adult</v>
      </c>
    </row>
    <row r="1132" spans="1:8" ht="14.25" customHeight="1">
      <c r="A1132" s="1">
        <v>54</v>
      </c>
      <c r="B1132" s="1" t="s">
        <v>31</v>
      </c>
      <c r="C1132" s="1">
        <v>47.41</v>
      </c>
      <c r="D1132" s="1" t="s">
        <v>38</v>
      </c>
      <c r="E1132" s="1" t="s">
        <v>33</v>
      </c>
      <c r="F1132" s="18">
        <v>63770.428010000003</v>
      </c>
      <c r="G1132" s="18" t="str" cm="1">
        <f t="array" ref="G1132">_xlfn.IFS(C1132&lt;=18.5,"Underweight",AND(C1132&gt;18.5,C1132&lt;=24.9),"Healthy",AND(C1132&gt;24.9,C1132&lt;=29.9),"Slightly Overweight",C1132&gt;29.9,"Overweight")</f>
        <v>Overweight</v>
      </c>
      <c r="H1132" t="str" cm="1">
        <f t="array" ref="H1132">_xlfn.IFS(A1132&lt;=25,"Young Adult",AND(A1132&gt;=26,A1132&lt;=35),"Adult",AND(A1132&gt;=36,A1132&lt;=59),"Mature Age Adult",A1132&gt;=60,"Senior")</f>
        <v>Mature Age Adult</v>
      </c>
    </row>
    <row r="1133" spans="1:8" ht="14.25" customHeight="1">
      <c r="A1133" s="1">
        <v>43</v>
      </c>
      <c r="B1133" s="1" t="s">
        <v>31</v>
      </c>
      <c r="C1133" s="1">
        <v>46.2</v>
      </c>
      <c r="D1133" s="1" t="s">
        <v>38</v>
      </c>
      <c r="E1133" s="1" t="s">
        <v>33</v>
      </c>
      <c r="F1133" s="18">
        <v>45863.205000000002</v>
      </c>
      <c r="G1133" s="18" t="str" cm="1">
        <f t="array" ref="G1133">_xlfn.IFS(C1133&lt;=18.5,"Underweight",AND(C1133&gt;18.5,C1133&lt;=24.9),"Healthy",AND(C1133&gt;24.9,C1133&lt;=29.9),"Slightly Overweight",C1133&gt;29.9,"Overweight")</f>
        <v>Overweight</v>
      </c>
      <c r="H1133" t="str" cm="1">
        <f t="array" ref="H1133">_xlfn.IFS(A1133&lt;=25,"Young Adult",AND(A1133&gt;=26,A1133&lt;=35),"Adult",AND(A1133&gt;=36,A1133&lt;=59),"Mature Age Adult",A1133&gt;=60,"Senior")</f>
        <v>Mature Age Adult</v>
      </c>
    </row>
    <row r="1134" spans="1:8" ht="14.25" customHeight="1">
      <c r="A1134" s="1">
        <v>35</v>
      </c>
      <c r="B1134" s="1" t="s">
        <v>31</v>
      </c>
      <c r="C1134" s="1">
        <v>34.104999999999997</v>
      </c>
      <c r="D1134" s="1" t="s">
        <v>38</v>
      </c>
      <c r="E1134" s="1" t="s">
        <v>35</v>
      </c>
      <c r="F1134" s="18">
        <v>39983.425949999997</v>
      </c>
      <c r="G1134" s="18" t="str" cm="1">
        <f t="array" ref="G1134">_xlfn.IFS(C1134&lt;=18.5,"Underweight",AND(C1134&gt;18.5,C1134&lt;=24.9),"Healthy",AND(C1134&gt;24.9,C1134&lt;=29.9),"Slightly Overweight",C1134&gt;29.9,"Overweight")</f>
        <v>Overweight</v>
      </c>
      <c r="H1134" t="str" cm="1">
        <f t="array" ref="H1134">_xlfn.IFS(A1134&lt;=25,"Young Adult",AND(A1134&gt;=26,A1134&lt;=35),"Adult",AND(A1134&gt;=36,A1134&lt;=59),"Mature Age Adult",A1134&gt;=60,"Senior")</f>
        <v>Adult</v>
      </c>
    </row>
    <row r="1135" spans="1:8" ht="14.25" customHeight="1">
      <c r="A1135" s="1">
        <v>31</v>
      </c>
      <c r="B1135" s="1" t="s">
        <v>31</v>
      </c>
      <c r="C1135" s="1">
        <v>38.094999999999999</v>
      </c>
      <c r="D1135" s="1" t="s">
        <v>38</v>
      </c>
      <c r="E1135" s="1" t="s">
        <v>36</v>
      </c>
      <c r="F1135" s="18">
        <v>58571.074480000003</v>
      </c>
      <c r="G1135" s="18" t="str" cm="1">
        <f t="array" ref="G1135">_xlfn.IFS(C1135&lt;=18.5,"Underweight",AND(C1135&gt;18.5,C1135&lt;=24.9),"Healthy",AND(C1135&gt;24.9,C1135&lt;=29.9),"Slightly Overweight",C1135&gt;29.9,"Overweight")</f>
        <v>Overweight</v>
      </c>
      <c r="H1135" t="str" cm="1">
        <f t="array" ref="H1135">_xlfn.IFS(A1135&lt;=25,"Young Adult",AND(A1135&gt;=26,A1135&lt;=35),"Adult",AND(A1135&gt;=36,A1135&lt;=59),"Mature Age Adult",A1135&gt;=60,"Senior")</f>
        <v>Adult</v>
      </c>
    </row>
    <row r="1136" spans="1:8" ht="14.25" customHeight="1">
      <c r="A1136" s="1">
        <v>34</v>
      </c>
      <c r="B1136" s="1" t="s">
        <v>31</v>
      </c>
      <c r="C1136" s="1">
        <v>30.21</v>
      </c>
      <c r="D1136" s="1" t="s">
        <v>38</v>
      </c>
      <c r="E1136" s="1" t="s">
        <v>35</v>
      </c>
      <c r="F1136" s="18">
        <v>43943.876100000001</v>
      </c>
      <c r="G1136" s="18" t="str" cm="1">
        <f t="array" ref="G1136">_xlfn.IFS(C1136&lt;=18.5,"Underweight",AND(C1136&gt;18.5,C1136&lt;=24.9),"Healthy",AND(C1136&gt;24.9,C1136&lt;=29.9),"Slightly Overweight",C1136&gt;29.9,"Overweight")</f>
        <v>Overweight</v>
      </c>
      <c r="H1136" t="str" cm="1">
        <f t="array" ref="H1136">_xlfn.IFS(A1136&lt;=25,"Young Adult",AND(A1136&gt;=26,A1136&lt;=35),"Adult",AND(A1136&gt;=36,A1136&lt;=59),"Mature Age Adult",A1136&gt;=60,"Senior")</f>
        <v>Adult</v>
      </c>
    </row>
    <row r="1137" spans="1:8" ht="14.25" customHeight="1">
      <c r="A1137" s="1">
        <v>47</v>
      </c>
      <c r="B1137" s="1" t="s">
        <v>31</v>
      </c>
      <c r="C1137" s="1">
        <v>36.630000000000003</v>
      </c>
      <c r="D1137" s="1" t="s">
        <v>38</v>
      </c>
      <c r="E1137" s="1" t="s">
        <v>33</v>
      </c>
      <c r="F1137" s="18">
        <v>42969.852700000003</v>
      </c>
      <c r="G1137" s="18" t="str" cm="1">
        <f t="array" ref="G1137">_xlfn.IFS(C1137&lt;=18.5,"Underweight",AND(C1137&gt;18.5,C1137&lt;=24.9),"Healthy",AND(C1137&gt;24.9,C1137&lt;=29.9),"Slightly Overweight",C1137&gt;29.9,"Overweight")</f>
        <v>Overweight</v>
      </c>
      <c r="H1137" t="str" cm="1">
        <f t="array" ref="H1137">_xlfn.IFS(A1137&lt;=25,"Young Adult",AND(A1137&gt;=26,A1137&lt;=35),"Adult",AND(A1137&gt;=36,A1137&lt;=59),"Mature Age Adult",A1137&gt;=60,"Senior")</f>
        <v>Mature Age Adult</v>
      </c>
    </row>
    <row r="1138" spans="1:8" ht="14.25" customHeight="1">
      <c r="A1138" s="1">
        <v>19</v>
      </c>
      <c r="B1138" s="1" t="s">
        <v>31</v>
      </c>
      <c r="C1138" s="1">
        <v>33.11</v>
      </c>
      <c r="D1138" s="1" t="s">
        <v>38</v>
      </c>
      <c r="E1138" s="1" t="s">
        <v>33</v>
      </c>
      <c r="F1138" s="18">
        <v>34439.855900000002</v>
      </c>
      <c r="G1138" s="18" t="str" cm="1">
        <f t="array" ref="G1138">_xlfn.IFS(C1138&lt;=18.5,"Underweight",AND(C1138&gt;18.5,C1138&lt;=24.9),"Healthy",AND(C1138&gt;24.9,C1138&lt;=29.9),"Slightly Overweight",C1138&gt;29.9,"Overweight")</f>
        <v>Overweight</v>
      </c>
      <c r="H1138" t="str" cm="1">
        <f t="array" ref="H1138">_xlfn.IFS(A1138&lt;=25,"Young Adult",AND(A1138&gt;=26,A1138&lt;=35),"Adult",AND(A1138&gt;=36,A1138&lt;=59),"Mature Age Adult",A1138&gt;=60,"Senior")</f>
        <v>Young Adult</v>
      </c>
    </row>
    <row r="1139" spans="1:8" ht="14.25" customHeight="1">
      <c r="A1139" s="1">
        <v>44</v>
      </c>
      <c r="B1139" s="1" t="s">
        <v>31</v>
      </c>
      <c r="C1139" s="1">
        <v>38.950000000000003</v>
      </c>
      <c r="D1139" s="1" t="s">
        <v>38</v>
      </c>
      <c r="E1139" s="1" t="s">
        <v>35</v>
      </c>
      <c r="F1139" s="18">
        <v>42983.458500000001</v>
      </c>
      <c r="G1139" s="18" t="str" cm="1">
        <f t="array" ref="G1139">_xlfn.IFS(C1139&lt;=18.5,"Underweight",AND(C1139&gt;18.5,C1139&lt;=24.9),"Healthy",AND(C1139&gt;24.9,C1139&lt;=29.9),"Slightly Overweight",C1139&gt;29.9,"Overweight")</f>
        <v>Overweight</v>
      </c>
      <c r="H1139" t="str" cm="1">
        <f t="array" ref="H1139">_xlfn.IFS(A1139&lt;=25,"Young Adult",AND(A1139&gt;=26,A1139&lt;=35),"Adult",AND(A1139&gt;=36,A1139&lt;=59),"Mature Age Adult",A1139&gt;=60,"Senior")</f>
        <v>Mature Age Adult</v>
      </c>
    </row>
    <row r="1140" spans="1:8" ht="14.25" customHeight="1">
      <c r="A1140" s="1">
        <v>40</v>
      </c>
      <c r="B1140" s="1" t="s">
        <v>31</v>
      </c>
      <c r="C1140" s="1">
        <v>32.774999999999999</v>
      </c>
      <c r="D1140" s="1" t="s">
        <v>38</v>
      </c>
      <c r="E1140" s="1" t="s">
        <v>35</v>
      </c>
      <c r="F1140" s="18">
        <v>40003.332249999999</v>
      </c>
      <c r="G1140" s="18" t="str" cm="1">
        <f t="array" ref="G1140">_xlfn.IFS(C1140&lt;=18.5,"Underweight",AND(C1140&gt;18.5,C1140&lt;=24.9),"Healthy",AND(C1140&gt;24.9,C1140&lt;=29.9),"Slightly Overweight",C1140&gt;29.9,"Overweight")</f>
        <v>Overweight</v>
      </c>
      <c r="H1140" t="str" cm="1">
        <f t="array" ref="H1140">_xlfn.IFS(A1140&lt;=25,"Young Adult",AND(A1140&gt;=26,A1140&lt;=35),"Adult",AND(A1140&gt;=36,A1140&lt;=59),"Mature Age Adult",A1140&gt;=60,"Senior")</f>
        <v>Mature Age Adult</v>
      </c>
    </row>
    <row r="1141" spans="1:8" ht="14.25" customHeight="1">
      <c r="A1141" s="1">
        <v>44</v>
      </c>
      <c r="B1141" s="1" t="s">
        <v>31</v>
      </c>
      <c r="C1141" s="1">
        <v>43.89</v>
      </c>
      <c r="D1141" s="1" t="s">
        <v>38</v>
      </c>
      <c r="E1141" s="1" t="s">
        <v>33</v>
      </c>
      <c r="F1141" s="18">
        <v>46200.985099999998</v>
      </c>
      <c r="G1141" s="18" t="str" cm="1">
        <f t="array" ref="G1141">_xlfn.IFS(C1141&lt;=18.5,"Underweight",AND(C1141&gt;18.5,C1141&lt;=24.9),"Healthy",AND(C1141&gt;24.9,C1141&lt;=29.9),"Slightly Overweight",C1141&gt;29.9,"Overweight")</f>
        <v>Overweight</v>
      </c>
      <c r="H1141" t="str" cm="1">
        <f t="array" ref="H1141">_xlfn.IFS(A1141&lt;=25,"Young Adult",AND(A1141&gt;=26,A1141&lt;=35),"Adult",AND(A1141&gt;=36,A1141&lt;=59),"Mature Age Adult",A1141&gt;=60,"Senior")</f>
        <v>Mature Age Adult</v>
      </c>
    </row>
    <row r="1142" spans="1:8" ht="14.25" customHeight="1">
      <c r="A1142" s="1">
        <v>51</v>
      </c>
      <c r="B1142" s="1" t="s">
        <v>31</v>
      </c>
      <c r="C1142" s="1">
        <v>38.06</v>
      </c>
      <c r="D1142" s="1" t="s">
        <v>38</v>
      </c>
      <c r="E1142" s="1" t="s">
        <v>33</v>
      </c>
      <c r="F1142" s="18">
        <v>44400.4064</v>
      </c>
      <c r="G1142" s="18" t="str" cm="1">
        <f t="array" ref="G1142">_xlfn.IFS(C1142&lt;=18.5,"Underweight",AND(C1142&gt;18.5,C1142&lt;=24.9),"Healthy",AND(C1142&gt;24.9,C1142&lt;=29.9),"Slightly Overweight",C1142&gt;29.9,"Overweight")</f>
        <v>Overweight</v>
      </c>
      <c r="H1142" t="str" cm="1">
        <f t="array" ref="H1142">_xlfn.IFS(A1142&lt;=25,"Young Adult",AND(A1142&gt;=26,A1142&lt;=35),"Adult",AND(A1142&gt;=36,A1142&lt;=59),"Mature Age Adult",A1142&gt;=60,"Senior")</f>
        <v>Mature Age Adult</v>
      </c>
    </row>
    <row r="1143" spans="1:8" ht="14.25" customHeight="1">
      <c r="A1143" s="1">
        <v>30</v>
      </c>
      <c r="B1143" s="1" t="s">
        <v>31</v>
      </c>
      <c r="C1143" s="1">
        <v>39.049999999999997</v>
      </c>
      <c r="D1143" s="1" t="s">
        <v>38</v>
      </c>
      <c r="E1143" s="1" t="s">
        <v>33</v>
      </c>
      <c r="F1143" s="18">
        <v>40932.429499999998</v>
      </c>
      <c r="G1143" s="18" t="str" cm="1">
        <f t="array" ref="G1143">_xlfn.IFS(C1143&lt;=18.5,"Underweight",AND(C1143&gt;18.5,C1143&lt;=24.9),"Healthy",AND(C1143&gt;24.9,C1143&lt;=29.9),"Slightly Overweight",C1143&gt;29.9,"Overweight")</f>
        <v>Overweight</v>
      </c>
      <c r="H1143" t="str" cm="1">
        <f t="array" ref="H1143">_xlfn.IFS(A1143&lt;=25,"Young Adult",AND(A1143&gt;=26,A1143&lt;=35),"Adult",AND(A1143&gt;=36,A1143&lt;=59),"Mature Age Adult",A1143&gt;=60,"Senior")</f>
        <v>Adult</v>
      </c>
    </row>
    <row r="1144" spans="1:8" ht="14.25" customHeight="1">
      <c r="A1144" s="1">
        <v>37</v>
      </c>
      <c r="B1144" s="1" t="s">
        <v>31</v>
      </c>
      <c r="C1144" s="1">
        <v>38.39</v>
      </c>
      <c r="D1144" s="1" t="s">
        <v>38</v>
      </c>
      <c r="E1144" s="1" t="s">
        <v>33</v>
      </c>
      <c r="F1144" s="18">
        <v>40419.019099999998</v>
      </c>
      <c r="G1144" s="18" t="str" cm="1">
        <f t="array" ref="G1144">_xlfn.IFS(C1144&lt;=18.5,"Underweight",AND(C1144&gt;18.5,C1144&lt;=24.9),"Healthy",AND(C1144&gt;24.9,C1144&lt;=29.9),"Slightly Overweight",C1144&gt;29.9,"Overweight")</f>
        <v>Overweight</v>
      </c>
      <c r="H1144" t="str" cm="1">
        <f t="array" ref="H1144">_xlfn.IFS(A1144&lt;=25,"Young Adult",AND(A1144&gt;=26,A1144&lt;=35),"Adult",AND(A1144&gt;=36,A1144&lt;=59),"Mature Age Adult",A1144&gt;=60,"Senior")</f>
        <v>Mature Age Adult</v>
      </c>
    </row>
    <row r="1145" spans="1:8" ht="14.25" customHeight="1">
      <c r="A1145" s="1">
        <v>18</v>
      </c>
      <c r="B1145" s="1" t="s">
        <v>31</v>
      </c>
      <c r="C1145" s="1">
        <v>42.24</v>
      </c>
      <c r="D1145" s="1" t="s">
        <v>38</v>
      </c>
      <c r="E1145" s="1" t="s">
        <v>33</v>
      </c>
      <c r="F1145" s="18">
        <v>38792.685599999997</v>
      </c>
      <c r="G1145" s="18" t="str" cm="1">
        <f t="array" ref="G1145">_xlfn.IFS(C1145&lt;=18.5,"Underweight",AND(C1145&gt;18.5,C1145&lt;=24.9),"Healthy",AND(C1145&gt;24.9,C1145&lt;=29.9),"Slightly Overweight",C1145&gt;29.9,"Overweight")</f>
        <v>Overweight</v>
      </c>
      <c r="H1145" t="str" cm="1">
        <f t="array" ref="H1145">_xlfn.IFS(A1145&lt;=25,"Young Adult",AND(A1145&gt;=26,A1145&lt;=35),"Adult",AND(A1145&gt;=36,A1145&lt;=59),"Mature Age Adult",A1145&gt;=60,"Senior")</f>
        <v>Young Adult</v>
      </c>
    </row>
    <row r="1146" spans="1:8" ht="14.25" customHeight="1">
      <c r="A1146" s="1">
        <v>33</v>
      </c>
      <c r="B1146" s="1" t="s">
        <v>31</v>
      </c>
      <c r="C1146" s="1">
        <v>35.53</v>
      </c>
      <c r="D1146" s="1" t="s">
        <v>38</v>
      </c>
      <c r="E1146" s="1" t="s">
        <v>35</v>
      </c>
      <c r="F1146" s="18">
        <v>55135.402090000003</v>
      </c>
      <c r="G1146" s="18" t="str" cm="1">
        <f t="array" ref="G1146">_xlfn.IFS(C1146&lt;=18.5,"Underweight",AND(C1146&gt;18.5,C1146&lt;=24.9),"Healthy",AND(C1146&gt;24.9,C1146&lt;=29.9),"Slightly Overweight",C1146&gt;29.9,"Overweight")</f>
        <v>Overweight</v>
      </c>
      <c r="H1146" t="str" cm="1">
        <f t="array" ref="H1146">_xlfn.IFS(A1146&lt;=25,"Young Adult",AND(A1146&gt;=26,A1146&lt;=35),"Adult",AND(A1146&gt;=36,A1146&lt;=59),"Mature Age Adult",A1146&gt;=60,"Senior")</f>
        <v>Adult</v>
      </c>
    </row>
    <row r="1147" spans="1:8" ht="14.25" customHeight="1">
      <c r="A1147" s="1">
        <v>23</v>
      </c>
      <c r="B1147" s="1" t="s">
        <v>31</v>
      </c>
      <c r="C1147" s="1">
        <v>32.78</v>
      </c>
      <c r="D1147" s="1" t="s">
        <v>38</v>
      </c>
      <c r="E1147" s="1" t="s">
        <v>33</v>
      </c>
      <c r="F1147" s="18">
        <v>36021.011200000001</v>
      </c>
      <c r="G1147" s="18" t="str" cm="1">
        <f t="array" ref="G1147">_xlfn.IFS(C1147&lt;=18.5,"Underweight",AND(C1147&gt;18.5,C1147&lt;=24.9),"Healthy",AND(C1147&gt;24.9,C1147&lt;=29.9),"Slightly Overweight",C1147&gt;29.9,"Overweight")</f>
        <v>Overweight</v>
      </c>
      <c r="H1147" t="str" cm="1">
        <f t="array" ref="H1147">_xlfn.IFS(A1147&lt;=25,"Young Adult",AND(A1147&gt;=26,A1147&lt;=35),"Adult",AND(A1147&gt;=36,A1147&lt;=59),"Mature Age Adult",A1147&gt;=60,"Senior")</f>
        <v>Young Adult</v>
      </c>
    </row>
    <row r="1148" spans="1:8" ht="14.25" customHeight="1">
      <c r="A1148" s="1">
        <v>60</v>
      </c>
      <c r="B1148" s="1" t="s">
        <v>31</v>
      </c>
      <c r="C1148" s="1">
        <v>32.450000000000003</v>
      </c>
      <c r="D1148" s="1" t="s">
        <v>38</v>
      </c>
      <c r="E1148" s="1" t="s">
        <v>33</v>
      </c>
      <c r="F1148" s="18">
        <v>45008.955499999996</v>
      </c>
      <c r="G1148" s="18" t="str" cm="1">
        <f t="array" ref="G1148">_xlfn.IFS(C1148&lt;=18.5,"Underweight",AND(C1148&gt;18.5,C1148&lt;=24.9),"Healthy",AND(C1148&gt;24.9,C1148&lt;=29.9),"Slightly Overweight",C1148&gt;29.9,"Overweight")</f>
        <v>Overweight</v>
      </c>
      <c r="H1148" t="str" cm="1">
        <f t="array" ref="H1148">_xlfn.IFS(A1148&lt;=25,"Young Adult",AND(A1148&gt;=26,A1148&lt;=35),"Adult",AND(A1148&gt;=36,A1148&lt;=59),"Mature Age Adult",A1148&gt;=60,"Senior")</f>
        <v>Senior</v>
      </c>
    </row>
    <row r="1149" spans="1:8" ht="14.25" customHeight="1">
      <c r="A1149" s="1">
        <v>37</v>
      </c>
      <c r="B1149" s="1" t="s">
        <v>31</v>
      </c>
      <c r="C1149" s="1">
        <v>30.78</v>
      </c>
      <c r="D1149" s="1" t="s">
        <v>38</v>
      </c>
      <c r="E1149" s="1" t="s">
        <v>36</v>
      </c>
      <c r="F1149" s="18">
        <v>37270.1512</v>
      </c>
      <c r="G1149" s="18" t="str" cm="1">
        <f t="array" ref="G1149">_xlfn.IFS(C1149&lt;=18.5,"Underweight",AND(C1149&gt;18.5,C1149&lt;=24.9),"Healthy",AND(C1149&gt;24.9,C1149&lt;=29.9),"Slightly Overweight",C1149&gt;29.9,"Overweight")</f>
        <v>Overweight</v>
      </c>
      <c r="H1149" t="str" cm="1">
        <f t="array" ref="H1149">_xlfn.IFS(A1149&lt;=25,"Young Adult",AND(A1149&gt;=26,A1149&lt;=35),"Adult",AND(A1149&gt;=36,A1149&lt;=59),"Mature Age Adult",A1149&gt;=60,"Senior")</f>
        <v>Mature Age Adult</v>
      </c>
    </row>
    <row r="1150" spans="1:8" ht="14.25" customHeight="1">
      <c r="A1150" s="1">
        <v>46</v>
      </c>
      <c r="B1150" s="1" t="s">
        <v>31</v>
      </c>
      <c r="C1150" s="1">
        <v>35.53</v>
      </c>
      <c r="D1150" s="1" t="s">
        <v>38</v>
      </c>
      <c r="E1150" s="1" t="s">
        <v>36</v>
      </c>
      <c r="F1150" s="18">
        <v>42111.664700000001</v>
      </c>
      <c r="G1150" s="18" t="str" cm="1">
        <f t="array" ref="G1150">_xlfn.IFS(C1150&lt;=18.5,"Underweight",AND(C1150&gt;18.5,C1150&lt;=24.9),"Healthy",AND(C1150&gt;24.9,C1150&lt;=29.9),"Slightly Overweight",C1150&gt;29.9,"Overweight")</f>
        <v>Overweight</v>
      </c>
      <c r="H1150" t="str" cm="1">
        <f t="array" ref="H1150">_xlfn.IFS(A1150&lt;=25,"Young Adult",AND(A1150&gt;=26,A1150&lt;=35),"Adult",AND(A1150&gt;=36,A1150&lt;=59),"Mature Age Adult",A1150&gt;=60,"Senior")</f>
        <v>Mature Age Adult</v>
      </c>
    </row>
    <row r="1151" spans="1:8" ht="14.25" customHeight="1">
      <c r="A1151" s="1">
        <v>48</v>
      </c>
      <c r="B1151" s="1" t="s">
        <v>31</v>
      </c>
      <c r="C1151" s="1">
        <v>33.11</v>
      </c>
      <c r="D1151" s="1" t="s">
        <v>38</v>
      </c>
      <c r="E1151" s="1" t="s">
        <v>33</v>
      </c>
      <c r="F1151" s="18">
        <v>40974.164900000003</v>
      </c>
      <c r="G1151" s="18" t="str" cm="1">
        <f t="array" ref="G1151">_xlfn.IFS(C1151&lt;=18.5,"Underweight",AND(C1151&gt;18.5,C1151&lt;=24.9),"Healthy",AND(C1151&gt;24.9,C1151&lt;=29.9),"Slightly Overweight",C1151&gt;29.9,"Overweight")</f>
        <v>Overweight</v>
      </c>
      <c r="H1151" t="str" cm="1">
        <f t="array" ref="H1151">_xlfn.IFS(A1151&lt;=25,"Young Adult",AND(A1151&gt;=26,A1151&lt;=35),"Adult",AND(A1151&gt;=36,A1151&lt;=59),"Mature Age Adult",A1151&gt;=60,"Senior")</f>
        <v>Mature Age Adult</v>
      </c>
    </row>
    <row r="1152" spans="1:8" ht="14.25" customHeight="1">
      <c r="A1152" s="1">
        <v>37</v>
      </c>
      <c r="B1152" s="1" t="s">
        <v>31</v>
      </c>
      <c r="C1152" s="1">
        <v>47.6</v>
      </c>
      <c r="D1152" s="1" t="s">
        <v>38</v>
      </c>
      <c r="E1152" s="1" t="s">
        <v>34</v>
      </c>
      <c r="F1152" s="18">
        <v>46113.510999999999</v>
      </c>
      <c r="G1152" s="18" t="str" cm="1">
        <f t="array" ref="G1152">_xlfn.IFS(C1152&lt;=18.5,"Underweight",AND(C1152&gt;18.5,C1152&lt;=24.9),"Healthy",AND(C1152&gt;24.9,C1152&lt;=29.9),"Slightly Overweight",C1152&gt;29.9,"Overweight")</f>
        <v>Overweight</v>
      </c>
      <c r="H1152" t="str" cm="1">
        <f t="array" ref="H1152">_xlfn.IFS(A1152&lt;=25,"Young Adult",AND(A1152&gt;=26,A1152&lt;=35),"Adult",AND(A1152&gt;=36,A1152&lt;=59),"Mature Age Adult",A1152&gt;=60,"Senior")</f>
        <v>Mature Age Adult</v>
      </c>
    </row>
    <row r="1153" spans="1:8" ht="14.25" customHeight="1">
      <c r="A1153" s="1">
        <v>51</v>
      </c>
      <c r="B1153" s="1" t="s">
        <v>31</v>
      </c>
      <c r="C1153" s="1">
        <v>37.049999999999997</v>
      </c>
      <c r="D1153" s="1" t="s">
        <v>38</v>
      </c>
      <c r="E1153" s="1" t="s">
        <v>36</v>
      </c>
      <c r="F1153" s="18">
        <v>46255.112500000003</v>
      </c>
      <c r="G1153" s="18" t="str" cm="1">
        <f t="array" ref="G1153">_xlfn.IFS(C1153&lt;=18.5,"Underweight",AND(C1153&gt;18.5,C1153&lt;=24.9),"Healthy",AND(C1153&gt;24.9,C1153&lt;=29.9),"Slightly Overweight",C1153&gt;29.9,"Overweight")</f>
        <v>Overweight</v>
      </c>
      <c r="H1153" t="str" cm="1">
        <f t="array" ref="H1153">_xlfn.IFS(A1153&lt;=25,"Young Adult",AND(A1153&gt;=26,A1153&lt;=35),"Adult",AND(A1153&gt;=36,A1153&lt;=59),"Mature Age Adult",A1153&gt;=60,"Senior")</f>
        <v>Mature Age Adult</v>
      </c>
    </row>
    <row r="1154" spans="1:8" ht="14.25" customHeight="1">
      <c r="A1154" s="1">
        <v>22</v>
      </c>
      <c r="B1154" s="1" t="s">
        <v>31</v>
      </c>
      <c r="C1154" s="1">
        <v>31.02</v>
      </c>
      <c r="D1154" s="1" t="s">
        <v>38</v>
      </c>
      <c r="E1154" s="1" t="s">
        <v>33</v>
      </c>
      <c r="F1154" s="18">
        <v>35595.589800000002</v>
      </c>
      <c r="G1154" s="18" t="str" cm="1">
        <f t="array" ref="G1154">_xlfn.IFS(C1154&lt;=18.5,"Underweight",AND(C1154&gt;18.5,C1154&lt;=24.9),"Healthy",AND(C1154&gt;24.9,C1154&lt;=29.9),"Slightly Overweight",C1154&gt;29.9,"Overweight")</f>
        <v>Overweight</v>
      </c>
      <c r="H1154" t="str" cm="1">
        <f t="array" ref="H1154">_xlfn.IFS(A1154&lt;=25,"Young Adult",AND(A1154&gt;=26,A1154&lt;=35),"Adult",AND(A1154&gt;=36,A1154&lt;=59),"Mature Age Adult",A1154&gt;=60,"Senior")</f>
        <v>Young Adult</v>
      </c>
    </row>
    <row r="1155" spans="1:8" ht="14.25" customHeight="1">
      <c r="A1155" s="1">
        <v>55</v>
      </c>
      <c r="B1155" s="1" t="s">
        <v>31</v>
      </c>
      <c r="C1155" s="1">
        <v>35.200000000000003</v>
      </c>
      <c r="D1155" s="1" t="s">
        <v>38</v>
      </c>
      <c r="E1155" s="1" t="s">
        <v>33</v>
      </c>
      <c r="F1155" s="18">
        <v>44423.803</v>
      </c>
      <c r="G1155" s="18" t="str" cm="1">
        <f t="array" ref="G1155">_xlfn.IFS(C1155&lt;=18.5,"Underweight",AND(C1155&gt;18.5,C1155&lt;=24.9),"Healthy",AND(C1155&gt;24.9,C1155&lt;=29.9),"Slightly Overweight",C1155&gt;29.9,"Overweight")</f>
        <v>Overweight</v>
      </c>
      <c r="H1155" t="str" cm="1">
        <f t="array" ref="H1155">_xlfn.IFS(A1155&lt;=25,"Young Adult",AND(A1155&gt;=26,A1155&lt;=35),"Adult",AND(A1155&gt;=36,A1155&lt;=59),"Mature Age Adult",A1155&gt;=60,"Senior")</f>
        <v>Mature Age Adult</v>
      </c>
    </row>
    <row r="1156" spans="1:8" ht="14.25" customHeight="1">
      <c r="A1156" s="1">
        <v>45</v>
      </c>
      <c r="B1156" s="1" t="s">
        <v>31</v>
      </c>
      <c r="C1156" s="1">
        <v>30.495000000000001</v>
      </c>
      <c r="D1156" s="1" t="s">
        <v>38</v>
      </c>
      <c r="E1156" s="1" t="s">
        <v>35</v>
      </c>
      <c r="F1156" s="18">
        <v>39725.518049999999</v>
      </c>
      <c r="G1156" s="18" t="str" cm="1">
        <f t="array" ref="G1156">_xlfn.IFS(C1156&lt;=18.5,"Underweight",AND(C1156&gt;18.5,C1156&lt;=24.9),"Healthy",AND(C1156&gt;24.9,C1156&lt;=29.9),"Slightly Overweight",C1156&gt;29.9,"Overweight")</f>
        <v>Overweight</v>
      </c>
      <c r="H1156" t="str" cm="1">
        <f t="array" ref="H1156">_xlfn.IFS(A1156&lt;=25,"Young Adult",AND(A1156&gt;=26,A1156&lt;=35),"Adult",AND(A1156&gt;=36,A1156&lt;=59),"Mature Age Adult",A1156&gt;=60,"Senior")</f>
        <v>Mature Age Adult</v>
      </c>
    </row>
    <row r="1157" spans="1:8" ht="14.25" customHeight="1">
      <c r="A1157" s="1">
        <v>22</v>
      </c>
      <c r="B1157" s="1" t="s">
        <v>31</v>
      </c>
      <c r="C1157" s="1">
        <v>30.4</v>
      </c>
      <c r="D1157" s="1" t="s">
        <v>38</v>
      </c>
      <c r="E1157" s="1" t="s">
        <v>35</v>
      </c>
      <c r="F1157" s="18">
        <v>33907.548000000003</v>
      </c>
      <c r="G1157" s="18" t="str" cm="1">
        <f t="array" ref="G1157">_xlfn.IFS(C1157&lt;=18.5,"Underweight",AND(C1157&gt;18.5,C1157&lt;=24.9),"Healthy",AND(C1157&gt;24.9,C1157&lt;=29.9),"Slightly Overweight",C1157&gt;29.9,"Overweight")</f>
        <v>Overweight</v>
      </c>
      <c r="H1157" t="str" cm="1">
        <f t="array" ref="H1157">_xlfn.IFS(A1157&lt;=25,"Young Adult",AND(A1157&gt;=26,A1157&lt;=35),"Adult",AND(A1157&gt;=36,A1157&lt;=59),"Mature Age Adult",A1157&gt;=60,"Senior")</f>
        <v>Young Adult</v>
      </c>
    </row>
    <row r="1158" spans="1:8" ht="14.25" customHeight="1">
      <c r="A1158" s="1">
        <v>51</v>
      </c>
      <c r="B1158" s="1" t="s">
        <v>31</v>
      </c>
      <c r="C1158" s="1">
        <v>34.96</v>
      </c>
      <c r="D1158" s="1" t="s">
        <v>38</v>
      </c>
      <c r="E1158" s="1" t="s">
        <v>36</v>
      </c>
      <c r="F1158" s="18">
        <v>44641.197399999997</v>
      </c>
      <c r="G1158" s="18" t="str" cm="1">
        <f t="array" ref="G1158">_xlfn.IFS(C1158&lt;=18.5,"Underweight",AND(C1158&gt;18.5,C1158&lt;=24.9),"Healthy",AND(C1158&gt;24.9,C1158&lt;=29.9),"Slightly Overweight",C1158&gt;29.9,"Overweight")</f>
        <v>Overweight</v>
      </c>
      <c r="H1158" t="str" cm="1">
        <f t="array" ref="H1158">_xlfn.IFS(A1158&lt;=25,"Young Adult",AND(A1158&gt;=26,A1158&lt;=35),"Adult",AND(A1158&gt;=36,A1158&lt;=59),"Mature Age Adult",A1158&gt;=60,"Senior")</f>
        <v>Mature Age Adult</v>
      </c>
    </row>
    <row r="1159" spans="1:8" ht="14.25" customHeight="1">
      <c r="A1159" s="1">
        <v>23</v>
      </c>
      <c r="B1159" s="1" t="s">
        <v>31</v>
      </c>
      <c r="C1159" s="1">
        <v>31.4</v>
      </c>
      <c r="D1159" s="1" t="s">
        <v>38</v>
      </c>
      <c r="E1159" s="1" t="s">
        <v>34</v>
      </c>
      <c r="F1159" s="18">
        <v>34166.273000000001</v>
      </c>
      <c r="G1159" s="18" t="str" cm="1">
        <f t="array" ref="G1159">_xlfn.IFS(C1159&lt;=18.5,"Underweight",AND(C1159&gt;18.5,C1159&lt;=24.9),"Healthy",AND(C1159&gt;24.9,C1159&lt;=29.9),"Slightly Overweight",C1159&gt;29.9,"Overweight")</f>
        <v>Overweight</v>
      </c>
      <c r="H1159" t="str" cm="1">
        <f t="array" ref="H1159">_xlfn.IFS(A1159&lt;=25,"Young Adult",AND(A1159&gt;=26,A1159&lt;=35),"Adult",AND(A1159&gt;=36,A1159&lt;=59),"Mature Age Adult",A1159&gt;=60,"Senior")</f>
        <v>Young Adult</v>
      </c>
    </row>
    <row r="1160" spans="1:8" ht="14.25" customHeight="1">
      <c r="A1160" s="1">
        <v>53</v>
      </c>
      <c r="B1160" s="1" t="s">
        <v>31</v>
      </c>
      <c r="C1160" s="1">
        <v>36.86</v>
      </c>
      <c r="D1160" s="1" t="s">
        <v>38</v>
      </c>
      <c r="E1160" s="1" t="s">
        <v>35</v>
      </c>
      <c r="F1160" s="18">
        <v>46661.4424</v>
      </c>
      <c r="G1160" s="18" t="str" cm="1">
        <f t="array" ref="G1160">_xlfn.IFS(C1160&lt;=18.5,"Underweight",AND(C1160&gt;18.5,C1160&lt;=24.9),"Healthy",AND(C1160&gt;24.9,C1160&lt;=29.9),"Slightly Overweight",C1160&gt;29.9,"Overweight")</f>
        <v>Overweight</v>
      </c>
      <c r="H1160" t="str" cm="1">
        <f t="array" ref="H1160">_xlfn.IFS(A1160&lt;=25,"Young Adult",AND(A1160&gt;=26,A1160&lt;=35),"Adult",AND(A1160&gt;=36,A1160&lt;=59),"Mature Age Adult",A1160&gt;=60,"Senior")</f>
        <v>Mature Age Adult</v>
      </c>
    </row>
    <row r="1161" spans="1:8" ht="14.25" customHeight="1">
      <c r="A1161" s="1">
        <v>23</v>
      </c>
      <c r="B1161" s="1" t="s">
        <v>31</v>
      </c>
      <c r="C1161" s="1">
        <v>42.75</v>
      </c>
      <c r="D1161" s="1" t="s">
        <v>38</v>
      </c>
      <c r="E1161" s="1" t="s">
        <v>36</v>
      </c>
      <c r="F1161" s="18">
        <v>40904.199500000002</v>
      </c>
      <c r="G1161" s="18" t="str" cm="1">
        <f t="array" ref="G1161">_xlfn.IFS(C1161&lt;=18.5,"Underweight",AND(C1161&gt;18.5,C1161&lt;=24.9),"Healthy",AND(C1161&gt;24.9,C1161&lt;=29.9),"Slightly Overweight",C1161&gt;29.9,"Overweight")</f>
        <v>Overweight</v>
      </c>
      <c r="H1161" t="str" cm="1">
        <f t="array" ref="H1161">_xlfn.IFS(A1161&lt;=25,"Young Adult",AND(A1161&gt;=26,A1161&lt;=35),"Adult",AND(A1161&gt;=36,A1161&lt;=59),"Mature Age Adult",A1161&gt;=60,"Senior")</f>
        <v>Young Adult</v>
      </c>
    </row>
    <row r="1162" spans="1:8" ht="14.25" customHeight="1">
      <c r="A1162" s="1">
        <v>19</v>
      </c>
      <c r="B1162" s="1" t="s">
        <v>31</v>
      </c>
      <c r="C1162" s="1">
        <v>32.49</v>
      </c>
      <c r="D1162" s="1" t="s">
        <v>38</v>
      </c>
      <c r="E1162" s="1" t="s">
        <v>35</v>
      </c>
      <c r="F1162" s="18">
        <v>36898.733079999998</v>
      </c>
      <c r="G1162" s="18" t="str" cm="1">
        <f t="array" ref="G1162">_xlfn.IFS(C1162&lt;=18.5,"Underweight",AND(C1162&gt;18.5,C1162&lt;=24.9),"Healthy",AND(C1162&gt;24.9,C1162&lt;=29.9),"Slightly Overweight",C1162&gt;29.9,"Overweight")</f>
        <v>Overweight</v>
      </c>
      <c r="H1162" t="str" cm="1">
        <f t="array" ref="H1162">_xlfn.IFS(A1162&lt;=25,"Young Adult",AND(A1162&gt;=26,A1162&lt;=35),"Adult",AND(A1162&gt;=36,A1162&lt;=59),"Mature Age Adult",A1162&gt;=60,"Senior")</f>
        <v>Young Adult</v>
      </c>
    </row>
    <row r="1163" spans="1:8" ht="14.25" customHeight="1">
      <c r="A1163" s="1">
        <v>43</v>
      </c>
      <c r="B1163" s="1" t="s">
        <v>31</v>
      </c>
      <c r="C1163" s="1">
        <v>32.56</v>
      </c>
      <c r="D1163" s="1" t="s">
        <v>38</v>
      </c>
      <c r="E1163" s="1" t="s">
        <v>33</v>
      </c>
      <c r="F1163" s="18">
        <v>40941.285400000001</v>
      </c>
      <c r="G1163" s="18" t="str" cm="1">
        <f t="array" ref="G1163">_xlfn.IFS(C1163&lt;=18.5,"Underweight",AND(C1163&gt;18.5,C1163&lt;=24.9),"Healthy",AND(C1163&gt;24.9,C1163&lt;=29.9),"Slightly Overweight",C1163&gt;29.9,"Overweight")</f>
        <v>Overweight</v>
      </c>
      <c r="H1163" t="str" cm="1">
        <f t="array" ref="H1163">_xlfn.IFS(A1163&lt;=25,"Young Adult",AND(A1163&gt;=26,A1163&lt;=35),"Adult",AND(A1163&gt;=36,A1163&lt;=59),"Mature Age Adult",A1163&gt;=60,"Senior")</f>
        <v>Mature Age Adult</v>
      </c>
    </row>
    <row r="1164" spans="1:8" ht="14.25" customHeight="1">
      <c r="A1164" s="1">
        <v>19</v>
      </c>
      <c r="B1164" s="1" t="s">
        <v>31</v>
      </c>
      <c r="C1164" s="1">
        <v>30.02</v>
      </c>
      <c r="D1164" s="1" t="s">
        <v>38</v>
      </c>
      <c r="E1164" s="1" t="s">
        <v>35</v>
      </c>
      <c r="F1164" s="18">
        <v>33307.550799999997</v>
      </c>
      <c r="G1164" s="18" t="str" cm="1">
        <f t="array" ref="G1164">_xlfn.IFS(C1164&lt;=18.5,"Underweight",AND(C1164&gt;18.5,C1164&lt;=24.9),"Healthy",AND(C1164&gt;24.9,C1164&lt;=29.9),"Slightly Overweight",C1164&gt;29.9,"Overweight")</f>
        <v>Overweight</v>
      </c>
      <c r="H1164" t="str" cm="1">
        <f t="array" ref="H1164">_xlfn.IFS(A1164&lt;=25,"Young Adult",AND(A1164&gt;=26,A1164&lt;=35),"Adult",AND(A1164&gt;=36,A1164&lt;=59),"Mature Age Adult",A1164&gt;=60,"Senior")</f>
        <v>Young Adult</v>
      </c>
    </row>
    <row r="1165" spans="1:8" ht="14.25" customHeight="1">
      <c r="A1165" s="1">
        <v>46</v>
      </c>
      <c r="B1165" s="1" t="s">
        <v>31</v>
      </c>
      <c r="C1165" s="1">
        <v>34.6</v>
      </c>
      <c r="D1165" s="1" t="s">
        <v>38</v>
      </c>
      <c r="E1165" s="1" t="s">
        <v>34</v>
      </c>
      <c r="F1165" s="18">
        <v>41661.601999999999</v>
      </c>
      <c r="G1165" s="18" t="str" cm="1">
        <f t="array" ref="G1165">_xlfn.IFS(C1165&lt;=18.5,"Underweight",AND(C1165&gt;18.5,C1165&lt;=24.9),"Healthy",AND(C1165&gt;24.9,C1165&lt;=29.9),"Slightly Overweight",C1165&gt;29.9,"Overweight")</f>
        <v>Overweight</v>
      </c>
      <c r="H1165" t="str" cm="1">
        <f t="array" ref="H1165">_xlfn.IFS(A1165&lt;=25,"Young Adult",AND(A1165&gt;=26,A1165&lt;=35),"Adult",AND(A1165&gt;=36,A1165&lt;=59),"Mature Age Adult",A1165&gt;=60,"Senior")</f>
        <v>Mature Age Adult</v>
      </c>
    </row>
    <row r="1166" spans="1:8" ht="14.25" customHeight="1">
      <c r="A1166" s="1">
        <v>25</v>
      </c>
      <c r="B1166" s="1" t="s">
        <v>31</v>
      </c>
      <c r="C1166" s="1">
        <v>30.2</v>
      </c>
      <c r="D1166" s="1" t="s">
        <v>38</v>
      </c>
      <c r="E1166" s="1" t="s">
        <v>34</v>
      </c>
      <c r="F1166" s="18">
        <v>33900.652999999998</v>
      </c>
      <c r="G1166" s="18" t="str" cm="1">
        <f t="array" ref="G1166">_xlfn.IFS(C1166&lt;=18.5,"Underweight",AND(C1166&gt;18.5,C1166&lt;=24.9),"Healthy",AND(C1166&gt;24.9,C1166&lt;=29.9),"Slightly Overweight",C1166&gt;29.9,"Overweight")</f>
        <v>Overweight</v>
      </c>
      <c r="H1166" t="str" cm="1">
        <f t="array" ref="H1166">_xlfn.IFS(A1166&lt;=25,"Young Adult",AND(A1166&gt;=26,A1166&lt;=35),"Adult",AND(A1166&gt;=36,A1166&lt;=59),"Mature Age Adult",A1166&gt;=60,"Senior")</f>
        <v>Young Adult</v>
      </c>
    </row>
    <row r="1167" spans="1:8" ht="14.25" customHeight="1">
      <c r="A1167" s="1">
        <v>19</v>
      </c>
      <c r="B1167" s="1" t="s">
        <v>31</v>
      </c>
      <c r="C1167" s="1">
        <v>34.700000000000003</v>
      </c>
      <c r="D1167" s="1" t="s">
        <v>38</v>
      </c>
      <c r="E1167" s="1" t="s">
        <v>34</v>
      </c>
      <c r="F1167" s="18">
        <v>36397.576000000001</v>
      </c>
      <c r="G1167" s="18" t="str" cm="1">
        <f t="array" ref="G1167">_xlfn.IFS(C1167&lt;=18.5,"Underweight",AND(C1167&gt;18.5,C1167&lt;=24.9),"Healthy",AND(C1167&gt;24.9,C1167&lt;=29.9),"Slightly Overweight",C1167&gt;29.9,"Overweight")</f>
        <v>Overweight</v>
      </c>
      <c r="H1167" t="str" cm="1">
        <f t="array" ref="H1167">_xlfn.IFS(A1167&lt;=25,"Young Adult",AND(A1167&gt;=26,A1167&lt;=35),"Adult",AND(A1167&gt;=36,A1167&lt;=59),"Mature Age Adult",A1167&gt;=60,"Senior")</f>
        <v>Young Adult</v>
      </c>
    </row>
    <row r="1168" spans="1:8" ht="14.25" customHeight="1">
      <c r="A1168" s="1">
        <v>42</v>
      </c>
      <c r="B1168" s="1" t="s">
        <v>31</v>
      </c>
      <c r="C1168" s="1">
        <v>40.369999999999997</v>
      </c>
      <c r="D1168" s="1" t="s">
        <v>38</v>
      </c>
      <c r="E1168" s="1" t="s">
        <v>33</v>
      </c>
      <c r="F1168" s="18">
        <v>43896.376300000004</v>
      </c>
      <c r="G1168" s="18" t="str" cm="1">
        <f t="array" ref="G1168">_xlfn.IFS(C1168&lt;=18.5,"Underweight",AND(C1168&gt;18.5,C1168&lt;=24.9),"Healthy",AND(C1168&gt;24.9,C1168&lt;=29.9),"Slightly Overweight",C1168&gt;29.9,"Overweight")</f>
        <v>Overweight</v>
      </c>
      <c r="H1168" t="str" cm="1">
        <f t="array" ref="H1168">_xlfn.IFS(A1168&lt;=25,"Young Adult",AND(A1168&gt;=26,A1168&lt;=35),"Adult",AND(A1168&gt;=36,A1168&lt;=59),"Mature Age Adult",A1168&gt;=60,"Senior")</f>
        <v>Mature Age Adult</v>
      </c>
    </row>
    <row r="1169" spans="1:8" ht="14.25" customHeight="1">
      <c r="A1169" s="1">
        <v>27</v>
      </c>
      <c r="B1169" s="1" t="s">
        <v>37</v>
      </c>
      <c r="C1169" s="1">
        <v>42.13</v>
      </c>
      <c r="D1169" s="1" t="s">
        <v>38</v>
      </c>
      <c r="E1169" s="1" t="s">
        <v>33</v>
      </c>
      <c r="F1169" s="18">
        <v>39611.757700000002</v>
      </c>
      <c r="G1169" s="18" t="str" cm="1">
        <f t="array" ref="G1169">_xlfn.IFS(C1169&lt;=18.5,"Underweight",AND(C1169&gt;18.5,C1169&lt;=24.9),"Healthy",AND(C1169&gt;24.9,C1169&lt;=29.9),"Slightly Overweight",C1169&gt;29.9,"Overweight")</f>
        <v>Overweight</v>
      </c>
      <c r="H1169" t="str" cm="1">
        <f t="array" ref="H1169">_xlfn.IFS(A1169&lt;=25,"Young Adult",AND(A1169&gt;=26,A1169&lt;=35),"Adult",AND(A1169&gt;=36,A1169&lt;=59),"Mature Age Adult",A1169&gt;=60,"Senior")</f>
        <v>Adult</v>
      </c>
    </row>
    <row r="1170" spans="1:8" ht="14.25" customHeight="1">
      <c r="A1170" s="1">
        <v>30</v>
      </c>
      <c r="B1170" s="1" t="s">
        <v>37</v>
      </c>
      <c r="C1170" s="1">
        <v>35.299999999999997</v>
      </c>
      <c r="D1170" s="1" t="s">
        <v>38</v>
      </c>
      <c r="E1170" s="1" t="s">
        <v>34</v>
      </c>
      <c r="F1170" s="18">
        <v>36837.466999999997</v>
      </c>
      <c r="G1170" s="18" t="str" cm="1">
        <f t="array" ref="G1170">_xlfn.IFS(C1170&lt;=18.5,"Underweight",AND(C1170&gt;18.5,C1170&lt;=24.9),"Healthy",AND(C1170&gt;24.9,C1170&lt;=29.9),"Slightly Overweight",C1170&gt;29.9,"Overweight")</f>
        <v>Overweight</v>
      </c>
      <c r="H1170" t="str" cm="1">
        <f t="array" ref="H1170">_xlfn.IFS(A1170&lt;=25,"Young Adult",AND(A1170&gt;=26,A1170&lt;=35),"Adult",AND(A1170&gt;=36,A1170&lt;=59),"Mature Age Adult",A1170&gt;=60,"Senior")</f>
        <v>Adult</v>
      </c>
    </row>
    <row r="1171" spans="1:8" ht="14.25" customHeight="1">
      <c r="A1171" s="1">
        <v>31</v>
      </c>
      <c r="B1171" s="1" t="s">
        <v>37</v>
      </c>
      <c r="C1171" s="1">
        <v>36.299999999999997</v>
      </c>
      <c r="D1171" s="1" t="s">
        <v>38</v>
      </c>
      <c r="E1171" s="1" t="s">
        <v>34</v>
      </c>
      <c r="F1171" s="18">
        <v>38711</v>
      </c>
      <c r="G1171" s="18" t="str" cm="1">
        <f t="array" ref="G1171">_xlfn.IFS(C1171&lt;=18.5,"Underweight",AND(C1171&gt;18.5,C1171&lt;=24.9),"Healthy",AND(C1171&gt;24.9,C1171&lt;=29.9),"Slightly Overweight",C1171&gt;29.9,"Overweight")</f>
        <v>Overweight</v>
      </c>
      <c r="H1171" t="str" cm="1">
        <f t="array" ref="H1171">_xlfn.IFS(A1171&lt;=25,"Young Adult",AND(A1171&gt;=26,A1171&lt;=35),"Adult",AND(A1171&gt;=36,A1171&lt;=59),"Mature Age Adult",A1171&gt;=60,"Senior")</f>
        <v>Adult</v>
      </c>
    </row>
    <row r="1172" spans="1:8" ht="14.25" customHeight="1">
      <c r="A1172" s="1">
        <v>22</v>
      </c>
      <c r="B1172" s="1" t="s">
        <v>37</v>
      </c>
      <c r="C1172" s="1">
        <v>35.6</v>
      </c>
      <c r="D1172" s="1" t="s">
        <v>38</v>
      </c>
      <c r="E1172" s="1" t="s">
        <v>34</v>
      </c>
      <c r="F1172" s="18">
        <v>35585.576000000001</v>
      </c>
      <c r="G1172" s="18" t="str" cm="1">
        <f t="array" ref="G1172">_xlfn.IFS(C1172&lt;=18.5,"Underweight",AND(C1172&gt;18.5,C1172&lt;=24.9),"Healthy",AND(C1172&gt;24.9,C1172&lt;=29.9),"Slightly Overweight",C1172&gt;29.9,"Overweight")</f>
        <v>Overweight</v>
      </c>
      <c r="H1172" t="str" cm="1">
        <f t="array" ref="H1172">_xlfn.IFS(A1172&lt;=25,"Young Adult",AND(A1172&gt;=26,A1172&lt;=35),"Adult",AND(A1172&gt;=36,A1172&lt;=59),"Mature Age Adult",A1172&gt;=60,"Senior")</f>
        <v>Young Adult</v>
      </c>
    </row>
    <row r="1173" spans="1:8" ht="14.25" customHeight="1">
      <c r="A1173" s="1">
        <v>28</v>
      </c>
      <c r="B1173" s="1" t="s">
        <v>37</v>
      </c>
      <c r="C1173" s="1">
        <v>36.4</v>
      </c>
      <c r="D1173" s="1" t="s">
        <v>38</v>
      </c>
      <c r="E1173" s="1" t="s">
        <v>34</v>
      </c>
      <c r="F1173" s="18">
        <v>51194.559139999998</v>
      </c>
      <c r="G1173" s="18" t="str" cm="1">
        <f t="array" ref="G1173">_xlfn.IFS(C1173&lt;=18.5,"Underweight",AND(C1173&gt;18.5,C1173&lt;=24.9),"Healthy",AND(C1173&gt;24.9,C1173&lt;=29.9),"Slightly Overweight",C1173&gt;29.9,"Overweight")</f>
        <v>Overweight</v>
      </c>
      <c r="H1173" t="str" cm="1">
        <f t="array" ref="H1173">_xlfn.IFS(A1173&lt;=25,"Young Adult",AND(A1173&gt;=26,A1173&lt;=35),"Adult",AND(A1173&gt;=36,A1173&lt;=59),"Mature Age Adult",A1173&gt;=60,"Senior")</f>
        <v>Adult</v>
      </c>
    </row>
    <row r="1174" spans="1:8" ht="14.25" customHeight="1">
      <c r="A1174" s="1">
        <v>35</v>
      </c>
      <c r="B1174" s="1" t="s">
        <v>37</v>
      </c>
      <c r="C1174" s="1">
        <v>36.67</v>
      </c>
      <c r="D1174" s="1" t="s">
        <v>38</v>
      </c>
      <c r="E1174" s="1" t="s">
        <v>36</v>
      </c>
      <c r="F1174" s="18">
        <v>39774.276299999998</v>
      </c>
      <c r="G1174" s="18" t="str" cm="1">
        <f t="array" ref="G1174">_xlfn.IFS(C1174&lt;=18.5,"Underweight",AND(C1174&gt;18.5,C1174&lt;=24.9),"Healthy",AND(C1174&gt;24.9,C1174&lt;=29.9),"Slightly Overweight",C1174&gt;29.9,"Overweight")</f>
        <v>Overweight</v>
      </c>
      <c r="H1174" t="str" cm="1">
        <f t="array" ref="H1174">_xlfn.IFS(A1174&lt;=25,"Young Adult",AND(A1174&gt;=26,A1174&lt;=35),"Adult",AND(A1174&gt;=36,A1174&lt;=59),"Mature Age Adult",A1174&gt;=60,"Senior")</f>
        <v>Adult</v>
      </c>
    </row>
    <row r="1175" spans="1:8" ht="14.25" customHeight="1">
      <c r="A1175" s="1">
        <v>60</v>
      </c>
      <c r="B1175" s="1" t="s">
        <v>37</v>
      </c>
      <c r="C1175" s="1">
        <v>39.9</v>
      </c>
      <c r="D1175" s="1" t="s">
        <v>38</v>
      </c>
      <c r="E1175" s="1" t="s">
        <v>34</v>
      </c>
      <c r="F1175" s="18">
        <v>48173.360999999997</v>
      </c>
      <c r="G1175" s="18" t="str" cm="1">
        <f t="array" ref="G1175">_xlfn.IFS(C1175&lt;=18.5,"Underweight",AND(C1175&gt;18.5,C1175&lt;=24.9),"Healthy",AND(C1175&gt;24.9,C1175&lt;=29.9),"Slightly Overweight",C1175&gt;29.9,"Overweight")</f>
        <v>Overweight</v>
      </c>
      <c r="H1175" t="str" cm="1">
        <f t="array" ref="H1175">_xlfn.IFS(A1175&lt;=25,"Young Adult",AND(A1175&gt;=26,A1175&lt;=35),"Adult",AND(A1175&gt;=36,A1175&lt;=59),"Mature Age Adult",A1175&gt;=60,"Senior")</f>
        <v>Senior</v>
      </c>
    </row>
    <row r="1176" spans="1:8" ht="14.25" customHeight="1">
      <c r="A1176" s="1">
        <v>36</v>
      </c>
      <c r="B1176" s="1" t="s">
        <v>37</v>
      </c>
      <c r="C1176" s="1">
        <v>35.200000000000003</v>
      </c>
      <c r="D1176" s="1" t="s">
        <v>38</v>
      </c>
      <c r="E1176" s="1" t="s">
        <v>33</v>
      </c>
      <c r="F1176" s="18">
        <v>38709.175999999999</v>
      </c>
      <c r="G1176" s="18" t="str" cm="1">
        <f t="array" ref="G1176">_xlfn.IFS(C1176&lt;=18.5,"Underweight",AND(C1176&gt;18.5,C1176&lt;=24.9),"Healthy",AND(C1176&gt;24.9,C1176&lt;=29.9),"Slightly Overweight",C1176&gt;29.9,"Overweight")</f>
        <v>Overweight</v>
      </c>
      <c r="H1176" t="str" cm="1">
        <f t="array" ref="H1176">_xlfn.IFS(A1176&lt;=25,"Young Adult",AND(A1176&gt;=26,A1176&lt;=35),"Adult",AND(A1176&gt;=36,A1176&lt;=59),"Mature Age Adult",A1176&gt;=60,"Senior")</f>
        <v>Mature Age Adult</v>
      </c>
    </row>
    <row r="1177" spans="1:8" ht="14.25" customHeight="1">
      <c r="A1177" s="1">
        <v>36</v>
      </c>
      <c r="B1177" s="1" t="s">
        <v>37</v>
      </c>
      <c r="C1177" s="1">
        <v>34.43</v>
      </c>
      <c r="D1177" s="1" t="s">
        <v>38</v>
      </c>
      <c r="E1177" s="1" t="s">
        <v>33</v>
      </c>
      <c r="F1177" s="18">
        <v>37742.575700000001</v>
      </c>
      <c r="G1177" s="18" t="str" cm="1">
        <f t="array" ref="G1177">_xlfn.IFS(C1177&lt;=18.5,"Underweight",AND(C1177&gt;18.5,C1177&lt;=24.9),"Healthy",AND(C1177&gt;24.9,C1177&lt;=29.9),"Slightly Overweight",C1177&gt;29.9,"Overweight")</f>
        <v>Overweight</v>
      </c>
      <c r="H1177" t="str" cm="1">
        <f t="array" ref="H1177">_xlfn.IFS(A1177&lt;=25,"Young Adult",AND(A1177&gt;=26,A1177&lt;=35),"Adult",AND(A1177&gt;=36,A1177&lt;=59),"Mature Age Adult",A1177&gt;=60,"Senior")</f>
        <v>Mature Age Adult</v>
      </c>
    </row>
    <row r="1178" spans="1:8" ht="14.25" customHeight="1">
      <c r="A1178" s="1">
        <v>58</v>
      </c>
      <c r="B1178" s="1" t="s">
        <v>37</v>
      </c>
      <c r="C1178" s="1">
        <v>36.954999999999998</v>
      </c>
      <c r="D1178" s="1" t="s">
        <v>38</v>
      </c>
      <c r="E1178" s="1" t="s">
        <v>35</v>
      </c>
      <c r="F1178" s="18">
        <v>47496.494449999998</v>
      </c>
      <c r="G1178" s="18" t="str" cm="1">
        <f t="array" ref="G1178">_xlfn.IFS(C1178&lt;=18.5,"Underweight",AND(C1178&gt;18.5,C1178&lt;=24.9),"Healthy",AND(C1178&gt;24.9,C1178&lt;=29.9),"Slightly Overweight",C1178&gt;29.9,"Overweight")</f>
        <v>Overweight</v>
      </c>
      <c r="H1178" t="str" cm="1">
        <f t="array" ref="H1178">_xlfn.IFS(A1178&lt;=25,"Young Adult",AND(A1178&gt;=26,A1178&lt;=35),"Adult",AND(A1178&gt;=36,A1178&lt;=59),"Mature Age Adult",A1178&gt;=60,"Senior")</f>
        <v>Mature Age Adult</v>
      </c>
    </row>
    <row r="1179" spans="1:8" ht="14.25" customHeight="1">
      <c r="A1179" s="1">
        <v>18</v>
      </c>
      <c r="B1179" s="1" t="s">
        <v>37</v>
      </c>
      <c r="C1179" s="1">
        <v>31.68</v>
      </c>
      <c r="D1179" s="1" t="s">
        <v>38</v>
      </c>
      <c r="E1179" s="1" t="s">
        <v>33</v>
      </c>
      <c r="F1179" s="18">
        <v>34303.167200000004</v>
      </c>
      <c r="G1179" s="18" t="str" cm="1">
        <f t="array" ref="G1179">_xlfn.IFS(C1179&lt;=18.5,"Underweight",AND(C1179&gt;18.5,C1179&lt;=24.9),"Healthy",AND(C1179&gt;24.9,C1179&lt;=29.9),"Slightly Overweight",C1179&gt;29.9,"Overweight")</f>
        <v>Overweight</v>
      </c>
      <c r="H1179" t="str" cm="1">
        <f t="array" ref="H1179">_xlfn.IFS(A1179&lt;=25,"Young Adult",AND(A1179&gt;=26,A1179&lt;=35),"Adult",AND(A1179&gt;=36,A1179&lt;=59),"Mature Age Adult",A1179&gt;=60,"Senior")</f>
        <v>Young Adult</v>
      </c>
    </row>
    <row r="1180" spans="1:8" ht="14.25" customHeight="1">
      <c r="A1180" s="1">
        <v>22</v>
      </c>
      <c r="B1180" s="1" t="s">
        <v>37</v>
      </c>
      <c r="C1180" s="1">
        <v>37.619999999999997</v>
      </c>
      <c r="D1180" s="1" t="s">
        <v>38</v>
      </c>
      <c r="E1180" s="1" t="s">
        <v>33</v>
      </c>
      <c r="F1180" s="18">
        <v>37165.163800000002</v>
      </c>
      <c r="G1180" s="18" t="str" cm="1">
        <f t="array" ref="G1180">_xlfn.IFS(C1180&lt;=18.5,"Underweight",AND(C1180&gt;18.5,C1180&lt;=24.9),"Healthy",AND(C1180&gt;24.9,C1180&lt;=29.9),"Slightly Overweight",C1180&gt;29.9,"Overweight")</f>
        <v>Overweight</v>
      </c>
      <c r="H1180" t="str" cm="1">
        <f t="array" ref="H1180">_xlfn.IFS(A1180&lt;=25,"Young Adult",AND(A1180&gt;=26,A1180&lt;=35),"Adult",AND(A1180&gt;=36,A1180&lt;=59),"Mature Age Adult",A1180&gt;=60,"Senior")</f>
        <v>Young Adult</v>
      </c>
    </row>
    <row r="1181" spans="1:8" ht="14.25" customHeight="1">
      <c r="A1181" s="1">
        <v>63</v>
      </c>
      <c r="B1181" s="1" t="s">
        <v>37</v>
      </c>
      <c r="C1181" s="1">
        <v>35.090000000000003</v>
      </c>
      <c r="D1181" s="1" t="s">
        <v>38</v>
      </c>
      <c r="E1181" s="1" t="s">
        <v>33</v>
      </c>
      <c r="F1181" s="18">
        <v>47055.532099999997</v>
      </c>
      <c r="G1181" s="18" t="str" cm="1">
        <f t="array" ref="G1181">_xlfn.IFS(C1181&lt;=18.5,"Underweight",AND(C1181&gt;18.5,C1181&lt;=24.9),"Healthy",AND(C1181&gt;24.9,C1181&lt;=29.9),"Slightly Overweight",C1181&gt;29.9,"Overweight")</f>
        <v>Overweight</v>
      </c>
      <c r="H1181" t="str" cm="1">
        <f t="array" ref="H1181">_xlfn.IFS(A1181&lt;=25,"Young Adult",AND(A1181&gt;=26,A1181&lt;=35),"Adult",AND(A1181&gt;=36,A1181&lt;=59),"Mature Age Adult",A1181&gt;=60,"Senior")</f>
        <v>Senior</v>
      </c>
    </row>
    <row r="1182" spans="1:8" ht="14.25" customHeight="1">
      <c r="A1182" s="1">
        <v>44</v>
      </c>
      <c r="B1182" s="1" t="s">
        <v>37</v>
      </c>
      <c r="C1182" s="1">
        <v>31.35</v>
      </c>
      <c r="D1182" s="1" t="s">
        <v>38</v>
      </c>
      <c r="E1182" s="1" t="s">
        <v>36</v>
      </c>
      <c r="F1182" s="18">
        <v>39556.494500000001</v>
      </c>
      <c r="G1182" s="18" t="str" cm="1">
        <f t="array" ref="G1182">_xlfn.IFS(C1182&lt;=18.5,"Underweight",AND(C1182&gt;18.5,C1182&lt;=24.9),"Healthy",AND(C1182&gt;24.9,C1182&lt;=29.9),"Slightly Overweight",C1182&gt;29.9,"Overweight")</f>
        <v>Overweight</v>
      </c>
      <c r="H1182" t="str" cm="1">
        <f t="array" ref="H1182">_xlfn.IFS(A1182&lt;=25,"Young Adult",AND(A1182&gt;=26,A1182&lt;=35),"Adult",AND(A1182&gt;=36,A1182&lt;=59),"Mature Age Adult",A1182&gt;=60,"Senior")</f>
        <v>Mature Age Adult</v>
      </c>
    </row>
    <row r="1183" spans="1:8" ht="14.25" customHeight="1">
      <c r="A1183" s="1">
        <v>46</v>
      </c>
      <c r="B1183" s="1" t="s">
        <v>37</v>
      </c>
      <c r="C1183" s="1">
        <v>30.495000000000001</v>
      </c>
      <c r="D1183" s="1" t="s">
        <v>38</v>
      </c>
      <c r="E1183" s="1" t="s">
        <v>35</v>
      </c>
      <c r="F1183" s="18">
        <v>40720.551050000002</v>
      </c>
      <c r="G1183" s="18" t="str" cm="1">
        <f t="array" ref="G1183">_xlfn.IFS(C1183&lt;=18.5,"Underweight",AND(C1183&gt;18.5,C1183&lt;=24.9),"Healthy",AND(C1183&gt;24.9,C1183&lt;=29.9),"Slightly Overweight",C1183&gt;29.9,"Overweight")</f>
        <v>Overweight</v>
      </c>
      <c r="H1183" t="str" cm="1">
        <f t="array" ref="H1183">_xlfn.IFS(A1183&lt;=25,"Young Adult",AND(A1183&gt;=26,A1183&lt;=35),"Adult",AND(A1183&gt;=36,A1183&lt;=59),"Mature Age Adult",A1183&gt;=60,"Senior")</f>
        <v>Mature Age Adult</v>
      </c>
    </row>
    <row r="1184" spans="1:8" ht="14.25" customHeight="1">
      <c r="A1184" s="1">
        <v>30</v>
      </c>
      <c r="B1184" s="1" t="s">
        <v>37</v>
      </c>
      <c r="C1184" s="1">
        <v>35.53</v>
      </c>
      <c r="D1184" s="1" t="s">
        <v>38</v>
      </c>
      <c r="E1184" s="1" t="s">
        <v>33</v>
      </c>
      <c r="F1184" s="18">
        <v>36950.256699999998</v>
      </c>
      <c r="G1184" s="18" t="str" cm="1">
        <f t="array" ref="G1184">_xlfn.IFS(C1184&lt;=18.5,"Underweight",AND(C1184&gt;18.5,C1184&lt;=24.9),"Healthy",AND(C1184&gt;24.9,C1184&lt;=29.9),"Slightly Overweight",C1184&gt;29.9,"Overweight")</f>
        <v>Overweight</v>
      </c>
      <c r="H1184" t="str" cm="1">
        <f t="array" ref="H1184">_xlfn.IFS(A1184&lt;=25,"Young Adult",AND(A1184&gt;=26,A1184&lt;=35),"Adult",AND(A1184&gt;=36,A1184&lt;=59),"Mature Age Adult",A1184&gt;=60,"Senior")</f>
        <v>Adult</v>
      </c>
    </row>
    <row r="1185" spans="1:8" ht="14.25" customHeight="1">
      <c r="A1185" s="1">
        <v>36</v>
      </c>
      <c r="B1185" s="1" t="s">
        <v>37</v>
      </c>
      <c r="C1185" s="1">
        <v>41.895000000000003</v>
      </c>
      <c r="D1185" s="1" t="s">
        <v>38</v>
      </c>
      <c r="E1185" s="1" t="s">
        <v>36</v>
      </c>
      <c r="F1185" s="18">
        <v>43753.337050000002</v>
      </c>
      <c r="G1185" s="18" t="str" cm="1">
        <f t="array" ref="G1185">_xlfn.IFS(C1185&lt;=18.5,"Underweight",AND(C1185&gt;18.5,C1185&lt;=24.9),"Healthy",AND(C1185&gt;24.9,C1185&lt;=29.9),"Slightly Overweight",C1185&gt;29.9,"Overweight")</f>
        <v>Overweight</v>
      </c>
      <c r="H1185" t="str" cm="1">
        <f t="array" ref="H1185">_xlfn.IFS(A1185&lt;=25,"Young Adult",AND(A1185&gt;=26,A1185&lt;=35),"Adult",AND(A1185&gt;=36,A1185&lt;=59),"Mature Age Adult",A1185&gt;=60,"Senior")</f>
        <v>Mature Age Adult</v>
      </c>
    </row>
    <row r="1186" spans="1:8" ht="14.25" customHeight="1">
      <c r="A1186" s="1">
        <v>19</v>
      </c>
      <c r="B1186" s="1" t="s">
        <v>37</v>
      </c>
      <c r="C1186" s="1">
        <v>34.799999999999997</v>
      </c>
      <c r="D1186" s="1" t="s">
        <v>38</v>
      </c>
      <c r="E1186" s="1" t="s">
        <v>34</v>
      </c>
      <c r="F1186" s="18">
        <v>34779.614999999998</v>
      </c>
      <c r="G1186" s="18" t="str" cm="1">
        <f t="array" ref="G1186">_xlfn.IFS(C1186&lt;=18.5,"Underweight",AND(C1186&gt;18.5,C1186&lt;=24.9),"Healthy",AND(C1186&gt;24.9,C1186&lt;=29.9),"Slightly Overweight",C1186&gt;29.9,"Overweight")</f>
        <v>Overweight</v>
      </c>
      <c r="H1186" t="str" cm="1">
        <f t="array" ref="H1186">_xlfn.IFS(A1186&lt;=25,"Young Adult",AND(A1186&gt;=26,A1186&lt;=35),"Adult",AND(A1186&gt;=36,A1186&lt;=59),"Mature Age Adult",A1186&gt;=60,"Senior")</f>
        <v>Young Adult</v>
      </c>
    </row>
    <row r="1187" spans="1:8" ht="14.25" customHeight="1">
      <c r="A1187" s="1">
        <v>54</v>
      </c>
      <c r="B1187" s="1" t="s">
        <v>37</v>
      </c>
      <c r="C1187" s="1">
        <v>34.21</v>
      </c>
      <c r="D1187" s="1" t="s">
        <v>38</v>
      </c>
      <c r="E1187" s="1" t="s">
        <v>33</v>
      </c>
      <c r="F1187" s="18">
        <v>44260.749900000003</v>
      </c>
      <c r="G1187" s="18" t="str" cm="1">
        <f t="array" ref="G1187">_xlfn.IFS(C1187&lt;=18.5,"Underweight",AND(C1187&gt;18.5,C1187&lt;=24.9),"Healthy",AND(C1187&gt;24.9,C1187&lt;=29.9),"Slightly Overweight",C1187&gt;29.9,"Overweight")</f>
        <v>Overweight</v>
      </c>
      <c r="H1187" t="str" cm="1">
        <f t="array" ref="H1187">_xlfn.IFS(A1187&lt;=25,"Young Adult",AND(A1187&gt;=26,A1187&lt;=35),"Adult",AND(A1187&gt;=36,A1187&lt;=59),"Mature Age Adult",A1187&gt;=60,"Senior")</f>
        <v>Mature Age Adult</v>
      </c>
    </row>
    <row r="1188" spans="1:8" ht="14.25" customHeight="1">
      <c r="A1188" s="1">
        <v>50</v>
      </c>
      <c r="B1188" s="1" t="s">
        <v>37</v>
      </c>
      <c r="C1188" s="1">
        <v>31.824999999999999</v>
      </c>
      <c r="D1188" s="1" t="s">
        <v>38</v>
      </c>
      <c r="E1188" s="1" t="s">
        <v>36</v>
      </c>
      <c r="F1188" s="18">
        <v>41097.161749999999</v>
      </c>
      <c r="G1188" s="18" t="str" cm="1">
        <f t="array" ref="G1188">_xlfn.IFS(C1188&lt;=18.5,"Underweight",AND(C1188&gt;18.5,C1188&lt;=24.9),"Healthy",AND(C1188&gt;24.9,C1188&lt;=29.9),"Slightly Overweight",C1188&gt;29.9,"Overweight")</f>
        <v>Overweight</v>
      </c>
      <c r="H1188" t="str" cm="1">
        <f t="array" ref="H1188">_xlfn.IFS(A1188&lt;=25,"Young Adult",AND(A1188&gt;=26,A1188&lt;=35),"Adult",AND(A1188&gt;=36,A1188&lt;=59),"Mature Age Adult",A1188&gt;=60,"Senior")</f>
        <v>Mature Age Adult</v>
      </c>
    </row>
    <row r="1189" spans="1:8" ht="14.25" customHeight="1">
      <c r="A1189" s="1">
        <v>56</v>
      </c>
      <c r="B1189" s="1" t="s">
        <v>37</v>
      </c>
      <c r="C1189" s="1">
        <v>33.630000000000003</v>
      </c>
      <c r="D1189" s="1" t="s">
        <v>38</v>
      </c>
      <c r="E1189" s="1" t="s">
        <v>35</v>
      </c>
      <c r="F1189" s="18">
        <v>43921.183700000001</v>
      </c>
      <c r="G1189" s="18" t="str" cm="1">
        <f t="array" ref="G1189">_xlfn.IFS(C1189&lt;=18.5,"Underweight",AND(C1189&gt;18.5,C1189&lt;=24.9),"Healthy",AND(C1189&gt;24.9,C1189&lt;=29.9),"Slightly Overweight",C1189&gt;29.9,"Overweight")</f>
        <v>Overweight</v>
      </c>
      <c r="H1189" t="str" cm="1">
        <f t="array" ref="H1189">_xlfn.IFS(A1189&lt;=25,"Young Adult",AND(A1189&gt;=26,A1189&lt;=35),"Adult",AND(A1189&gt;=36,A1189&lt;=59),"Mature Age Adult",A1189&gt;=60,"Senior")</f>
        <v>Mature Age Adult</v>
      </c>
    </row>
    <row r="1190" spans="1:8" ht="14.25" customHeight="1">
      <c r="A1190" s="1">
        <v>19</v>
      </c>
      <c r="B1190" s="1" t="s">
        <v>37</v>
      </c>
      <c r="C1190" s="1">
        <v>31.92</v>
      </c>
      <c r="D1190" s="1" t="s">
        <v>38</v>
      </c>
      <c r="E1190" s="1" t="s">
        <v>35</v>
      </c>
      <c r="F1190" s="18">
        <v>33750.291799999999</v>
      </c>
      <c r="G1190" s="18" t="str" cm="1">
        <f t="array" ref="G1190">_xlfn.IFS(C1190&lt;=18.5,"Underweight",AND(C1190&gt;18.5,C1190&lt;=24.9),"Healthy",AND(C1190&gt;24.9,C1190&lt;=29.9),"Slightly Overweight",C1190&gt;29.9,"Overweight")</f>
        <v>Overweight</v>
      </c>
      <c r="H1190" t="str" cm="1">
        <f t="array" ref="H1190">_xlfn.IFS(A1190&lt;=25,"Young Adult",AND(A1190&gt;=26,A1190&lt;=35),"Adult",AND(A1190&gt;=36,A1190&lt;=59),"Mature Age Adult",A1190&gt;=60,"Senior")</f>
        <v>Young Adult</v>
      </c>
    </row>
    <row r="1191" spans="1:8" ht="14.25" customHeight="1">
      <c r="A1191" s="1">
        <v>19</v>
      </c>
      <c r="B1191" s="1" t="s">
        <v>37</v>
      </c>
      <c r="C1191" s="1">
        <v>36.954999999999998</v>
      </c>
      <c r="D1191" s="1" t="s">
        <v>38</v>
      </c>
      <c r="E1191" s="1" t="s">
        <v>35</v>
      </c>
      <c r="F1191" s="18">
        <v>36219.405449999998</v>
      </c>
      <c r="G1191" s="18" t="str" cm="1">
        <f t="array" ref="G1191">_xlfn.IFS(C1191&lt;=18.5,"Underweight",AND(C1191&gt;18.5,C1191&lt;=24.9),"Healthy",AND(C1191&gt;24.9,C1191&lt;=29.9),"Slightly Overweight",C1191&gt;29.9,"Overweight")</f>
        <v>Overweight</v>
      </c>
      <c r="H1191" t="str" cm="1">
        <f t="array" ref="H1191">_xlfn.IFS(A1191&lt;=25,"Young Adult",AND(A1191&gt;=26,A1191&lt;=35),"Adult",AND(A1191&gt;=36,A1191&lt;=59),"Mature Age Adult",A1191&gt;=60,"Senior")</f>
        <v>Young Adult</v>
      </c>
    </row>
    <row r="1192" spans="1:8" ht="14.25" customHeight="1">
      <c r="A1192" s="1">
        <v>46</v>
      </c>
      <c r="B1192" s="1" t="s">
        <v>37</v>
      </c>
      <c r="C1192" s="1">
        <v>42.35</v>
      </c>
      <c r="D1192" s="1" t="s">
        <v>38</v>
      </c>
      <c r="E1192" s="1" t="s">
        <v>33</v>
      </c>
      <c r="F1192" s="18">
        <v>46151.124499999998</v>
      </c>
      <c r="G1192" s="18" t="str" cm="1">
        <f t="array" ref="G1192">_xlfn.IFS(C1192&lt;=18.5,"Underweight",AND(C1192&gt;18.5,C1192&lt;=24.9),"Healthy",AND(C1192&gt;24.9,C1192&lt;=29.9),"Slightly Overweight",C1192&gt;29.9,"Overweight")</f>
        <v>Overweight</v>
      </c>
      <c r="H1192" t="str" cm="1">
        <f t="array" ref="H1192">_xlfn.IFS(A1192&lt;=25,"Young Adult",AND(A1192&gt;=26,A1192&lt;=35),"Adult",AND(A1192&gt;=36,A1192&lt;=59),"Mature Age Adult",A1192&gt;=60,"Senior")</f>
        <v>Mature Age Adult</v>
      </c>
    </row>
    <row r="1193" spans="1:8" ht="14.25" customHeight="1">
      <c r="A1193" s="1">
        <v>50</v>
      </c>
      <c r="B1193" s="1" t="s">
        <v>37</v>
      </c>
      <c r="C1193" s="1">
        <v>34.200000000000003</v>
      </c>
      <c r="D1193" s="1" t="s">
        <v>38</v>
      </c>
      <c r="E1193" s="1" t="s">
        <v>34</v>
      </c>
      <c r="F1193" s="18">
        <v>42856.838000000003</v>
      </c>
      <c r="G1193" s="18" t="str" cm="1">
        <f t="array" ref="G1193">_xlfn.IFS(C1193&lt;=18.5,"Underweight",AND(C1193&gt;18.5,C1193&lt;=24.9),"Healthy",AND(C1193&gt;24.9,C1193&lt;=29.9),"Slightly Overweight",C1193&gt;29.9,"Overweight")</f>
        <v>Overweight</v>
      </c>
      <c r="H1193" t="str" cm="1">
        <f t="array" ref="H1193">_xlfn.IFS(A1193&lt;=25,"Young Adult",AND(A1193&gt;=26,A1193&lt;=35),"Adult",AND(A1193&gt;=36,A1193&lt;=59),"Mature Age Adult",A1193&gt;=60,"Senior")</f>
        <v>Mature Age Adult</v>
      </c>
    </row>
    <row r="1194" spans="1:8" ht="14.25" customHeight="1">
      <c r="A1194" s="1">
        <v>54</v>
      </c>
      <c r="B1194" s="1" t="s">
        <v>37</v>
      </c>
      <c r="C1194" s="1">
        <v>40.564999999999998</v>
      </c>
      <c r="D1194" s="1" t="s">
        <v>38</v>
      </c>
      <c r="E1194" s="1" t="s">
        <v>36</v>
      </c>
      <c r="F1194" s="18">
        <v>48549.178350000002</v>
      </c>
      <c r="G1194" s="18" t="str" cm="1">
        <f t="array" ref="G1194">_xlfn.IFS(C1194&lt;=18.5,"Underweight",AND(C1194&gt;18.5,C1194&lt;=24.9),"Healthy",AND(C1194&gt;24.9,C1194&lt;=29.9),"Slightly Overweight",C1194&gt;29.9,"Overweight")</f>
        <v>Overweight</v>
      </c>
      <c r="H1194" t="str" cm="1">
        <f t="array" ref="H1194">_xlfn.IFS(A1194&lt;=25,"Young Adult",AND(A1194&gt;=26,A1194&lt;=35),"Adult",AND(A1194&gt;=36,A1194&lt;=59),"Mature Age Adult",A1194&gt;=60,"Senior")</f>
        <v>Mature Age Adult</v>
      </c>
    </row>
    <row r="1195" spans="1:8" ht="14.25" customHeight="1">
      <c r="A1195" s="1">
        <v>25</v>
      </c>
      <c r="B1195" s="1" t="s">
        <v>37</v>
      </c>
      <c r="C1195" s="1">
        <v>45.54</v>
      </c>
      <c r="D1195" s="1" t="s">
        <v>38</v>
      </c>
      <c r="E1195" s="1" t="s">
        <v>33</v>
      </c>
      <c r="F1195" s="18">
        <v>42112.2356</v>
      </c>
      <c r="G1195" s="18" t="str" cm="1">
        <f t="array" ref="G1195">_xlfn.IFS(C1195&lt;=18.5,"Underweight",AND(C1195&gt;18.5,C1195&lt;=24.9),"Healthy",AND(C1195&gt;24.9,C1195&lt;=29.9),"Slightly Overweight",C1195&gt;29.9,"Overweight")</f>
        <v>Overweight</v>
      </c>
      <c r="H1195" t="str" cm="1">
        <f t="array" ref="H1195">_xlfn.IFS(A1195&lt;=25,"Young Adult",AND(A1195&gt;=26,A1195&lt;=35),"Adult",AND(A1195&gt;=36,A1195&lt;=59),"Mature Age Adult",A1195&gt;=60,"Senior")</f>
        <v>Young Adult</v>
      </c>
    </row>
    <row r="1196" spans="1:8" ht="14.25" customHeight="1">
      <c r="A1196" s="1">
        <v>31</v>
      </c>
      <c r="B1196" s="1" t="s">
        <v>37</v>
      </c>
      <c r="C1196" s="1">
        <v>34.39</v>
      </c>
      <c r="D1196" s="1" t="s">
        <v>38</v>
      </c>
      <c r="E1196" s="1" t="s">
        <v>35</v>
      </c>
      <c r="F1196" s="18">
        <v>38746.355100000001</v>
      </c>
      <c r="G1196" s="18" t="str" cm="1">
        <f t="array" ref="G1196">_xlfn.IFS(C1196&lt;=18.5,"Underweight",AND(C1196&gt;18.5,C1196&lt;=24.9),"Healthy",AND(C1196&gt;24.9,C1196&lt;=29.9),"Slightly Overweight",C1196&gt;29.9,"Overweight")</f>
        <v>Overweight</v>
      </c>
      <c r="H1196" t="str" cm="1">
        <f t="array" ref="H1196">_xlfn.IFS(A1196&lt;=25,"Young Adult",AND(A1196&gt;=26,A1196&lt;=35),"Adult",AND(A1196&gt;=36,A1196&lt;=59),"Mature Age Adult",A1196&gt;=60,"Senior")</f>
        <v>Adult</v>
      </c>
    </row>
    <row r="1197" spans="1:8" ht="14.25" customHeight="1">
      <c r="A1197" s="1">
        <v>43</v>
      </c>
      <c r="B1197" s="1" t="s">
        <v>37</v>
      </c>
      <c r="C1197" s="1">
        <v>35.97</v>
      </c>
      <c r="D1197" s="1" t="s">
        <v>38</v>
      </c>
      <c r="E1197" s="1" t="s">
        <v>33</v>
      </c>
      <c r="F1197" s="18">
        <v>42124.515299999999</v>
      </c>
      <c r="G1197" s="18" t="str" cm="1">
        <f t="array" ref="G1197">_xlfn.IFS(C1197&lt;=18.5,"Underweight",AND(C1197&gt;18.5,C1197&lt;=24.9),"Healthy",AND(C1197&gt;24.9,C1197&lt;=29.9),"Slightly Overweight",C1197&gt;29.9,"Overweight")</f>
        <v>Overweight</v>
      </c>
      <c r="H1197" t="str" cm="1">
        <f t="array" ref="H1197">_xlfn.IFS(A1197&lt;=25,"Young Adult",AND(A1197&gt;=26,A1197&lt;=35),"Adult",AND(A1197&gt;=36,A1197&lt;=59),"Mature Age Adult",A1197&gt;=60,"Senior")</f>
        <v>Mature Age Adult</v>
      </c>
    </row>
    <row r="1198" spans="1:8" ht="14.25" customHeight="1">
      <c r="A1198" s="1">
        <v>34</v>
      </c>
      <c r="B1198" s="1" t="s">
        <v>37</v>
      </c>
      <c r="C1198" s="1">
        <v>30.8</v>
      </c>
      <c r="D1198" s="1" t="s">
        <v>38</v>
      </c>
      <c r="E1198" s="1" t="s">
        <v>34</v>
      </c>
      <c r="F1198" s="18">
        <v>35491.64</v>
      </c>
      <c r="G1198" s="18" t="str" cm="1">
        <f t="array" ref="G1198">_xlfn.IFS(C1198&lt;=18.5,"Underweight",AND(C1198&gt;18.5,C1198&lt;=24.9),"Healthy",AND(C1198&gt;24.9,C1198&lt;=29.9),"Slightly Overweight",C1198&gt;29.9,"Overweight")</f>
        <v>Overweight</v>
      </c>
      <c r="H1198" t="str" cm="1">
        <f t="array" ref="H1198">_xlfn.IFS(A1198&lt;=25,"Young Adult",AND(A1198&gt;=26,A1198&lt;=35),"Adult",AND(A1198&gt;=36,A1198&lt;=59),"Mature Age Adult",A1198&gt;=60,"Senior")</f>
        <v>Adult</v>
      </c>
    </row>
    <row r="1199" spans="1:8" ht="14.25" customHeight="1">
      <c r="A1199" s="1">
        <v>45</v>
      </c>
      <c r="B1199" s="1" t="s">
        <v>37</v>
      </c>
      <c r="C1199" s="1">
        <v>36.479999999999997</v>
      </c>
      <c r="D1199" s="1" t="s">
        <v>38</v>
      </c>
      <c r="E1199" s="1" t="s">
        <v>35</v>
      </c>
      <c r="F1199" s="18">
        <v>42760.502200000003</v>
      </c>
      <c r="G1199" s="18" t="str" cm="1">
        <f t="array" ref="G1199">_xlfn.IFS(C1199&lt;=18.5,"Underweight",AND(C1199&gt;18.5,C1199&lt;=24.9),"Healthy",AND(C1199&gt;24.9,C1199&lt;=29.9),"Slightly Overweight",C1199&gt;29.9,"Overweight")</f>
        <v>Overweight</v>
      </c>
      <c r="H1199" t="str" cm="1">
        <f t="array" ref="H1199">_xlfn.IFS(A1199&lt;=25,"Young Adult",AND(A1199&gt;=26,A1199&lt;=35),"Adult",AND(A1199&gt;=36,A1199&lt;=59),"Mature Age Adult",A1199&gt;=60,"Senior")</f>
        <v>Mature Age Adult</v>
      </c>
    </row>
    <row r="1200" spans="1:8" ht="14.25" customHeight="1">
      <c r="A1200" s="1">
        <v>50</v>
      </c>
      <c r="B1200" s="1" t="s">
        <v>37</v>
      </c>
      <c r="C1200" s="1">
        <v>32.299999999999997</v>
      </c>
      <c r="D1200" s="1" t="s">
        <v>38</v>
      </c>
      <c r="E1200" s="1" t="s">
        <v>36</v>
      </c>
      <c r="F1200" s="18">
        <v>41919.097000000002</v>
      </c>
      <c r="G1200" s="18" t="str" cm="1">
        <f t="array" ref="G1200">_xlfn.IFS(C1200&lt;=18.5,"Underweight",AND(C1200&gt;18.5,C1200&lt;=24.9),"Healthy",AND(C1200&gt;24.9,C1200&lt;=29.9),"Slightly Overweight",C1200&gt;29.9,"Overweight")</f>
        <v>Overweight</v>
      </c>
      <c r="H1200" t="str" cm="1">
        <f t="array" ref="H1200">_xlfn.IFS(A1200&lt;=25,"Young Adult",AND(A1200&gt;=26,A1200&lt;=35),"Adult",AND(A1200&gt;=36,A1200&lt;=59),"Mature Age Adult",A1200&gt;=60,"Senior")</f>
        <v>Mature Age Adult</v>
      </c>
    </row>
    <row r="1201" spans="1:8" ht="14.25" customHeight="1">
      <c r="A1201" s="1">
        <v>26</v>
      </c>
      <c r="B1201" s="1" t="s">
        <v>37</v>
      </c>
      <c r="C1201" s="1">
        <v>32.9</v>
      </c>
      <c r="D1201" s="1" t="s">
        <v>38</v>
      </c>
      <c r="E1201" s="1" t="s">
        <v>34</v>
      </c>
      <c r="F1201" s="18">
        <v>36085.218999999997</v>
      </c>
      <c r="G1201" s="18" t="str" cm="1">
        <f t="array" ref="G1201">_xlfn.IFS(C1201&lt;=18.5,"Underweight",AND(C1201&gt;18.5,C1201&lt;=24.9),"Healthy",AND(C1201&gt;24.9,C1201&lt;=29.9),"Slightly Overweight",C1201&gt;29.9,"Overweight")</f>
        <v>Overweight</v>
      </c>
      <c r="H1201" t="str" cm="1">
        <f t="array" ref="H1201">_xlfn.IFS(A1201&lt;=25,"Young Adult",AND(A1201&gt;=26,A1201&lt;=35),"Adult",AND(A1201&gt;=36,A1201&lt;=59),"Mature Age Adult",A1201&gt;=60,"Senior")</f>
        <v>Adult</v>
      </c>
    </row>
    <row r="1202" spans="1:8" ht="14.25" customHeight="1">
      <c r="A1202" s="1">
        <v>24</v>
      </c>
      <c r="B1202" s="1" t="s">
        <v>37</v>
      </c>
      <c r="C1202" s="1">
        <v>40.15</v>
      </c>
      <c r="D1202" s="1" t="s">
        <v>38</v>
      </c>
      <c r="E1202" s="1" t="s">
        <v>33</v>
      </c>
      <c r="F1202" s="18">
        <v>38126.246500000001</v>
      </c>
      <c r="G1202" s="18" t="str" cm="1">
        <f t="array" ref="G1202">_xlfn.IFS(C1202&lt;=18.5,"Underweight",AND(C1202&gt;18.5,C1202&lt;=24.9),"Healthy",AND(C1202&gt;24.9,C1202&lt;=29.9),"Slightly Overweight",C1202&gt;29.9,"Overweight")</f>
        <v>Overweight</v>
      </c>
      <c r="H1202" t="str" cm="1">
        <f t="array" ref="H1202">_xlfn.IFS(A1202&lt;=25,"Young Adult",AND(A1202&gt;=26,A1202&lt;=35),"Adult",AND(A1202&gt;=36,A1202&lt;=59),"Mature Age Adult",A1202&gt;=60,"Senior")</f>
        <v>Young Adult</v>
      </c>
    </row>
    <row r="1203" spans="1:8" ht="14.25" customHeight="1">
      <c r="A1203" s="1">
        <v>55</v>
      </c>
      <c r="B1203" s="1" t="s">
        <v>37</v>
      </c>
      <c r="C1203" s="1">
        <v>30.684999999999999</v>
      </c>
      <c r="D1203" s="1" t="s">
        <v>38</v>
      </c>
      <c r="E1203" s="1" t="s">
        <v>36</v>
      </c>
      <c r="F1203" s="18">
        <v>42303.692150000003</v>
      </c>
      <c r="G1203" s="18" t="str" cm="1">
        <f t="array" ref="G1203">_xlfn.IFS(C1203&lt;=18.5,"Underweight",AND(C1203&gt;18.5,C1203&lt;=24.9),"Healthy",AND(C1203&gt;24.9,C1203&lt;=29.9),"Slightly Overweight",C1203&gt;29.9,"Overweight")</f>
        <v>Overweight</v>
      </c>
      <c r="H1203" t="str" cm="1">
        <f t="array" ref="H1203">_xlfn.IFS(A1203&lt;=25,"Young Adult",AND(A1203&gt;=26,A1203&lt;=35),"Adult",AND(A1203&gt;=36,A1203&lt;=59),"Mature Age Adult",A1203&gt;=60,"Senior")</f>
        <v>Mature Age Adult</v>
      </c>
    </row>
    <row r="1204" spans="1:8" ht="14.25" customHeight="1">
      <c r="A1204" s="1">
        <v>64</v>
      </c>
      <c r="B1204" s="1" t="s">
        <v>37</v>
      </c>
      <c r="C1204" s="1">
        <v>33.880000000000003</v>
      </c>
      <c r="D1204" s="1" t="s">
        <v>38</v>
      </c>
      <c r="E1204" s="1" t="s">
        <v>33</v>
      </c>
      <c r="F1204" s="18">
        <v>46889.261200000001</v>
      </c>
      <c r="G1204" s="18" t="str" cm="1">
        <f t="array" ref="G1204">_xlfn.IFS(C1204&lt;=18.5,"Underweight",AND(C1204&gt;18.5,C1204&lt;=24.9),"Healthy",AND(C1204&gt;24.9,C1204&lt;=29.9),"Slightly Overweight",C1204&gt;29.9,"Overweight")</f>
        <v>Overweight</v>
      </c>
      <c r="H1204" t="str" cm="1">
        <f t="array" ref="H1204">_xlfn.IFS(A1204&lt;=25,"Young Adult",AND(A1204&gt;=26,A1204&lt;=35),"Adult",AND(A1204&gt;=36,A1204&lt;=59),"Mature Age Adult",A1204&gt;=60,"Senior")</f>
        <v>Senior</v>
      </c>
    </row>
    <row r="1205" spans="1:8" ht="14.25" customHeight="1">
      <c r="A1205" s="1">
        <v>61</v>
      </c>
      <c r="B1205" s="1" t="s">
        <v>37</v>
      </c>
      <c r="C1205" s="1">
        <v>35.86</v>
      </c>
      <c r="D1205" s="1" t="s">
        <v>38</v>
      </c>
      <c r="E1205" s="1" t="s">
        <v>33</v>
      </c>
      <c r="F1205" s="18">
        <v>46599.108399999997</v>
      </c>
      <c r="G1205" s="18" t="str" cm="1">
        <f t="array" ref="G1205">_xlfn.IFS(C1205&lt;=18.5,"Underweight",AND(C1205&gt;18.5,C1205&lt;=24.9),"Healthy",AND(C1205&gt;24.9,C1205&lt;=29.9),"Slightly Overweight",C1205&gt;29.9,"Overweight")</f>
        <v>Overweight</v>
      </c>
      <c r="H1205" t="str" cm="1">
        <f t="array" ref="H1205">_xlfn.IFS(A1205&lt;=25,"Young Adult",AND(A1205&gt;=26,A1205&lt;=35),"Adult",AND(A1205&gt;=36,A1205&lt;=59),"Mature Age Adult",A1205&gt;=60,"Senior")</f>
        <v>Senior</v>
      </c>
    </row>
    <row r="1206" spans="1:8" ht="14.25" customHeight="1">
      <c r="A1206" s="1">
        <v>40</v>
      </c>
      <c r="B1206" s="1" t="s">
        <v>37</v>
      </c>
      <c r="C1206" s="1">
        <v>32.774999999999999</v>
      </c>
      <c r="D1206" s="1" t="s">
        <v>38</v>
      </c>
      <c r="E1206" s="1" t="s">
        <v>36</v>
      </c>
      <c r="F1206" s="18">
        <v>39125.332249999999</v>
      </c>
      <c r="G1206" s="18" t="str" cm="1">
        <f t="array" ref="G1206">_xlfn.IFS(C1206&lt;=18.5,"Underweight",AND(C1206&gt;18.5,C1206&lt;=24.9),"Healthy",AND(C1206&gt;24.9,C1206&lt;=29.9),"Slightly Overweight",C1206&gt;29.9,"Overweight")</f>
        <v>Overweight</v>
      </c>
      <c r="H1206" t="str" cm="1">
        <f t="array" ref="H1206">_xlfn.IFS(A1206&lt;=25,"Young Adult",AND(A1206&gt;=26,A1206&lt;=35),"Adult",AND(A1206&gt;=36,A1206&lt;=59),"Mature Age Adult",A1206&gt;=60,"Senior")</f>
        <v>Mature Age Adult</v>
      </c>
    </row>
    <row r="1207" spans="1:8" ht="14.25" customHeight="1">
      <c r="A1207" s="1">
        <v>42</v>
      </c>
      <c r="B1207" s="1" t="s">
        <v>37</v>
      </c>
      <c r="C1207" s="1">
        <v>30</v>
      </c>
      <c r="D1207" s="1" t="s">
        <v>38</v>
      </c>
      <c r="E1207" s="1" t="s">
        <v>34</v>
      </c>
      <c r="F1207" s="18">
        <v>22144.031999999999</v>
      </c>
      <c r="G1207" s="18" t="str" cm="1">
        <f t="array" ref="G1207">_xlfn.IFS(C1207&lt;=18.5,"Underweight",AND(C1207&gt;18.5,C1207&lt;=24.9),"Healthy",AND(C1207&gt;24.9,C1207&lt;=29.9),"Slightly Overweight",C1207&gt;29.9,"Overweight")</f>
        <v>Overweight</v>
      </c>
      <c r="H1207" t="str" cm="1">
        <f t="array" ref="H1207">_xlfn.IFS(A1207&lt;=25,"Young Adult",AND(A1207&gt;=26,A1207&lt;=35),"Adult",AND(A1207&gt;=36,A1207&lt;=59),"Mature Age Adult",A1207&gt;=60,"Senior")</f>
        <v>Mature Age Adult</v>
      </c>
    </row>
    <row r="1208" spans="1:8" ht="14.25" customHeight="1">
      <c r="A1208" s="1">
        <v>29</v>
      </c>
      <c r="B1208" s="1" t="s">
        <v>37</v>
      </c>
      <c r="C1208" s="1">
        <v>34.4</v>
      </c>
      <c r="D1208" s="1" t="s">
        <v>38</v>
      </c>
      <c r="E1208" s="1" t="s">
        <v>34</v>
      </c>
      <c r="F1208" s="18">
        <v>36197.699000000001</v>
      </c>
      <c r="G1208" s="18" t="str" cm="1">
        <f t="array" ref="G1208">_xlfn.IFS(C1208&lt;=18.5,"Underweight",AND(C1208&gt;18.5,C1208&lt;=24.9),"Healthy",AND(C1208&gt;24.9,C1208&lt;=29.9),"Slightly Overweight",C1208&gt;29.9,"Overweight")</f>
        <v>Overweight</v>
      </c>
      <c r="H1208" t="str" cm="1">
        <f t="array" ref="H1208">_xlfn.IFS(A1208&lt;=25,"Young Adult",AND(A1208&gt;=26,A1208&lt;=35),"Adult",AND(A1208&gt;=36,A1208&lt;=59),"Mature Age Adult",A1208&gt;=60,"Senior")</f>
        <v>Adult</v>
      </c>
    </row>
    <row r="1209" spans="1:8" ht="14.25" customHeight="1">
      <c r="A1209" s="1">
        <v>19</v>
      </c>
      <c r="B1209" s="1" t="s">
        <v>37</v>
      </c>
      <c r="C1209" s="1">
        <v>30.25</v>
      </c>
      <c r="D1209" s="1" t="s">
        <v>38</v>
      </c>
      <c r="E1209" s="1" t="s">
        <v>33</v>
      </c>
      <c r="F1209" s="18">
        <v>32548.340499999998</v>
      </c>
      <c r="G1209" s="18" t="str" cm="1">
        <f t="array" ref="G1209">_xlfn.IFS(C1209&lt;=18.5,"Underweight",AND(C1209&gt;18.5,C1209&lt;=24.9),"Healthy",AND(C1209&gt;24.9,C1209&lt;=29.9),"Slightly Overweight",C1209&gt;29.9,"Overweight")</f>
        <v>Overweight</v>
      </c>
      <c r="H1209" t="str" cm="1">
        <f t="array" ref="H1209">_xlfn.IFS(A1209&lt;=25,"Young Adult",AND(A1209&gt;=26,A1209&lt;=35),"Adult",AND(A1209&gt;=36,A1209&lt;=59),"Mature Age Adult",A1209&gt;=60,"Senior")</f>
        <v>Young Adult</v>
      </c>
    </row>
    <row r="1210" spans="1:8" ht="14.25" customHeight="1">
      <c r="A1210" s="1">
        <v>57</v>
      </c>
      <c r="B1210" s="1" t="s">
        <v>37</v>
      </c>
      <c r="C1210" s="1">
        <v>42.13</v>
      </c>
      <c r="D1210" s="1" t="s">
        <v>38</v>
      </c>
      <c r="E1210" s="1" t="s">
        <v>33</v>
      </c>
      <c r="F1210" s="18">
        <v>48675.517699999997</v>
      </c>
      <c r="G1210" s="18" t="str" cm="1">
        <f t="array" ref="G1210">_xlfn.IFS(C1210&lt;=18.5,"Underweight",AND(C1210&gt;18.5,C1210&lt;=24.9),"Healthy",AND(C1210&gt;24.9,C1210&lt;=29.9),"Slightly Overweight",C1210&gt;29.9,"Overweight")</f>
        <v>Overweight</v>
      </c>
      <c r="H1210" t="str" cm="1">
        <f t="array" ref="H1210">_xlfn.IFS(A1210&lt;=25,"Young Adult",AND(A1210&gt;=26,A1210&lt;=35),"Adult",AND(A1210&gt;=36,A1210&lt;=59),"Mature Age Adult",A1210&gt;=60,"Senior")</f>
        <v>Mature Age Adult</v>
      </c>
    </row>
    <row r="1211" spans="1:8" ht="14.25" customHeight="1">
      <c r="A1211" s="1">
        <v>48</v>
      </c>
      <c r="B1211" s="1" t="s">
        <v>37</v>
      </c>
      <c r="C1211" s="1">
        <v>40.564999999999998</v>
      </c>
      <c r="D1211" s="1" t="s">
        <v>38</v>
      </c>
      <c r="E1211" s="1" t="s">
        <v>35</v>
      </c>
      <c r="F1211" s="18">
        <v>45702.022349999999</v>
      </c>
      <c r="G1211" s="18" t="str" cm="1">
        <f t="array" ref="G1211">_xlfn.IFS(C1211&lt;=18.5,"Underweight",AND(C1211&gt;18.5,C1211&lt;=24.9),"Healthy",AND(C1211&gt;24.9,C1211&lt;=29.9),"Slightly Overweight",C1211&gt;29.9,"Overweight")</f>
        <v>Overweight</v>
      </c>
      <c r="H1211" t="str" cm="1">
        <f t="array" ref="H1211">_xlfn.IFS(A1211&lt;=25,"Young Adult",AND(A1211&gt;=26,A1211&lt;=35),"Adult",AND(A1211&gt;=36,A1211&lt;=59),"Mature Age Adult",A1211&gt;=60,"Senior")</f>
        <v>Mature Age Adult</v>
      </c>
    </row>
    <row r="1212" spans="1:8" ht="14.25" customHeight="1">
      <c r="A1212" s="1">
        <v>30</v>
      </c>
      <c r="B1212" s="1" t="s">
        <v>37</v>
      </c>
      <c r="C1212" s="1">
        <v>37.799999999999997</v>
      </c>
      <c r="D1212" s="1" t="s">
        <v>38</v>
      </c>
      <c r="E1212" s="1" t="s">
        <v>34</v>
      </c>
      <c r="F1212" s="18">
        <v>39241.442000000003</v>
      </c>
      <c r="G1212" s="18" t="str" cm="1">
        <f t="array" ref="G1212">_xlfn.IFS(C1212&lt;=18.5,"Underweight",AND(C1212&gt;18.5,C1212&lt;=24.9),"Healthy",AND(C1212&gt;24.9,C1212&lt;=29.9),"Slightly Overweight",C1212&gt;29.9,"Overweight")</f>
        <v>Overweight</v>
      </c>
      <c r="H1212" t="str" cm="1">
        <f t="array" ref="H1212">_xlfn.IFS(A1212&lt;=25,"Young Adult",AND(A1212&gt;=26,A1212&lt;=35),"Adult",AND(A1212&gt;=36,A1212&lt;=59),"Mature Age Adult",A1212&gt;=60,"Senior")</f>
        <v>Adult</v>
      </c>
    </row>
    <row r="1213" spans="1:8" ht="14.25" customHeight="1">
      <c r="A1213" s="1">
        <v>37</v>
      </c>
      <c r="B1213" s="1" t="s">
        <v>37</v>
      </c>
      <c r="C1213" s="1">
        <v>34.1</v>
      </c>
      <c r="D1213" s="1" t="s">
        <v>38</v>
      </c>
      <c r="E1213" s="1" t="s">
        <v>34</v>
      </c>
      <c r="F1213" s="18">
        <v>40182.245999999999</v>
      </c>
      <c r="G1213" s="18" t="str" cm="1">
        <f t="array" ref="G1213">_xlfn.IFS(C1213&lt;=18.5,"Underweight",AND(C1213&gt;18.5,C1213&lt;=24.9),"Healthy",AND(C1213&gt;24.9,C1213&lt;=29.9),"Slightly Overweight",C1213&gt;29.9,"Overweight")</f>
        <v>Overweight</v>
      </c>
      <c r="H1213" t="str" cm="1">
        <f t="array" ref="H1213">_xlfn.IFS(A1213&lt;=25,"Young Adult",AND(A1213&gt;=26,A1213&lt;=35),"Adult",AND(A1213&gt;=36,A1213&lt;=59),"Mature Age Adult",A1213&gt;=60,"Senior")</f>
        <v>Mature Age Adult</v>
      </c>
    </row>
    <row r="1214" spans="1:8" ht="14.25" customHeight="1">
      <c r="A1214" s="1">
        <v>18</v>
      </c>
      <c r="B1214" s="1" t="s">
        <v>37</v>
      </c>
      <c r="C1214" s="1">
        <v>33.534999999999997</v>
      </c>
      <c r="D1214" s="1" t="s">
        <v>38</v>
      </c>
      <c r="E1214" s="1" t="s">
        <v>36</v>
      </c>
      <c r="F1214" s="18">
        <v>34617.840649999998</v>
      </c>
      <c r="G1214" s="18" t="str" cm="1">
        <f t="array" ref="G1214">_xlfn.IFS(C1214&lt;=18.5,"Underweight",AND(C1214&gt;18.5,C1214&lt;=24.9),"Healthy",AND(C1214&gt;24.9,C1214&lt;=29.9),"Slightly Overweight",C1214&gt;29.9,"Overweight")</f>
        <v>Overweight</v>
      </c>
      <c r="H1214" t="str" cm="1">
        <f t="array" ref="H1214">_xlfn.IFS(A1214&lt;=25,"Young Adult",AND(A1214&gt;=26,A1214&lt;=35),"Adult",AND(A1214&gt;=36,A1214&lt;=59),"Mature Age Adult",A1214&gt;=60,"Senior")</f>
        <v>Young Adult</v>
      </c>
    </row>
    <row r="1215" spans="1:8" ht="14.25" customHeight="1">
      <c r="A1215" s="1">
        <v>43</v>
      </c>
      <c r="B1215" s="1" t="s">
        <v>37</v>
      </c>
      <c r="C1215" s="1">
        <v>38.06</v>
      </c>
      <c r="D1215" s="1" t="s">
        <v>38</v>
      </c>
      <c r="E1215" s="1" t="s">
        <v>33</v>
      </c>
      <c r="F1215" s="18">
        <v>42560.430399999997</v>
      </c>
      <c r="G1215" s="18" t="str" cm="1">
        <f t="array" ref="G1215">_xlfn.IFS(C1215&lt;=18.5,"Underweight",AND(C1215&gt;18.5,C1215&lt;=24.9),"Healthy",AND(C1215&gt;24.9,C1215&lt;=29.9),"Slightly Overweight",C1215&gt;29.9,"Overweight")</f>
        <v>Overweight</v>
      </c>
      <c r="H1215" t="str" cm="1">
        <f t="array" ref="H1215">_xlfn.IFS(A1215&lt;=25,"Young Adult",AND(A1215&gt;=26,A1215&lt;=35),"Adult",AND(A1215&gt;=36,A1215&lt;=59),"Mature Age Adult",A1215&gt;=60,"Senior")</f>
        <v>Mature Age Adult</v>
      </c>
    </row>
    <row r="1216" spans="1:8" ht="14.25" customHeight="1">
      <c r="A1216" s="1">
        <v>62</v>
      </c>
      <c r="B1216" s="1" t="s">
        <v>37</v>
      </c>
      <c r="C1216" s="1">
        <v>32.015000000000001</v>
      </c>
      <c r="D1216" s="1" t="s">
        <v>38</v>
      </c>
      <c r="E1216" s="1" t="s">
        <v>36</v>
      </c>
      <c r="F1216" s="18">
        <v>45710.207849999999</v>
      </c>
      <c r="G1216" s="18" t="str" cm="1">
        <f t="array" ref="G1216">_xlfn.IFS(C1216&lt;=18.5,"Underweight",AND(C1216&gt;18.5,C1216&lt;=24.9),"Healthy",AND(C1216&gt;24.9,C1216&lt;=29.9),"Slightly Overweight",C1216&gt;29.9,"Overweight")</f>
        <v>Overweight</v>
      </c>
      <c r="H1216" t="str" cm="1">
        <f t="array" ref="H1216">_xlfn.IFS(A1216&lt;=25,"Young Adult",AND(A1216&gt;=26,A1216&lt;=35),"Adult",AND(A1216&gt;=36,A1216&lt;=59),"Mature Age Adult",A1216&gt;=60,"Senior")</f>
        <v>Senior</v>
      </c>
    </row>
    <row r="1217" spans="1:8" ht="14.25" customHeight="1">
      <c r="A1217" s="1">
        <v>60</v>
      </c>
      <c r="B1217" s="1" t="s">
        <v>37</v>
      </c>
      <c r="C1217" s="1">
        <v>31.35</v>
      </c>
      <c r="D1217" s="1" t="s">
        <v>38</v>
      </c>
      <c r="E1217" s="1" t="s">
        <v>35</v>
      </c>
      <c r="F1217" s="18">
        <v>46130.5265</v>
      </c>
      <c r="G1217" s="18" t="str" cm="1">
        <f t="array" ref="G1217">_xlfn.IFS(C1217&lt;=18.5,"Underweight",AND(C1217&gt;18.5,C1217&lt;=24.9),"Healthy",AND(C1217&gt;24.9,C1217&lt;=29.9),"Slightly Overweight",C1217&gt;29.9,"Overweight")</f>
        <v>Overweight</v>
      </c>
      <c r="H1217" t="str" cm="1">
        <f t="array" ref="H1217">_xlfn.IFS(A1217&lt;=25,"Young Adult",AND(A1217&gt;=26,A1217&lt;=35),"Adult",AND(A1217&gt;=36,A1217&lt;=59),"Mature Age Adult",A1217&gt;=60,"Senior")</f>
        <v>Senior</v>
      </c>
    </row>
    <row r="1218" spans="1:8" ht="14.25" customHeight="1">
      <c r="A1218" s="1">
        <v>39</v>
      </c>
      <c r="B1218" s="1" t="s">
        <v>37</v>
      </c>
      <c r="C1218" s="1">
        <v>35.299999999999997</v>
      </c>
      <c r="D1218" s="1" t="s">
        <v>38</v>
      </c>
      <c r="E1218" s="1" t="s">
        <v>34</v>
      </c>
      <c r="F1218" s="18">
        <v>40103.89</v>
      </c>
      <c r="G1218" s="18" t="str" cm="1">
        <f t="array" ref="G1218">_xlfn.IFS(C1218&lt;=18.5,"Underweight",AND(C1218&gt;18.5,C1218&lt;=24.9),"Healthy",AND(C1218&gt;24.9,C1218&lt;=29.9),"Slightly Overweight",C1218&gt;29.9,"Overweight")</f>
        <v>Overweight</v>
      </c>
      <c r="H1218" t="str" cm="1">
        <f t="array" ref="H1218">_xlfn.IFS(A1218&lt;=25,"Young Adult",AND(A1218&gt;=26,A1218&lt;=35),"Adult",AND(A1218&gt;=36,A1218&lt;=59),"Mature Age Adult",A1218&gt;=60,"Senior")</f>
        <v>Mature Age Adult</v>
      </c>
    </row>
    <row r="1219" spans="1:8" ht="14.25" customHeight="1">
      <c r="A1219" s="1">
        <v>27</v>
      </c>
      <c r="B1219" s="1" t="s">
        <v>37</v>
      </c>
      <c r="C1219" s="1">
        <v>31.13</v>
      </c>
      <c r="D1219" s="1" t="s">
        <v>38</v>
      </c>
      <c r="E1219" s="1" t="s">
        <v>33</v>
      </c>
      <c r="F1219" s="18">
        <v>34806.467700000001</v>
      </c>
      <c r="G1219" s="18" t="str" cm="1">
        <f t="array" ref="G1219">_xlfn.IFS(C1219&lt;=18.5,"Underweight",AND(C1219&gt;18.5,C1219&lt;=24.9),"Healthy",AND(C1219&gt;24.9,C1219&lt;=29.9),"Slightly Overweight",C1219&gt;29.9,"Overweight")</f>
        <v>Overweight</v>
      </c>
      <c r="H1219" t="str" cm="1">
        <f t="array" ref="H1219">_xlfn.IFS(A1219&lt;=25,"Young Adult",AND(A1219&gt;=26,A1219&lt;=35),"Adult",AND(A1219&gt;=36,A1219&lt;=59),"Mature Age Adult",A1219&gt;=60,"Senior")</f>
        <v>Adult</v>
      </c>
    </row>
    <row r="1220" spans="1:8" ht="14.25" customHeight="1">
      <c r="A1220" s="1">
        <v>41</v>
      </c>
      <c r="B1220" s="1" t="s">
        <v>37</v>
      </c>
      <c r="C1220" s="1">
        <v>35.75</v>
      </c>
      <c r="D1220" s="1" t="s">
        <v>38</v>
      </c>
      <c r="E1220" s="1" t="s">
        <v>33</v>
      </c>
      <c r="F1220" s="18">
        <v>40273.645499999999</v>
      </c>
      <c r="G1220" s="18" t="str" cm="1">
        <f t="array" ref="G1220">_xlfn.IFS(C1220&lt;=18.5,"Underweight",AND(C1220&gt;18.5,C1220&lt;=24.9),"Healthy",AND(C1220&gt;24.9,C1220&lt;=29.9),"Slightly Overweight",C1220&gt;29.9,"Overweight")</f>
        <v>Overweight</v>
      </c>
      <c r="H1220" t="str" cm="1">
        <f t="array" ref="H1220">_xlfn.IFS(A1220&lt;=25,"Young Adult",AND(A1220&gt;=26,A1220&lt;=35),"Adult",AND(A1220&gt;=36,A1220&lt;=59),"Mature Age Adult",A1220&gt;=60,"Senior")</f>
        <v>Mature Age Adult</v>
      </c>
    </row>
    <row r="1221" spans="1:8" ht="14.25" customHeight="1">
      <c r="A1221" s="1">
        <v>23</v>
      </c>
      <c r="B1221" s="1" t="s">
        <v>37</v>
      </c>
      <c r="C1221" s="1">
        <v>31.73</v>
      </c>
      <c r="D1221" s="1" t="s">
        <v>38</v>
      </c>
      <c r="E1221" s="1" t="s">
        <v>36</v>
      </c>
      <c r="F1221" s="18">
        <v>36189.101699999999</v>
      </c>
      <c r="G1221" s="18" t="str" cm="1">
        <f t="array" ref="G1221">_xlfn.IFS(C1221&lt;=18.5,"Underweight",AND(C1221&gt;18.5,C1221&lt;=24.9),"Healthy",AND(C1221&gt;24.9,C1221&lt;=29.9),"Slightly Overweight",C1221&gt;29.9,"Overweight")</f>
        <v>Overweight</v>
      </c>
      <c r="H1221" t="str" cm="1">
        <f t="array" ref="H1221">_xlfn.IFS(A1221&lt;=25,"Young Adult",AND(A1221&gt;=26,A1221&lt;=35),"Adult",AND(A1221&gt;=36,A1221&lt;=59),"Mature Age Adult",A1221&gt;=60,"Senior")</f>
        <v>Young Adult</v>
      </c>
    </row>
    <row r="1222" spans="1:8" ht="14.25" customHeight="1">
      <c r="A1222" s="1">
        <v>29</v>
      </c>
      <c r="B1222" s="1" t="s">
        <v>37</v>
      </c>
      <c r="C1222" s="1">
        <v>35.5</v>
      </c>
      <c r="D1222" s="1" t="s">
        <v>38</v>
      </c>
      <c r="E1222" s="1" t="s">
        <v>34</v>
      </c>
      <c r="F1222" s="18">
        <v>44585.455869999998</v>
      </c>
      <c r="G1222" s="18" t="str" cm="1">
        <f t="array" ref="G1222">_xlfn.IFS(C1222&lt;=18.5,"Underweight",AND(C1222&gt;18.5,C1222&lt;=24.9),"Healthy",AND(C1222&gt;24.9,C1222&lt;=29.9),"Slightly Overweight",C1222&gt;29.9,"Overweight")</f>
        <v>Overweight</v>
      </c>
      <c r="H1222" t="str" cm="1">
        <f t="array" ref="H1222">_xlfn.IFS(A1222&lt;=25,"Young Adult",AND(A1222&gt;=26,A1222&lt;=35),"Adult",AND(A1222&gt;=36,A1222&lt;=59),"Mature Age Adult",A1222&gt;=60,"Senior")</f>
        <v>Adult</v>
      </c>
    </row>
    <row r="1223" spans="1:8" ht="14.25" customHeight="1">
      <c r="A1223" s="1">
        <v>53</v>
      </c>
      <c r="B1223" s="1" t="s">
        <v>37</v>
      </c>
      <c r="C1223" s="1">
        <v>34.104999999999997</v>
      </c>
      <c r="D1223" s="1" t="s">
        <v>38</v>
      </c>
      <c r="E1223" s="1" t="s">
        <v>36</v>
      </c>
      <c r="F1223" s="18">
        <v>43254.417950000003</v>
      </c>
      <c r="G1223" s="18" t="str" cm="1">
        <f t="array" ref="G1223">_xlfn.IFS(C1223&lt;=18.5,"Underweight",AND(C1223&gt;18.5,C1223&lt;=24.9),"Healthy",AND(C1223&gt;24.9,C1223&lt;=29.9),"Slightly Overweight",C1223&gt;29.9,"Overweight")</f>
        <v>Overweight</v>
      </c>
      <c r="H1223" t="str" cm="1">
        <f t="array" ref="H1223">_xlfn.IFS(A1223&lt;=25,"Young Adult",AND(A1223&gt;=26,A1223&lt;=35),"Adult",AND(A1223&gt;=36,A1223&lt;=59),"Mature Age Adult",A1223&gt;=60,"Senior")</f>
        <v>Mature Age Adult</v>
      </c>
    </row>
    <row r="1224" spans="1:8" ht="14.25" customHeight="1">
      <c r="A1224" s="1">
        <v>18</v>
      </c>
      <c r="B1224" s="1" t="s">
        <v>37</v>
      </c>
      <c r="C1224" s="1">
        <v>38.17</v>
      </c>
      <c r="D1224" s="1" t="s">
        <v>38</v>
      </c>
      <c r="E1224" s="1" t="s">
        <v>33</v>
      </c>
      <c r="F1224" s="18">
        <v>36307.798300000002</v>
      </c>
      <c r="G1224" s="18" t="str" cm="1">
        <f t="array" ref="G1224">_xlfn.IFS(C1224&lt;=18.5,"Underweight",AND(C1224&gt;18.5,C1224&lt;=24.9),"Healthy",AND(C1224&gt;24.9,C1224&lt;=29.9),"Slightly Overweight",C1224&gt;29.9,"Overweight")</f>
        <v>Overweight</v>
      </c>
      <c r="H1224" t="str" cm="1">
        <f t="array" ref="H1224">_xlfn.IFS(A1224&lt;=25,"Young Adult",AND(A1224&gt;=26,A1224&lt;=35),"Adult",AND(A1224&gt;=36,A1224&lt;=59),"Mature Age Adult",A1224&gt;=60,"Senior")</f>
        <v>Young Adult</v>
      </c>
    </row>
    <row r="1225" spans="1:8" ht="14.25" customHeight="1">
      <c r="A1225" s="1">
        <v>56</v>
      </c>
      <c r="B1225" s="1" t="s">
        <v>37</v>
      </c>
      <c r="C1225" s="1">
        <v>31.79</v>
      </c>
      <c r="D1225" s="1" t="s">
        <v>38</v>
      </c>
      <c r="E1225" s="1" t="s">
        <v>33</v>
      </c>
      <c r="F1225" s="18">
        <v>43813.866099999999</v>
      </c>
      <c r="G1225" s="18" t="str" cm="1">
        <f t="array" ref="G1225">_xlfn.IFS(C1225&lt;=18.5,"Underweight",AND(C1225&gt;18.5,C1225&lt;=24.9),"Healthy",AND(C1225&gt;24.9,C1225&lt;=29.9),"Slightly Overweight",C1225&gt;29.9,"Overweight")</f>
        <v>Overweight</v>
      </c>
      <c r="H1225" t="str" cm="1">
        <f t="array" ref="H1225">_xlfn.IFS(A1225&lt;=25,"Young Adult",AND(A1225&gt;=26,A1225&lt;=35),"Adult",AND(A1225&gt;=36,A1225&lt;=59),"Mature Age Adult",A1225&gt;=60,"Senior")</f>
        <v>Mature Age Adult</v>
      </c>
    </row>
    <row r="1226" spans="1:8" ht="14.25" customHeight="1">
      <c r="A1226" s="1">
        <v>41</v>
      </c>
      <c r="B1226" s="1" t="s">
        <v>37</v>
      </c>
      <c r="C1226" s="1">
        <v>30.78</v>
      </c>
      <c r="D1226" s="1" t="s">
        <v>38</v>
      </c>
      <c r="E1226" s="1" t="s">
        <v>36</v>
      </c>
      <c r="F1226" s="18">
        <v>39597.407200000001</v>
      </c>
      <c r="G1226" s="18" t="str" cm="1">
        <f t="array" ref="G1226">_xlfn.IFS(C1226&lt;=18.5,"Underweight",AND(C1226&gt;18.5,C1226&lt;=24.9),"Healthy",AND(C1226&gt;24.9,C1226&lt;=29.9),"Slightly Overweight",C1226&gt;29.9,"Overweight")</f>
        <v>Overweight</v>
      </c>
      <c r="H1226" t="str" cm="1">
        <f t="array" ref="H1226">_xlfn.IFS(A1226&lt;=25,"Young Adult",AND(A1226&gt;=26,A1226&lt;=35),"Adult",AND(A1226&gt;=36,A1226&lt;=59),"Mature Age Adult",A1226&gt;=60,"Senior")</f>
        <v>Mature Age Adult</v>
      </c>
    </row>
    <row r="1227" spans="1:8" ht="14.25" customHeight="1">
      <c r="A1227" s="1">
        <v>47</v>
      </c>
      <c r="B1227" s="1" t="s">
        <v>37</v>
      </c>
      <c r="C1227" s="1">
        <v>38.94</v>
      </c>
      <c r="D1227" s="1" t="s">
        <v>38</v>
      </c>
      <c r="E1227" s="1" t="s">
        <v>33</v>
      </c>
      <c r="F1227" s="18">
        <v>44202.653599999998</v>
      </c>
      <c r="G1227" s="18" t="str" cm="1">
        <f t="array" ref="G1227">_xlfn.IFS(C1227&lt;=18.5,"Underweight",AND(C1227&gt;18.5,C1227&lt;=24.9),"Healthy",AND(C1227&gt;24.9,C1227&lt;=29.9),"Slightly Overweight",C1227&gt;29.9,"Overweight")</f>
        <v>Overweight</v>
      </c>
      <c r="H1227" t="str" cm="1">
        <f t="array" ref="H1227">_xlfn.IFS(A1227&lt;=25,"Young Adult",AND(A1227&gt;=26,A1227&lt;=35),"Adult",AND(A1227&gt;=36,A1227&lt;=59),"Mature Age Adult",A1227&gt;=60,"Senior")</f>
        <v>Mature Age Adult</v>
      </c>
    </row>
    <row r="1228" spans="1:8" ht="14.25" customHeight="1">
      <c r="A1228" s="1">
        <v>60</v>
      </c>
      <c r="B1228" s="1" t="s">
        <v>37</v>
      </c>
      <c r="C1228" s="1">
        <v>40.92</v>
      </c>
      <c r="D1228" s="1" t="s">
        <v>38</v>
      </c>
      <c r="E1228" s="1" t="s">
        <v>33</v>
      </c>
      <c r="F1228" s="18">
        <v>48673.558799999999</v>
      </c>
      <c r="G1228" s="18" t="str" cm="1">
        <f t="array" ref="G1228">_xlfn.IFS(C1228&lt;=18.5,"Underweight",AND(C1228&gt;18.5,C1228&lt;=24.9),"Healthy",AND(C1228&gt;24.9,C1228&lt;=29.9),"Slightly Overweight",C1228&gt;29.9,"Overweight")</f>
        <v>Overweight</v>
      </c>
      <c r="H1228" t="str" cm="1">
        <f t="array" ref="H1228">_xlfn.IFS(A1228&lt;=25,"Young Adult",AND(A1228&gt;=26,A1228&lt;=35),"Adult",AND(A1228&gt;=36,A1228&lt;=59),"Mature Age Adult",A1228&gt;=60,"Senior")</f>
        <v>Senior</v>
      </c>
    </row>
    <row r="1229" spans="1:8" ht="14.25" customHeight="1">
      <c r="A1229" s="1">
        <v>18</v>
      </c>
      <c r="B1229" s="1" t="s">
        <v>37</v>
      </c>
      <c r="C1229" s="1">
        <v>31.73</v>
      </c>
      <c r="D1229" s="1" t="s">
        <v>38</v>
      </c>
      <c r="E1229" s="1" t="s">
        <v>36</v>
      </c>
      <c r="F1229" s="18">
        <v>33732.686699999998</v>
      </c>
      <c r="G1229" s="18" t="str" cm="1">
        <f t="array" ref="G1229">_xlfn.IFS(C1229&lt;=18.5,"Underweight",AND(C1229&gt;18.5,C1229&lt;=24.9),"Healthy",AND(C1229&gt;24.9,C1229&lt;=29.9),"Slightly Overweight",C1229&gt;29.9,"Overweight")</f>
        <v>Overweight</v>
      </c>
      <c r="H1229" t="str" cm="1">
        <f t="array" ref="H1229">_xlfn.IFS(A1229&lt;=25,"Young Adult",AND(A1229&gt;=26,A1229&lt;=35),"Adult",AND(A1229&gt;=36,A1229&lt;=59),"Mature Age Adult",A1229&gt;=60,"Senior")</f>
        <v>Young Adult</v>
      </c>
    </row>
    <row r="1230" spans="1:8" ht="14.25" customHeight="1">
      <c r="A1230" s="1">
        <v>37</v>
      </c>
      <c r="B1230" s="1" t="s">
        <v>37</v>
      </c>
      <c r="C1230" s="1">
        <v>34.200000000000003</v>
      </c>
      <c r="D1230" s="1" t="s">
        <v>38</v>
      </c>
      <c r="E1230" s="1" t="s">
        <v>36</v>
      </c>
      <c r="F1230" s="18">
        <v>39047.285000000003</v>
      </c>
      <c r="G1230" s="18" t="str" cm="1">
        <f t="array" ref="G1230">_xlfn.IFS(C1230&lt;=18.5,"Underweight",AND(C1230&gt;18.5,C1230&lt;=24.9),"Healthy",AND(C1230&gt;24.9,C1230&lt;=29.9),"Slightly Overweight",C1230&gt;29.9,"Overweight")</f>
        <v>Overweight</v>
      </c>
      <c r="H1230" t="str" cm="1">
        <f t="array" ref="H1230">_xlfn.IFS(A1230&lt;=25,"Young Adult",AND(A1230&gt;=26,A1230&lt;=35),"Adult",AND(A1230&gt;=36,A1230&lt;=59),"Mature Age Adult",A1230&gt;=60,"Senior")</f>
        <v>Mature Age Adult</v>
      </c>
    </row>
    <row r="1231" spans="1:8" ht="14.25" customHeight="1">
      <c r="A1231" s="1">
        <v>51</v>
      </c>
      <c r="B1231" s="1" t="s">
        <v>37</v>
      </c>
      <c r="C1231" s="1">
        <v>42.9</v>
      </c>
      <c r="D1231" s="1" t="s">
        <v>38</v>
      </c>
      <c r="E1231" s="1" t="s">
        <v>33</v>
      </c>
      <c r="F1231" s="18">
        <v>47462.894</v>
      </c>
      <c r="G1231" s="18" t="str" cm="1">
        <f t="array" ref="G1231">_xlfn.IFS(C1231&lt;=18.5,"Underweight",AND(C1231&gt;18.5,C1231&lt;=24.9),"Healthy",AND(C1231&gt;24.9,C1231&lt;=29.9),"Slightly Overweight",C1231&gt;29.9,"Overweight")</f>
        <v>Overweight</v>
      </c>
      <c r="H1231" t="str" cm="1">
        <f t="array" ref="H1231">_xlfn.IFS(A1231&lt;=25,"Young Adult",AND(A1231&gt;=26,A1231&lt;=35),"Adult",AND(A1231&gt;=36,A1231&lt;=59),"Mature Age Adult",A1231&gt;=60,"Senior")</f>
        <v>Mature Age Adult</v>
      </c>
    </row>
    <row r="1232" spans="1:8" ht="14.25" customHeight="1">
      <c r="A1232" s="1">
        <v>44</v>
      </c>
      <c r="B1232" s="1" t="s">
        <v>37</v>
      </c>
      <c r="C1232" s="1">
        <v>30.2</v>
      </c>
      <c r="D1232" s="1" t="s">
        <v>38</v>
      </c>
      <c r="E1232" s="1" t="s">
        <v>34</v>
      </c>
      <c r="F1232" s="18">
        <v>38998.546000000002</v>
      </c>
      <c r="G1232" s="18" t="str" cm="1">
        <f t="array" ref="G1232">_xlfn.IFS(C1232&lt;=18.5,"Underweight",AND(C1232&gt;18.5,C1232&lt;=24.9),"Healthy",AND(C1232&gt;24.9,C1232&lt;=29.9),"Slightly Overweight",C1232&gt;29.9,"Overweight")</f>
        <v>Overweight</v>
      </c>
      <c r="H1232" t="str" cm="1">
        <f t="array" ref="H1232">_xlfn.IFS(A1232&lt;=25,"Young Adult",AND(A1232&gt;=26,A1232&lt;=35),"Adult",AND(A1232&gt;=36,A1232&lt;=59),"Mature Age Adult",A1232&gt;=60,"Senior")</f>
        <v>Mature Age Adult</v>
      </c>
    </row>
    <row r="1233" spans="1:8" ht="14.25" customHeight="1">
      <c r="A1233" s="1">
        <v>54</v>
      </c>
      <c r="B1233" s="1" t="s">
        <v>37</v>
      </c>
      <c r="C1233" s="1">
        <v>30.8</v>
      </c>
      <c r="D1233" s="1" t="s">
        <v>38</v>
      </c>
      <c r="E1233" s="1" t="s">
        <v>33</v>
      </c>
      <c r="F1233" s="18">
        <v>41999.519999999997</v>
      </c>
      <c r="G1233" s="18" t="str" cm="1">
        <f t="array" ref="G1233">_xlfn.IFS(C1233&lt;=18.5,"Underweight",AND(C1233&gt;18.5,C1233&lt;=24.9),"Healthy",AND(C1233&gt;24.9,C1233&lt;=29.9),"Slightly Overweight",C1233&gt;29.9,"Overweight")</f>
        <v>Overweight</v>
      </c>
      <c r="H1233" t="str" cm="1">
        <f t="array" ref="H1233">_xlfn.IFS(A1233&lt;=25,"Young Adult",AND(A1233&gt;=26,A1233&lt;=35),"Adult",AND(A1233&gt;=36,A1233&lt;=59),"Mature Age Adult",A1233&gt;=60,"Senior")</f>
        <v>Mature Age Adult</v>
      </c>
    </row>
    <row r="1234" spans="1:8" ht="14.25" customHeight="1">
      <c r="A1234" s="1">
        <v>43</v>
      </c>
      <c r="B1234" s="1" t="s">
        <v>37</v>
      </c>
      <c r="C1234" s="1">
        <v>34.96</v>
      </c>
      <c r="D1234" s="1" t="s">
        <v>38</v>
      </c>
      <c r="E1234" s="1" t="s">
        <v>36</v>
      </c>
      <c r="F1234" s="18">
        <v>41034.221400000002</v>
      </c>
      <c r="G1234" s="18" t="str" cm="1">
        <f t="array" ref="G1234">_xlfn.IFS(C1234&lt;=18.5,"Underweight",AND(C1234&gt;18.5,C1234&lt;=24.9),"Healthy",AND(C1234&gt;24.9,C1234&lt;=29.9),"Slightly Overweight",C1234&gt;29.9,"Overweight")</f>
        <v>Overweight</v>
      </c>
      <c r="H1234" t="str" cm="1">
        <f t="array" ref="H1234">_xlfn.IFS(A1234&lt;=25,"Young Adult",AND(A1234&gt;=26,A1234&lt;=35),"Adult",AND(A1234&gt;=36,A1234&lt;=59),"Mature Age Adult",A1234&gt;=60,"Senior")</f>
        <v>Mature Age Adult</v>
      </c>
    </row>
    <row r="1235" spans="1:8" ht="14.25" customHeight="1">
      <c r="A1235" s="1">
        <v>24</v>
      </c>
      <c r="B1235" s="1" t="s">
        <v>37</v>
      </c>
      <c r="C1235" s="1">
        <v>32.700000000000003</v>
      </c>
      <c r="D1235" s="1" t="s">
        <v>38</v>
      </c>
      <c r="E1235" s="1" t="s">
        <v>34</v>
      </c>
      <c r="F1235" s="18">
        <v>34472.841</v>
      </c>
      <c r="G1235" s="18" t="str" cm="1">
        <f t="array" ref="G1235">_xlfn.IFS(C1235&lt;=18.5,"Underweight",AND(C1235&gt;18.5,C1235&lt;=24.9),"Healthy",AND(C1235&gt;24.9,C1235&lt;=29.9),"Slightly Overweight",C1235&gt;29.9,"Overweight")</f>
        <v>Overweight</v>
      </c>
      <c r="H1235" t="str" cm="1">
        <f t="array" ref="H1235">_xlfn.IFS(A1235&lt;=25,"Young Adult",AND(A1235&gt;=26,A1235&lt;=35),"Adult",AND(A1235&gt;=36,A1235&lt;=59),"Mature Age Adult",A1235&gt;=60,"Senior")</f>
        <v>Young Adult</v>
      </c>
    </row>
    <row r="1236" spans="1:8" ht="14.25" customHeight="1">
      <c r="A1236" s="1">
        <v>47</v>
      </c>
      <c r="B1236" s="1" t="s">
        <v>37</v>
      </c>
      <c r="C1236" s="1">
        <v>36.08</v>
      </c>
      <c r="D1236" s="1" t="s">
        <v>38</v>
      </c>
      <c r="E1236" s="1" t="s">
        <v>33</v>
      </c>
      <c r="F1236" s="18">
        <v>42211.138200000001</v>
      </c>
      <c r="G1236" s="18" t="str" cm="1">
        <f t="array" ref="G1236">_xlfn.IFS(C1236&lt;=18.5,"Underweight",AND(C1236&gt;18.5,C1236&lt;=24.9),"Healthy",AND(C1236&gt;24.9,C1236&lt;=29.9),"Slightly Overweight",C1236&gt;29.9,"Overweight")</f>
        <v>Overweight</v>
      </c>
      <c r="H1236" t="str" cm="1">
        <f t="array" ref="H1236">_xlfn.IFS(A1236&lt;=25,"Young Adult",AND(A1236&gt;=26,A1236&lt;=35),"Adult",AND(A1236&gt;=36,A1236&lt;=59),"Mature Age Adult",A1236&gt;=60,"Senior")</f>
        <v>Mature Age Adult</v>
      </c>
    </row>
    <row r="1237" spans="1:8" ht="14.25" customHeight="1">
      <c r="A1237" s="1">
        <v>22</v>
      </c>
      <c r="B1237" s="1" t="s">
        <v>37</v>
      </c>
      <c r="C1237" s="1">
        <v>37.07</v>
      </c>
      <c r="D1237" s="1" t="s">
        <v>38</v>
      </c>
      <c r="E1237" s="1" t="s">
        <v>33</v>
      </c>
      <c r="F1237" s="18">
        <v>37484.4493</v>
      </c>
      <c r="G1237" s="18" t="str" cm="1">
        <f t="array" ref="G1237">_xlfn.IFS(C1237&lt;=18.5,"Underweight",AND(C1237&gt;18.5,C1237&lt;=24.9),"Healthy",AND(C1237&gt;24.9,C1237&lt;=29.9),"Slightly Overweight",C1237&gt;29.9,"Overweight")</f>
        <v>Overweight</v>
      </c>
      <c r="H1237" t="str" cm="1">
        <f t="array" ref="H1237">_xlfn.IFS(A1237&lt;=25,"Young Adult",AND(A1237&gt;=26,A1237&lt;=35),"Adult",AND(A1237&gt;=36,A1237&lt;=59),"Mature Age Adult",A1237&gt;=60,"Senior")</f>
        <v>Young Adult</v>
      </c>
    </row>
    <row r="1238" spans="1:8" ht="14.25" customHeight="1">
      <c r="A1238" s="1">
        <v>20</v>
      </c>
      <c r="B1238" s="1" t="s">
        <v>37</v>
      </c>
      <c r="C1238" s="1">
        <v>30.684999999999999</v>
      </c>
      <c r="D1238" s="1" t="s">
        <v>38</v>
      </c>
      <c r="E1238" s="1" t="s">
        <v>36</v>
      </c>
      <c r="F1238" s="18">
        <v>33475.817150000003</v>
      </c>
      <c r="G1238" s="18" t="str" cm="1">
        <f t="array" ref="G1238">_xlfn.IFS(C1238&lt;=18.5,"Underweight",AND(C1238&gt;18.5,C1238&lt;=24.9),"Healthy",AND(C1238&gt;24.9,C1238&lt;=29.9),"Slightly Overweight",C1238&gt;29.9,"Overweight")</f>
        <v>Overweight</v>
      </c>
      <c r="H1238" t="str" cm="1">
        <f t="array" ref="H1238">_xlfn.IFS(A1238&lt;=25,"Young Adult",AND(A1238&gt;=26,A1238&lt;=35),"Adult",AND(A1238&gt;=36,A1238&lt;=59),"Mature Age Adult",A1238&gt;=60,"Senior")</f>
        <v>Young Adult</v>
      </c>
    </row>
    <row r="1239" spans="1:8" ht="14.25" customHeight="1">
      <c r="A1239" s="1">
        <v>22</v>
      </c>
      <c r="B1239" s="1" t="s">
        <v>37</v>
      </c>
      <c r="C1239" s="1">
        <v>52.58</v>
      </c>
      <c r="D1239" s="1" t="s">
        <v>38</v>
      </c>
      <c r="E1239" s="1" t="s">
        <v>33</v>
      </c>
      <c r="F1239" s="18">
        <v>44501.398200000003</v>
      </c>
      <c r="G1239" s="18" t="str" cm="1">
        <f t="array" ref="G1239">_xlfn.IFS(C1239&lt;=18.5,"Underweight",AND(C1239&gt;18.5,C1239&lt;=24.9),"Healthy",AND(C1239&gt;24.9,C1239&lt;=29.9),"Slightly Overweight",C1239&gt;29.9,"Overweight")</f>
        <v>Overweight</v>
      </c>
      <c r="H1239" t="str" cm="1">
        <f t="array" ref="H1239">_xlfn.IFS(A1239&lt;=25,"Young Adult",AND(A1239&gt;=26,A1239&lt;=35),"Adult",AND(A1239&gt;=36,A1239&lt;=59),"Mature Age Adult",A1239&gt;=60,"Senior")</f>
        <v>Young Adult</v>
      </c>
    </row>
    <row r="1240" spans="1:8" ht="14.25" customHeight="1">
      <c r="A1240" s="1">
        <v>49</v>
      </c>
      <c r="B1240" s="1" t="s">
        <v>37</v>
      </c>
      <c r="C1240" s="1">
        <v>30.9</v>
      </c>
      <c r="D1240" s="1" t="s">
        <v>38</v>
      </c>
      <c r="E1240" s="1" t="s">
        <v>34</v>
      </c>
      <c r="F1240" s="18">
        <v>39727.614000000001</v>
      </c>
      <c r="G1240" s="18" t="str" cm="1">
        <f t="array" ref="G1240">_xlfn.IFS(C1240&lt;=18.5,"Underweight",AND(C1240&gt;18.5,C1240&lt;=24.9),"Healthy",AND(C1240&gt;24.9,C1240&lt;=29.9),"Slightly Overweight",C1240&gt;29.9,"Overweight")</f>
        <v>Overweight</v>
      </c>
      <c r="H1240" t="str" cm="1">
        <f t="array" ref="H1240">_xlfn.IFS(A1240&lt;=25,"Young Adult",AND(A1240&gt;=26,A1240&lt;=35),"Adult",AND(A1240&gt;=36,A1240&lt;=59),"Mature Age Adult",A1240&gt;=60,"Senior")</f>
        <v>Mature Age Adult</v>
      </c>
    </row>
    <row r="1241" spans="1:8" ht="14.25" customHeight="1">
      <c r="A1241" s="1">
        <v>59</v>
      </c>
      <c r="B1241" s="1" t="s">
        <v>37</v>
      </c>
      <c r="C1241" s="1">
        <v>41.14</v>
      </c>
      <c r="D1241" s="1" t="s">
        <v>38</v>
      </c>
      <c r="E1241" s="1" t="s">
        <v>33</v>
      </c>
      <c r="F1241" s="18">
        <v>48970.247600000002</v>
      </c>
      <c r="G1241" s="18" t="str" cm="1">
        <f t="array" ref="G1241">_xlfn.IFS(C1241&lt;=18.5,"Underweight",AND(C1241&gt;18.5,C1241&lt;=24.9),"Healthy",AND(C1241&gt;24.9,C1241&lt;=29.9),"Slightly Overweight",C1241&gt;29.9,"Overweight")</f>
        <v>Overweight</v>
      </c>
      <c r="H1241" t="str" cm="1">
        <f t="array" ref="H1241">_xlfn.IFS(A1241&lt;=25,"Young Adult",AND(A1241&gt;=26,A1241&lt;=35),"Adult",AND(A1241&gt;=36,A1241&lt;=59),"Mature Age Adult",A1241&gt;=60,"Senior")</f>
        <v>Mature Age Adult</v>
      </c>
    </row>
    <row r="1242" spans="1:8" ht="14.25" customHeight="1">
      <c r="A1242" s="1">
        <v>37</v>
      </c>
      <c r="B1242" s="1" t="s">
        <v>37</v>
      </c>
      <c r="C1242" s="1">
        <v>37.07</v>
      </c>
      <c r="D1242" s="1" t="s">
        <v>38</v>
      </c>
      <c r="E1242" s="1" t="s">
        <v>33</v>
      </c>
      <c r="F1242" s="18">
        <v>39871.704299999998</v>
      </c>
      <c r="G1242" s="18" t="str" cm="1">
        <f t="array" ref="G1242">_xlfn.IFS(C1242&lt;=18.5,"Underweight",AND(C1242&gt;18.5,C1242&lt;=24.9),"Healthy",AND(C1242&gt;24.9,C1242&lt;=29.9),"Slightly Overweight",C1242&gt;29.9,"Overweight")</f>
        <v>Overweight</v>
      </c>
      <c r="H1242" t="str" cm="1">
        <f t="array" ref="H1242">_xlfn.IFS(A1242&lt;=25,"Young Adult",AND(A1242&gt;=26,A1242&lt;=35),"Adult",AND(A1242&gt;=36,A1242&lt;=59),"Mature Age Adult",A1242&gt;=60,"Senior")</f>
        <v>Mature Age Adult</v>
      </c>
    </row>
    <row r="1243" spans="1:8" ht="14.25" customHeight="1">
      <c r="A1243" s="1">
        <v>28</v>
      </c>
      <c r="B1243" s="1" t="s">
        <v>37</v>
      </c>
      <c r="C1243" s="1">
        <v>31.68</v>
      </c>
      <c r="D1243" s="1" t="s">
        <v>38</v>
      </c>
      <c r="E1243" s="1" t="s">
        <v>33</v>
      </c>
      <c r="F1243" s="18">
        <v>34672.147199999999</v>
      </c>
      <c r="G1243" s="18" t="str" cm="1">
        <f t="array" ref="G1243">_xlfn.IFS(C1243&lt;=18.5,"Underweight",AND(C1243&gt;18.5,C1243&lt;=24.9),"Healthy",AND(C1243&gt;24.9,C1243&lt;=29.9),"Slightly Overweight",C1243&gt;29.9,"Overweight")</f>
        <v>Overweight</v>
      </c>
      <c r="H1243" t="str" cm="1">
        <f t="array" ref="H1243">_xlfn.IFS(A1243&lt;=25,"Young Adult",AND(A1243&gt;=26,A1243&lt;=35),"Adult",AND(A1243&gt;=36,A1243&lt;=59),"Mature Age Adult",A1243&gt;=60,"Senior")</f>
        <v>Adult</v>
      </c>
    </row>
    <row r="1244" spans="1:8" ht="14.25" customHeight="1">
      <c r="A1244" s="1">
        <v>47</v>
      </c>
      <c r="B1244" s="1" t="s">
        <v>37</v>
      </c>
      <c r="C1244" s="1">
        <v>36.19</v>
      </c>
      <c r="D1244" s="1" t="s">
        <v>38</v>
      </c>
      <c r="E1244" s="1" t="s">
        <v>33</v>
      </c>
      <c r="F1244" s="18">
        <v>41676.081100000003</v>
      </c>
      <c r="G1244" s="18" t="str" cm="1">
        <f t="array" ref="G1244">_xlfn.IFS(C1244&lt;=18.5,"Underweight",AND(C1244&gt;18.5,C1244&lt;=24.9),"Healthy",AND(C1244&gt;24.9,C1244&lt;=29.9),"Slightly Overweight",C1244&gt;29.9,"Overweight")</f>
        <v>Overweight</v>
      </c>
      <c r="H1244" t="str" cm="1">
        <f t="array" ref="H1244">_xlfn.IFS(A1244&lt;=25,"Young Adult",AND(A1244&gt;=26,A1244&lt;=35),"Adult",AND(A1244&gt;=36,A1244&lt;=59),"Mature Age Adult",A1244&gt;=60,"Senior")</f>
        <v>Mature Age Adult</v>
      </c>
    </row>
    <row r="1245" spans="1:8" ht="14.25" customHeight="1">
      <c r="A1245" s="1">
        <v>38</v>
      </c>
      <c r="B1245" s="1" t="s">
        <v>37</v>
      </c>
      <c r="C1245" s="1">
        <v>38.39</v>
      </c>
      <c r="D1245" s="1" t="s">
        <v>38</v>
      </c>
      <c r="E1245" s="1" t="s">
        <v>33</v>
      </c>
      <c r="F1245" s="18">
        <v>41949.244100000004</v>
      </c>
      <c r="G1245" s="18" t="str" cm="1">
        <f t="array" ref="G1245">_xlfn.IFS(C1245&lt;=18.5,"Underweight",AND(C1245&gt;18.5,C1245&lt;=24.9),"Healthy",AND(C1245&gt;24.9,C1245&lt;=29.9),"Slightly Overweight",C1245&gt;29.9,"Overweight")</f>
        <v>Overweight</v>
      </c>
      <c r="H1245" t="str" cm="1">
        <f t="array" ref="H1245">_xlfn.IFS(A1245&lt;=25,"Young Adult",AND(A1245&gt;=26,A1245&lt;=35),"Adult",AND(A1245&gt;=36,A1245&lt;=59),"Mature Age Adult",A1245&gt;=60,"Senior")</f>
        <v>Mature Age Adult</v>
      </c>
    </row>
    <row r="1246" spans="1:8" ht="14.25" customHeight="1">
      <c r="A1246" s="1">
        <v>25</v>
      </c>
      <c r="B1246" s="1" t="s">
        <v>37</v>
      </c>
      <c r="C1246" s="1">
        <v>33.33</v>
      </c>
      <c r="D1246" s="1" t="s">
        <v>38</v>
      </c>
      <c r="E1246" s="1" t="s">
        <v>33</v>
      </c>
      <c r="F1246" s="18">
        <v>36124.573700000001</v>
      </c>
      <c r="G1246" s="18" t="str" cm="1">
        <f t="array" ref="G1246">_xlfn.IFS(C1246&lt;=18.5,"Underweight",AND(C1246&gt;18.5,C1246&lt;=24.9),"Healthy",AND(C1246&gt;24.9,C1246&lt;=29.9),"Slightly Overweight",C1246&gt;29.9,"Overweight")</f>
        <v>Overweight</v>
      </c>
      <c r="H1246" t="str" cm="1">
        <f t="array" ref="H1246">_xlfn.IFS(A1246&lt;=25,"Young Adult",AND(A1246&gt;=26,A1246&lt;=35),"Adult",AND(A1246&gt;=36,A1246&lt;=59),"Mature Age Adult",A1246&gt;=60,"Senior")</f>
        <v>Young Adult</v>
      </c>
    </row>
    <row r="1247" spans="1:8" ht="14.25" customHeight="1">
      <c r="A1247" s="1">
        <v>33</v>
      </c>
      <c r="B1247" s="1" t="s">
        <v>37</v>
      </c>
      <c r="C1247" s="1">
        <v>35.75</v>
      </c>
      <c r="D1247" s="1" t="s">
        <v>38</v>
      </c>
      <c r="E1247" s="1" t="s">
        <v>33</v>
      </c>
      <c r="F1247" s="18">
        <v>38282.749499999998</v>
      </c>
      <c r="G1247" s="18" t="str" cm="1">
        <f t="array" ref="G1247">_xlfn.IFS(C1247&lt;=18.5,"Underweight",AND(C1247&gt;18.5,C1247&lt;=24.9),"Healthy",AND(C1247&gt;24.9,C1247&lt;=29.9),"Slightly Overweight",C1247&gt;29.9,"Overweight")</f>
        <v>Overweight</v>
      </c>
      <c r="H1247" t="str" cm="1">
        <f t="array" ref="H1247">_xlfn.IFS(A1247&lt;=25,"Young Adult",AND(A1247&gt;=26,A1247&lt;=35),"Adult",AND(A1247&gt;=36,A1247&lt;=59),"Mature Age Adult",A1247&gt;=60,"Senior")</f>
        <v>Adult</v>
      </c>
    </row>
    <row r="1248" spans="1:8" ht="14.25" customHeight="1">
      <c r="A1248" s="1">
        <v>60</v>
      </c>
      <c r="B1248" s="1" t="s">
        <v>37</v>
      </c>
      <c r="C1248" s="1">
        <v>32.799999999999997</v>
      </c>
      <c r="D1248" s="1" t="s">
        <v>38</v>
      </c>
      <c r="E1248" s="1" t="s">
        <v>34</v>
      </c>
      <c r="F1248" s="18">
        <v>52590.829389999999</v>
      </c>
      <c r="G1248" s="18" t="str" cm="1">
        <f t="array" ref="G1248">_xlfn.IFS(C1248&lt;=18.5,"Underweight",AND(C1248&gt;18.5,C1248&lt;=24.9),"Healthy",AND(C1248&gt;24.9,C1248&lt;=29.9),"Slightly Overweight",C1248&gt;29.9,"Overweight")</f>
        <v>Overweight</v>
      </c>
      <c r="H1248" t="str" cm="1">
        <f t="array" ref="H1248">_xlfn.IFS(A1248&lt;=25,"Young Adult",AND(A1248&gt;=26,A1248&lt;=35),"Adult",AND(A1248&gt;=36,A1248&lt;=59),"Mature Age Adult",A1248&gt;=60,"Senior")</f>
        <v>Senior</v>
      </c>
    </row>
    <row r="1249" spans="1:8" ht="14.25" customHeight="1">
      <c r="A1249" s="1">
        <v>19</v>
      </c>
      <c r="B1249" s="1" t="s">
        <v>37</v>
      </c>
      <c r="C1249" s="1">
        <v>44.88</v>
      </c>
      <c r="D1249" s="1" t="s">
        <v>38</v>
      </c>
      <c r="E1249" s="1" t="s">
        <v>33</v>
      </c>
      <c r="F1249" s="18">
        <v>39722.746200000001</v>
      </c>
      <c r="G1249" s="18" t="str" cm="1">
        <f t="array" ref="G1249">_xlfn.IFS(C1249&lt;=18.5,"Underweight",AND(C1249&gt;18.5,C1249&lt;=24.9),"Healthy",AND(C1249&gt;24.9,C1249&lt;=29.9),"Slightly Overweight",C1249&gt;29.9,"Overweight")</f>
        <v>Overweight</v>
      </c>
      <c r="H1249" t="str" cm="1">
        <f t="array" ref="H1249">_xlfn.IFS(A1249&lt;=25,"Young Adult",AND(A1249&gt;=26,A1249&lt;=35),"Adult",AND(A1249&gt;=36,A1249&lt;=59),"Mature Age Adult",A1249&gt;=60,"Senior")</f>
        <v>Young Adult</v>
      </c>
    </row>
    <row r="1250" spans="1:8" ht="14.25" customHeight="1">
      <c r="A1250" s="1">
        <v>20</v>
      </c>
      <c r="B1250" s="1" t="s">
        <v>37</v>
      </c>
      <c r="C1250" s="1">
        <v>35.625</v>
      </c>
      <c r="D1250" s="1" t="s">
        <v>38</v>
      </c>
      <c r="E1250" s="1" t="s">
        <v>35</v>
      </c>
      <c r="F1250" s="18">
        <v>37465.34375</v>
      </c>
      <c r="G1250" s="18" t="str" cm="1">
        <f t="array" ref="G1250">_xlfn.IFS(C1250&lt;=18.5,"Underweight",AND(C1250&gt;18.5,C1250&lt;=24.9),"Healthy",AND(C1250&gt;24.9,C1250&lt;=29.9),"Slightly Overweight",C1250&gt;29.9,"Overweight")</f>
        <v>Overweight</v>
      </c>
      <c r="H1250" t="str" cm="1">
        <f t="array" ref="H1250">_xlfn.IFS(A1250&lt;=25,"Young Adult",AND(A1250&gt;=26,A1250&lt;=35),"Adult",AND(A1250&gt;=36,A1250&lt;=59),"Mature Age Adult",A1250&gt;=60,"Senior")</f>
        <v>Young Adult</v>
      </c>
    </row>
    <row r="1251" spans="1:8" ht="14.25" customHeight="1">
      <c r="A1251" s="1">
        <v>36</v>
      </c>
      <c r="B1251" s="1" t="s">
        <v>37</v>
      </c>
      <c r="C1251" s="1">
        <v>33.4</v>
      </c>
      <c r="D1251" s="1" t="s">
        <v>38</v>
      </c>
      <c r="E1251" s="1" t="s">
        <v>34</v>
      </c>
      <c r="F1251" s="18">
        <v>38415.474000000002</v>
      </c>
      <c r="G1251" s="18" t="str" cm="1">
        <f t="array" ref="G1251">_xlfn.IFS(C1251&lt;=18.5,"Underweight",AND(C1251&gt;18.5,C1251&lt;=24.9),"Healthy",AND(C1251&gt;24.9,C1251&lt;=29.9),"Slightly Overweight",C1251&gt;29.9,"Overweight")</f>
        <v>Overweight</v>
      </c>
      <c r="H1251" t="str" cm="1">
        <f t="array" ref="H1251">_xlfn.IFS(A1251&lt;=25,"Young Adult",AND(A1251&gt;=26,A1251&lt;=35),"Adult",AND(A1251&gt;=36,A1251&lt;=59),"Mature Age Adult",A1251&gt;=60,"Senior")</f>
        <v>Mature Age Adult</v>
      </c>
    </row>
    <row r="1252" spans="1:8" ht="14.25" customHeight="1">
      <c r="A1252" s="1">
        <v>52</v>
      </c>
      <c r="B1252" s="1" t="s">
        <v>37</v>
      </c>
      <c r="C1252" s="1">
        <v>34.484999999999999</v>
      </c>
      <c r="D1252" s="1" t="s">
        <v>38</v>
      </c>
      <c r="E1252" s="1" t="s">
        <v>35</v>
      </c>
      <c r="F1252" s="18">
        <v>60021.398970000002</v>
      </c>
      <c r="G1252" s="18" t="str" cm="1">
        <f t="array" ref="G1252">_xlfn.IFS(C1252&lt;=18.5,"Underweight",AND(C1252&gt;18.5,C1252&lt;=24.9),"Healthy",AND(C1252&gt;24.9,C1252&lt;=29.9),"Slightly Overweight",C1252&gt;29.9,"Overweight")</f>
        <v>Overweight</v>
      </c>
      <c r="H1252" t="str" cm="1">
        <f t="array" ref="H1252">_xlfn.IFS(A1252&lt;=25,"Young Adult",AND(A1252&gt;=26,A1252&lt;=35),"Adult",AND(A1252&gt;=36,A1252&lt;=59),"Mature Age Adult",A1252&gt;=60,"Senior")</f>
        <v>Mature Age Adult</v>
      </c>
    </row>
    <row r="1253" spans="1:8" ht="14.25" customHeight="1">
      <c r="A1253" s="1">
        <v>52</v>
      </c>
      <c r="B1253" s="1" t="s">
        <v>37</v>
      </c>
      <c r="C1253" s="1">
        <v>41.8</v>
      </c>
      <c r="D1253" s="1" t="s">
        <v>38</v>
      </c>
      <c r="E1253" s="1" t="s">
        <v>33</v>
      </c>
      <c r="F1253" s="18">
        <v>47269.853999999999</v>
      </c>
      <c r="G1253" s="18" t="str" cm="1">
        <f t="array" ref="G1253">_xlfn.IFS(C1253&lt;=18.5,"Underweight",AND(C1253&gt;18.5,C1253&lt;=24.9),"Healthy",AND(C1253&gt;24.9,C1253&lt;=29.9),"Slightly Overweight",C1253&gt;29.9,"Overweight")</f>
        <v>Overweight</v>
      </c>
      <c r="H1253" t="str" cm="1">
        <f t="array" ref="H1253">_xlfn.IFS(A1253&lt;=25,"Young Adult",AND(A1253&gt;=26,A1253&lt;=35),"Adult",AND(A1253&gt;=36,A1253&lt;=59),"Mature Age Adult",A1253&gt;=60,"Senior")</f>
        <v>Mature Age Adult</v>
      </c>
    </row>
    <row r="1254" spans="1:8" ht="14.25" customHeight="1">
      <c r="A1254" s="1">
        <v>64</v>
      </c>
      <c r="B1254" s="1" t="s">
        <v>37</v>
      </c>
      <c r="C1254" s="1">
        <v>36.96</v>
      </c>
      <c r="D1254" s="1" t="s">
        <v>38</v>
      </c>
      <c r="E1254" s="1" t="s">
        <v>33</v>
      </c>
      <c r="F1254" s="18">
        <v>49577.662400000001</v>
      </c>
      <c r="G1254" s="18" t="str" cm="1">
        <f t="array" ref="G1254">_xlfn.IFS(C1254&lt;=18.5,"Underweight",AND(C1254&gt;18.5,C1254&lt;=24.9),"Healthy",AND(C1254&gt;24.9,C1254&lt;=29.9),"Slightly Overweight",C1254&gt;29.9,"Overweight")</f>
        <v>Overweight</v>
      </c>
      <c r="H1254" t="str" cm="1">
        <f t="array" ref="H1254">_xlfn.IFS(A1254&lt;=25,"Young Adult",AND(A1254&gt;=26,A1254&lt;=35),"Adult",AND(A1254&gt;=36,A1254&lt;=59),"Mature Age Adult",A1254&gt;=60,"Senior")</f>
        <v>Senior</v>
      </c>
    </row>
    <row r="1255" spans="1:8" ht="14.25" customHeight="1">
      <c r="A1255" s="1">
        <v>32</v>
      </c>
      <c r="B1255" s="1" t="s">
        <v>37</v>
      </c>
      <c r="C1255" s="1">
        <v>33.630000000000003</v>
      </c>
      <c r="D1255" s="1" t="s">
        <v>38</v>
      </c>
      <c r="E1255" s="1" t="s">
        <v>36</v>
      </c>
      <c r="F1255" s="18">
        <v>37607.527699999999</v>
      </c>
      <c r="G1255" s="18" t="str" cm="1">
        <f t="array" ref="G1255">_xlfn.IFS(C1255&lt;=18.5,"Underweight",AND(C1255&gt;18.5,C1255&lt;=24.9),"Healthy",AND(C1255&gt;24.9,C1255&lt;=29.9),"Slightly Overweight",C1255&gt;29.9,"Overweight")</f>
        <v>Overweight</v>
      </c>
      <c r="H1255" t="str" cm="1">
        <f t="array" ref="H1255">_xlfn.IFS(A1255&lt;=25,"Young Adult",AND(A1255&gt;=26,A1255&lt;=35),"Adult",AND(A1255&gt;=36,A1255&lt;=59),"Mature Age Adult",A1255&gt;=60,"Senior")</f>
        <v>Adult</v>
      </c>
    </row>
    <row r="1256" spans="1:8" ht="14.25" customHeight="1">
      <c r="A1256" s="1">
        <v>24</v>
      </c>
      <c r="B1256" s="1" t="s">
        <v>37</v>
      </c>
      <c r="C1256" s="1">
        <v>31.065000000000001</v>
      </c>
      <c r="D1256" s="1" t="s">
        <v>38</v>
      </c>
      <c r="E1256" s="1" t="s">
        <v>36</v>
      </c>
      <c r="F1256" s="18">
        <v>34254.053350000002</v>
      </c>
      <c r="G1256" s="18" t="str" cm="1">
        <f t="array" ref="G1256">_xlfn.IFS(C1256&lt;=18.5,"Underweight",AND(C1256&gt;18.5,C1256&lt;=24.9),"Healthy",AND(C1256&gt;24.9,C1256&lt;=29.9),"Slightly Overweight",C1256&gt;29.9,"Overweight")</f>
        <v>Overweight</v>
      </c>
      <c r="H1256" t="str" cm="1">
        <f t="array" ref="H1256">_xlfn.IFS(A1256&lt;=25,"Young Adult",AND(A1256&gt;=26,A1256&lt;=35),"Adult",AND(A1256&gt;=36,A1256&lt;=59),"Mature Age Adult",A1256&gt;=60,"Senior")</f>
        <v>Young Adult</v>
      </c>
    </row>
    <row r="1257" spans="1:8" ht="14.25" customHeight="1">
      <c r="A1257" s="1">
        <v>39</v>
      </c>
      <c r="B1257" s="1" t="s">
        <v>37</v>
      </c>
      <c r="C1257" s="1">
        <v>29.925000000000001</v>
      </c>
      <c r="D1257" s="1" t="s">
        <v>38</v>
      </c>
      <c r="E1257" s="1" t="s">
        <v>36</v>
      </c>
      <c r="F1257" s="18">
        <v>22462.043750000001</v>
      </c>
      <c r="G1257" s="18" t="str" cm="1">
        <f t="array" ref="G1257">_xlfn.IFS(C1257&lt;=18.5,"Underweight",AND(C1257&gt;18.5,C1257&lt;=24.9),"Healthy",AND(C1257&gt;24.9,C1257&lt;=29.9),"Slightly Overweight",C1257&gt;29.9,"Overweight")</f>
        <v>Overweight</v>
      </c>
      <c r="H1257" t="str" cm="1">
        <f t="array" ref="H1257">_xlfn.IFS(A1257&lt;=25,"Young Adult",AND(A1257&gt;=26,A1257&lt;=35),"Adult",AND(A1257&gt;=36,A1257&lt;=59),"Mature Age Adult",A1257&gt;=60,"Senior")</f>
        <v>Mature Age Adult</v>
      </c>
    </row>
    <row r="1258" spans="1:8" ht="14.25" customHeight="1">
      <c r="A1258" s="1">
        <v>61</v>
      </c>
      <c r="B1258" s="1" t="s">
        <v>37</v>
      </c>
      <c r="C1258" s="1">
        <v>36.299999999999997</v>
      </c>
      <c r="D1258" s="1" t="s">
        <v>38</v>
      </c>
      <c r="E1258" s="1" t="s">
        <v>34</v>
      </c>
      <c r="F1258" s="18">
        <v>47403.88</v>
      </c>
      <c r="G1258" s="18" t="str" cm="1">
        <f t="array" ref="G1258">_xlfn.IFS(C1258&lt;=18.5,"Underweight",AND(C1258&gt;18.5,C1258&lt;=24.9),"Healthy",AND(C1258&gt;24.9,C1258&lt;=29.9),"Slightly Overweight",C1258&gt;29.9,"Overweight")</f>
        <v>Overweight</v>
      </c>
      <c r="H1258" t="str" cm="1">
        <f t="array" ref="H1258">_xlfn.IFS(A1258&lt;=25,"Young Adult",AND(A1258&gt;=26,A1258&lt;=35),"Adult",AND(A1258&gt;=36,A1258&lt;=59),"Mature Age Adult",A1258&gt;=60,"Senior")</f>
        <v>Senior</v>
      </c>
    </row>
    <row r="1259" spans="1:8" ht="14.25" customHeight="1">
      <c r="A1259" s="1">
        <v>20</v>
      </c>
      <c r="B1259" s="1" t="s">
        <v>37</v>
      </c>
      <c r="C1259" s="1">
        <v>39.4</v>
      </c>
      <c r="D1259" s="1" t="s">
        <v>38</v>
      </c>
      <c r="E1259" s="1" t="s">
        <v>34</v>
      </c>
      <c r="F1259" s="18">
        <v>38344.565999999999</v>
      </c>
      <c r="G1259" s="18" t="str" cm="1">
        <f t="array" ref="G1259">_xlfn.IFS(C1259&lt;=18.5,"Underweight",AND(C1259&gt;18.5,C1259&lt;=24.9),"Healthy",AND(C1259&gt;24.9,C1259&lt;=29.9),"Slightly Overweight",C1259&gt;29.9,"Overweight")</f>
        <v>Overweight</v>
      </c>
      <c r="H1259" t="str" cm="1">
        <f t="array" ref="H1259">_xlfn.IFS(A1259&lt;=25,"Young Adult",AND(A1259&gt;=26,A1259&lt;=35),"Adult",AND(A1259&gt;=36,A1259&lt;=59),"Mature Age Adult",A1259&gt;=60,"Senior")</f>
        <v>Young Adult</v>
      </c>
    </row>
    <row r="1260" spans="1:8" ht="14.25" customHeight="1">
      <c r="A1260" s="1">
        <v>19</v>
      </c>
      <c r="B1260" s="1" t="s">
        <v>37</v>
      </c>
      <c r="C1260" s="1">
        <v>34.9</v>
      </c>
      <c r="D1260" s="1" t="s">
        <v>38</v>
      </c>
      <c r="E1260" s="1" t="s">
        <v>34</v>
      </c>
      <c r="F1260" s="18">
        <v>34828.654000000002</v>
      </c>
      <c r="G1260" s="18" t="str" cm="1">
        <f t="array" ref="G1260">_xlfn.IFS(C1260&lt;=18.5,"Underweight",AND(C1260&gt;18.5,C1260&lt;=24.9),"Healthy",AND(C1260&gt;24.9,C1260&lt;=29.9),"Slightly Overweight",C1260&gt;29.9,"Overweight")</f>
        <v>Overweight</v>
      </c>
      <c r="H1260" t="str" cm="1">
        <f t="array" ref="H1260">_xlfn.IFS(A1260&lt;=25,"Young Adult",AND(A1260&gt;=26,A1260&lt;=35),"Adult",AND(A1260&gt;=36,A1260&lt;=59),"Mature Age Adult",A1260&gt;=60,"Senior")</f>
        <v>Young Adult</v>
      </c>
    </row>
    <row r="1261" spans="1:8" ht="14.25" customHeight="1">
      <c r="A1261" s="1">
        <v>45</v>
      </c>
      <c r="B1261" s="1" t="s">
        <v>37</v>
      </c>
      <c r="C1261" s="1">
        <v>30.36</v>
      </c>
      <c r="D1261" s="1" t="s">
        <v>38</v>
      </c>
      <c r="E1261" s="1" t="s">
        <v>33</v>
      </c>
      <c r="F1261" s="18">
        <v>62592.873090000001</v>
      </c>
      <c r="G1261" s="18" t="str" cm="1">
        <f t="array" ref="G1261">_xlfn.IFS(C1261&lt;=18.5,"Underweight",AND(C1261&gt;18.5,C1261&lt;=24.9),"Healthy",AND(C1261&gt;24.9,C1261&lt;=29.9),"Slightly Overweight",C1261&gt;29.9,"Overweight")</f>
        <v>Overweight</v>
      </c>
      <c r="H1261" t="str" cm="1">
        <f t="array" ref="H1261">_xlfn.IFS(A1261&lt;=25,"Young Adult",AND(A1261&gt;=26,A1261&lt;=35),"Adult",AND(A1261&gt;=36,A1261&lt;=59),"Mature Age Adult",A1261&gt;=60,"Senior")</f>
        <v>Mature Age Adult</v>
      </c>
    </row>
    <row r="1262" spans="1:8" ht="14.25" customHeight="1">
      <c r="A1262" s="1">
        <v>62</v>
      </c>
      <c r="B1262" s="1" t="s">
        <v>37</v>
      </c>
      <c r="C1262" s="1">
        <v>30.875</v>
      </c>
      <c r="D1262" s="1" t="s">
        <v>38</v>
      </c>
      <c r="E1262" s="1" t="s">
        <v>35</v>
      </c>
      <c r="F1262" s="18">
        <v>46718.163249999998</v>
      </c>
      <c r="G1262" s="18" t="str" cm="1">
        <f t="array" ref="G1262">_xlfn.IFS(C1262&lt;=18.5,"Underweight",AND(C1262&gt;18.5,C1262&lt;=24.9),"Healthy",AND(C1262&gt;24.9,C1262&lt;=29.9),"Slightly Overweight",C1262&gt;29.9,"Overweight")</f>
        <v>Overweight</v>
      </c>
      <c r="H1262" t="str" cm="1">
        <f t="array" ref="H1262">_xlfn.IFS(A1262&lt;=25,"Young Adult",AND(A1262&gt;=26,A1262&lt;=35),"Adult",AND(A1262&gt;=36,A1262&lt;=59),"Mature Age Adult",A1262&gt;=60,"Senior")</f>
        <v>Senior</v>
      </c>
    </row>
    <row r="1263" spans="1:8" ht="14.25" customHeight="1">
      <c r="A1263" s="1">
        <v>19</v>
      </c>
      <c r="B1263" s="1" t="s">
        <v>31</v>
      </c>
      <c r="C1263" s="1">
        <v>27.9</v>
      </c>
      <c r="D1263" s="1" t="s">
        <v>38</v>
      </c>
      <c r="E1263" s="1" t="s">
        <v>34</v>
      </c>
      <c r="F1263" s="18">
        <v>16884.923999999999</v>
      </c>
      <c r="G1263" s="18" t="str" cm="1">
        <f t="array" ref="G1263">_xlfn.IFS(C1263&lt;=18.5,"Underweight",AND(C1263&gt;18.5,C1263&lt;=24.9),"Healthy",AND(C1263&gt;24.9,C1263&lt;=29.9),"Slightly Overweight",C1263&gt;29.9,"Overweight")</f>
        <v>Slightly Overweight</v>
      </c>
      <c r="H1263" t="str" cm="1">
        <f t="array" ref="H1263">_xlfn.IFS(A1263&lt;=25,"Young Adult",AND(A1263&gt;=26,A1263&lt;=35),"Adult",AND(A1263&gt;=36,A1263&lt;=59),"Mature Age Adult",A1263&gt;=60,"Senior")</f>
        <v>Young Adult</v>
      </c>
    </row>
    <row r="1264" spans="1:8" ht="14.25" customHeight="1">
      <c r="A1264" s="1">
        <v>62</v>
      </c>
      <c r="B1264" s="1" t="s">
        <v>31</v>
      </c>
      <c r="C1264" s="1">
        <v>26.29</v>
      </c>
      <c r="D1264" s="1" t="s">
        <v>38</v>
      </c>
      <c r="E1264" s="1" t="s">
        <v>33</v>
      </c>
      <c r="F1264" s="18">
        <v>27808.7251</v>
      </c>
      <c r="G1264" s="18" t="str" cm="1">
        <f t="array" ref="G1264">_xlfn.IFS(C1264&lt;=18.5,"Underweight",AND(C1264&gt;18.5,C1264&lt;=24.9),"Healthy",AND(C1264&gt;24.9,C1264&lt;=29.9),"Slightly Overweight",C1264&gt;29.9,"Overweight")</f>
        <v>Slightly Overweight</v>
      </c>
      <c r="H1264" t="str" cm="1">
        <f t="array" ref="H1264">_xlfn.IFS(A1264&lt;=25,"Young Adult",AND(A1264&gt;=26,A1264&lt;=35),"Adult",AND(A1264&gt;=36,A1264&lt;=59),"Mature Age Adult",A1264&gt;=60,"Senior")</f>
        <v>Senior</v>
      </c>
    </row>
    <row r="1265" spans="1:8" ht="14.25" customHeight="1">
      <c r="A1265" s="1">
        <v>29</v>
      </c>
      <c r="B1265" s="1" t="s">
        <v>31</v>
      </c>
      <c r="C1265" s="1">
        <v>27.94</v>
      </c>
      <c r="D1265" s="1" t="s">
        <v>38</v>
      </c>
      <c r="E1265" s="1" t="s">
        <v>33</v>
      </c>
      <c r="F1265" s="18">
        <v>19107.779600000002</v>
      </c>
      <c r="G1265" s="18" t="str" cm="1">
        <f t="array" ref="G1265">_xlfn.IFS(C1265&lt;=18.5,"Underweight",AND(C1265&gt;18.5,C1265&lt;=24.9),"Healthy",AND(C1265&gt;24.9,C1265&lt;=29.9),"Slightly Overweight",C1265&gt;29.9,"Overweight")</f>
        <v>Slightly Overweight</v>
      </c>
      <c r="H1265" t="str" cm="1">
        <f t="array" ref="H1265">_xlfn.IFS(A1265&lt;=25,"Young Adult",AND(A1265&gt;=26,A1265&lt;=35),"Adult",AND(A1265&gt;=36,A1265&lt;=59),"Mature Age Adult",A1265&gt;=60,"Senior")</f>
        <v>Adult</v>
      </c>
    </row>
    <row r="1266" spans="1:8" ht="14.25" customHeight="1">
      <c r="A1266" s="1">
        <v>19</v>
      </c>
      <c r="B1266" s="1" t="s">
        <v>31</v>
      </c>
      <c r="C1266" s="1">
        <v>28.3</v>
      </c>
      <c r="D1266" s="1" t="s">
        <v>38</v>
      </c>
      <c r="E1266" s="1" t="s">
        <v>34</v>
      </c>
      <c r="F1266" s="18">
        <v>17081.080000000002</v>
      </c>
      <c r="G1266" s="18" t="str" cm="1">
        <f t="array" ref="G1266">_xlfn.IFS(C1266&lt;=18.5,"Underweight",AND(C1266&gt;18.5,C1266&lt;=24.9),"Healthy",AND(C1266&gt;24.9,C1266&lt;=29.9),"Slightly Overweight",C1266&gt;29.9,"Overweight")</f>
        <v>Slightly Overweight</v>
      </c>
      <c r="H1266" t="str" cm="1">
        <f t="array" ref="H1266">_xlfn.IFS(A1266&lt;=25,"Young Adult",AND(A1266&gt;=26,A1266&lt;=35),"Adult",AND(A1266&gt;=36,A1266&lt;=59),"Mature Age Adult",A1266&gt;=60,"Senior")</f>
        <v>Young Adult</v>
      </c>
    </row>
    <row r="1267" spans="1:8" ht="14.25" customHeight="1">
      <c r="A1267" s="1">
        <v>42</v>
      </c>
      <c r="B1267" s="1" t="s">
        <v>31</v>
      </c>
      <c r="C1267" s="1">
        <v>26.6</v>
      </c>
      <c r="D1267" s="1" t="s">
        <v>38</v>
      </c>
      <c r="E1267" s="1" t="s">
        <v>35</v>
      </c>
      <c r="F1267" s="18">
        <v>21348.705999999998</v>
      </c>
      <c r="G1267" s="18" t="str" cm="1">
        <f t="array" ref="G1267">_xlfn.IFS(C1267&lt;=18.5,"Underweight",AND(C1267&gt;18.5,C1267&lt;=24.9),"Healthy",AND(C1267&gt;24.9,C1267&lt;=29.9),"Slightly Overweight",C1267&gt;29.9,"Overweight")</f>
        <v>Slightly Overweight</v>
      </c>
      <c r="H1267" t="str" cm="1">
        <f t="array" ref="H1267">_xlfn.IFS(A1267&lt;=25,"Young Adult",AND(A1267&gt;=26,A1267&lt;=35),"Adult",AND(A1267&gt;=36,A1267&lt;=59),"Mature Age Adult",A1267&gt;=60,"Senior")</f>
        <v>Mature Age Adult</v>
      </c>
    </row>
    <row r="1268" spans="1:8" ht="14.25" customHeight="1">
      <c r="A1268" s="1">
        <v>63</v>
      </c>
      <c r="B1268" s="1" t="s">
        <v>31</v>
      </c>
      <c r="C1268" s="1">
        <v>27.74</v>
      </c>
      <c r="D1268" s="1" t="s">
        <v>38</v>
      </c>
      <c r="E1268" s="1" t="s">
        <v>36</v>
      </c>
      <c r="F1268" s="18">
        <v>29523.1656</v>
      </c>
      <c r="G1268" s="18" t="str" cm="1">
        <f t="array" ref="G1268">_xlfn.IFS(C1268&lt;=18.5,"Underweight",AND(C1268&gt;18.5,C1268&lt;=24.9),"Healthy",AND(C1268&gt;24.9,C1268&lt;=29.9),"Slightly Overweight",C1268&gt;29.9,"Overweight")</f>
        <v>Slightly Overweight</v>
      </c>
      <c r="H1268" t="str" cm="1">
        <f t="array" ref="H1268">_xlfn.IFS(A1268&lt;=25,"Young Adult",AND(A1268&gt;=26,A1268&lt;=35),"Adult",AND(A1268&gt;=36,A1268&lt;=59),"Mature Age Adult",A1268&gt;=60,"Senior")</f>
        <v>Senior</v>
      </c>
    </row>
    <row r="1269" spans="1:8" ht="14.25" customHeight="1">
      <c r="A1269" s="1">
        <v>20</v>
      </c>
      <c r="B1269" s="1" t="s">
        <v>31</v>
      </c>
      <c r="C1269" s="1">
        <v>26.84</v>
      </c>
      <c r="D1269" s="1" t="s">
        <v>38</v>
      </c>
      <c r="E1269" s="1" t="s">
        <v>33</v>
      </c>
      <c r="F1269" s="18">
        <v>17085.267599999999</v>
      </c>
      <c r="G1269" s="18" t="str" cm="1">
        <f t="array" ref="G1269">_xlfn.IFS(C1269&lt;=18.5,"Underweight",AND(C1269&gt;18.5,C1269&lt;=24.9),"Healthy",AND(C1269&gt;24.9,C1269&lt;=29.9),"Slightly Overweight",C1269&gt;29.9,"Overweight")</f>
        <v>Slightly Overweight</v>
      </c>
      <c r="H1269" t="str" cm="1">
        <f t="array" ref="H1269">_xlfn.IFS(A1269&lt;=25,"Young Adult",AND(A1269&gt;=26,A1269&lt;=35),"Adult",AND(A1269&gt;=36,A1269&lt;=59),"Mature Age Adult",A1269&gt;=60,"Senior")</f>
        <v>Young Adult</v>
      </c>
    </row>
    <row r="1270" spans="1:8" ht="14.25" customHeight="1">
      <c r="A1270" s="1">
        <v>40</v>
      </c>
      <c r="B1270" s="1" t="s">
        <v>31</v>
      </c>
      <c r="C1270" s="1">
        <v>28.12</v>
      </c>
      <c r="D1270" s="1" t="s">
        <v>38</v>
      </c>
      <c r="E1270" s="1" t="s">
        <v>36</v>
      </c>
      <c r="F1270" s="18">
        <v>22331.566800000001</v>
      </c>
      <c r="G1270" s="18" t="str" cm="1">
        <f t="array" ref="G1270">_xlfn.IFS(C1270&lt;=18.5,"Underweight",AND(C1270&gt;18.5,C1270&lt;=24.9),"Healthy",AND(C1270&gt;24.9,C1270&lt;=29.9),"Slightly Overweight",C1270&gt;29.9,"Overweight")</f>
        <v>Slightly Overweight</v>
      </c>
      <c r="H1270" t="str" cm="1">
        <f t="array" ref="H1270">_xlfn.IFS(A1270&lt;=25,"Young Adult",AND(A1270&gt;=26,A1270&lt;=35),"Adult",AND(A1270&gt;=36,A1270&lt;=59),"Mature Age Adult",A1270&gt;=60,"Senior")</f>
        <v>Mature Age Adult</v>
      </c>
    </row>
    <row r="1271" spans="1:8" ht="14.25" customHeight="1">
      <c r="A1271" s="1">
        <v>23</v>
      </c>
      <c r="B1271" s="1" t="s">
        <v>31</v>
      </c>
      <c r="C1271" s="1">
        <v>28.31</v>
      </c>
      <c r="D1271" s="1" t="s">
        <v>38</v>
      </c>
      <c r="E1271" s="1" t="s">
        <v>35</v>
      </c>
      <c r="F1271" s="18">
        <v>18033.9679</v>
      </c>
      <c r="G1271" s="18" t="str" cm="1">
        <f t="array" ref="G1271">_xlfn.IFS(C1271&lt;=18.5,"Underweight",AND(C1271&gt;18.5,C1271&lt;=24.9),"Healthy",AND(C1271&gt;24.9,C1271&lt;=29.9),"Slightly Overweight",C1271&gt;29.9,"Overweight")</f>
        <v>Slightly Overweight</v>
      </c>
      <c r="H1271" t="str" cm="1">
        <f t="array" ref="H1271">_xlfn.IFS(A1271&lt;=25,"Young Adult",AND(A1271&gt;=26,A1271&lt;=35),"Adult",AND(A1271&gt;=36,A1271&lt;=59),"Mature Age Adult",A1271&gt;=60,"Senior")</f>
        <v>Young Adult</v>
      </c>
    </row>
    <row r="1272" spans="1:8" ht="14.25" customHeight="1">
      <c r="A1272" s="1">
        <v>63</v>
      </c>
      <c r="B1272" s="1" t="s">
        <v>31</v>
      </c>
      <c r="C1272" s="1">
        <v>26.98</v>
      </c>
      <c r="D1272" s="1" t="s">
        <v>38</v>
      </c>
      <c r="E1272" s="1" t="s">
        <v>35</v>
      </c>
      <c r="F1272" s="18">
        <v>28950.4692</v>
      </c>
      <c r="G1272" s="18" t="str" cm="1">
        <f t="array" ref="G1272">_xlfn.IFS(C1272&lt;=18.5,"Underweight",AND(C1272&gt;18.5,C1272&lt;=24.9),"Healthy",AND(C1272&gt;24.9,C1272&lt;=29.9),"Slightly Overweight",C1272&gt;29.9,"Overweight")</f>
        <v>Slightly Overweight</v>
      </c>
      <c r="H1272" t="str" cm="1">
        <f t="array" ref="H1272">_xlfn.IFS(A1272&lt;=25,"Young Adult",AND(A1272&gt;=26,A1272&lt;=35),"Adult",AND(A1272&gt;=36,A1272&lt;=59),"Mature Age Adult",A1272&gt;=60,"Senior")</f>
        <v>Senior</v>
      </c>
    </row>
    <row r="1273" spans="1:8" ht="14.25" customHeight="1">
      <c r="A1273" s="1">
        <v>30</v>
      </c>
      <c r="B1273" s="1" t="s">
        <v>31</v>
      </c>
      <c r="C1273" s="1">
        <v>28.38</v>
      </c>
      <c r="D1273" s="1" t="s">
        <v>38</v>
      </c>
      <c r="E1273" s="1" t="s">
        <v>33</v>
      </c>
      <c r="F1273" s="18">
        <v>19521.968199999999</v>
      </c>
      <c r="G1273" s="18" t="str" cm="1">
        <f t="array" ref="G1273">_xlfn.IFS(C1273&lt;=18.5,"Underweight",AND(C1273&gt;18.5,C1273&lt;=24.9),"Healthy",AND(C1273&gt;24.9,C1273&lt;=29.9),"Slightly Overweight",C1273&gt;29.9,"Overweight")</f>
        <v>Slightly Overweight</v>
      </c>
      <c r="H1273" t="str" cm="1">
        <f t="array" ref="H1273">_xlfn.IFS(A1273&lt;=25,"Young Adult",AND(A1273&gt;=26,A1273&lt;=35),"Adult",AND(A1273&gt;=36,A1273&lt;=59),"Mature Age Adult",A1273&gt;=60,"Senior")</f>
        <v>Adult</v>
      </c>
    </row>
    <row r="1274" spans="1:8" ht="14.25" customHeight="1">
      <c r="A1274" s="1">
        <v>19</v>
      </c>
      <c r="B1274" s="1" t="s">
        <v>31</v>
      </c>
      <c r="C1274" s="1">
        <v>28.31</v>
      </c>
      <c r="D1274" s="1" t="s">
        <v>38</v>
      </c>
      <c r="E1274" s="1" t="s">
        <v>35</v>
      </c>
      <c r="F1274" s="18">
        <v>17468.983899999999</v>
      </c>
      <c r="G1274" s="18" t="str" cm="1">
        <f t="array" ref="G1274">_xlfn.IFS(C1274&lt;=18.5,"Underweight",AND(C1274&gt;18.5,C1274&lt;=24.9),"Healthy",AND(C1274&gt;24.9,C1274&lt;=29.9),"Slightly Overweight",C1274&gt;29.9,"Overweight")</f>
        <v>Slightly Overweight</v>
      </c>
      <c r="H1274" t="str" cm="1">
        <f t="array" ref="H1274">_xlfn.IFS(A1274&lt;=25,"Young Adult",AND(A1274&gt;=26,A1274&lt;=35),"Adult",AND(A1274&gt;=36,A1274&lt;=59),"Mature Age Adult",A1274&gt;=60,"Senior")</f>
        <v>Young Adult</v>
      </c>
    </row>
    <row r="1275" spans="1:8" ht="14.25" customHeight="1">
      <c r="A1275" s="1">
        <v>52</v>
      </c>
      <c r="B1275" s="1" t="s">
        <v>31</v>
      </c>
      <c r="C1275" s="1">
        <v>25.3</v>
      </c>
      <c r="D1275" s="1" t="s">
        <v>38</v>
      </c>
      <c r="E1275" s="1" t="s">
        <v>33</v>
      </c>
      <c r="F1275" s="18">
        <v>24667.419000000002</v>
      </c>
      <c r="G1275" s="18" t="str" cm="1">
        <f t="array" ref="G1275">_xlfn.IFS(C1275&lt;=18.5,"Underweight",AND(C1275&gt;18.5,C1275&lt;=24.9),"Healthy",AND(C1275&gt;24.9,C1275&lt;=29.9),"Slightly Overweight",C1275&gt;29.9,"Overweight")</f>
        <v>Slightly Overweight</v>
      </c>
      <c r="H1275" t="str" cm="1">
        <f t="array" ref="H1275">_xlfn.IFS(A1275&lt;=25,"Young Adult",AND(A1275&gt;=26,A1275&lt;=35),"Adult",AND(A1275&gt;=36,A1275&lt;=59),"Mature Age Adult",A1275&gt;=60,"Senior")</f>
        <v>Mature Age Adult</v>
      </c>
    </row>
    <row r="1276" spans="1:8" ht="14.25" customHeight="1">
      <c r="A1276" s="1">
        <v>37</v>
      </c>
      <c r="B1276" s="1" t="s">
        <v>31</v>
      </c>
      <c r="C1276" s="1">
        <v>26.4</v>
      </c>
      <c r="D1276" s="1" t="s">
        <v>38</v>
      </c>
      <c r="E1276" s="1" t="s">
        <v>33</v>
      </c>
      <c r="F1276" s="18">
        <v>19539.242999999999</v>
      </c>
      <c r="G1276" s="18" t="str" cm="1">
        <f t="array" ref="G1276">_xlfn.IFS(C1276&lt;=18.5,"Underweight",AND(C1276&gt;18.5,C1276&lt;=24.9),"Healthy",AND(C1276&gt;24.9,C1276&lt;=29.9),"Slightly Overweight",C1276&gt;29.9,"Overweight")</f>
        <v>Slightly Overweight</v>
      </c>
      <c r="H1276" t="str" cm="1">
        <f t="array" ref="H1276">_xlfn.IFS(A1276&lt;=25,"Young Adult",AND(A1276&gt;=26,A1276&lt;=35),"Adult",AND(A1276&gt;=36,A1276&lt;=59),"Mature Age Adult",A1276&gt;=60,"Senior")</f>
        <v>Mature Age Adult</v>
      </c>
    </row>
    <row r="1277" spans="1:8" ht="14.25" customHeight="1">
      <c r="A1277" s="1">
        <v>47</v>
      </c>
      <c r="B1277" s="1" t="s">
        <v>31</v>
      </c>
      <c r="C1277" s="1">
        <v>27.83</v>
      </c>
      <c r="D1277" s="1" t="s">
        <v>38</v>
      </c>
      <c r="E1277" s="1" t="s">
        <v>33</v>
      </c>
      <c r="F1277" s="18">
        <v>23065.420699999999</v>
      </c>
      <c r="G1277" s="18" t="str" cm="1">
        <f t="array" ref="G1277">_xlfn.IFS(C1277&lt;=18.5,"Underweight",AND(C1277&gt;18.5,C1277&lt;=24.9),"Healthy",AND(C1277&gt;24.9,C1277&lt;=29.9),"Slightly Overweight",C1277&gt;29.9,"Overweight")</f>
        <v>Slightly Overweight</v>
      </c>
      <c r="H1277" t="str" cm="1">
        <f t="array" ref="H1277">_xlfn.IFS(A1277&lt;=25,"Young Adult",AND(A1277&gt;=26,A1277&lt;=35),"Adult",AND(A1277&gt;=36,A1277&lt;=59),"Mature Age Adult",A1277&gt;=60,"Senior")</f>
        <v>Mature Age Adult</v>
      </c>
    </row>
    <row r="1278" spans="1:8" ht="14.25" customHeight="1">
      <c r="A1278" s="1">
        <v>19</v>
      </c>
      <c r="B1278" s="1" t="s">
        <v>31</v>
      </c>
      <c r="C1278" s="1">
        <v>28.88</v>
      </c>
      <c r="D1278" s="1" t="s">
        <v>38</v>
      </c>
      <c r="E1278" s="1" t="s">
        <v>35</v>
      </c>
      <c r="F1278" s="18">
        <v>17748.5062</v>
      </c>
      <c r="G1278" s="18" t="str" cm="1">
        <f t="array" ref="G1278">_xlfn.IFS(C1278&lt;=18.5,"Underweight",AND(C1278&gt;18.5,C1278&lt;=24.9),"Healthy",AND(C1278&gt;24.9,C1278&lt;=29.9),"Slightly Overweight",C1278&gt;29.9,"Overweight")</f>
        <v>Slightly Overweight</v>
      </c>
      <c r="H1278" t="str" cm="1">
        <f t="array" ref="H1278">_xlfn.IFS(A1278&lt;=25,"Young Adult",AND(A1278&gt;=26,A1278&lt;=35),"Adult",AND(A1278&gt;=36,A1278&lt;=59),"Mature Age Adult",A1278&gt;=60,"Senior")</f>
        <v>Young Adult</v>
      </c>
    </row>
    <row r="1279" spans="1:8" ht="14.25" customHeight="1">
      <c r="A1279" s="1">
        <v>50</v>
      </c>
      <c r="B1279" s="1" t="s">
        <v>31</v>
      </c>
      <c r="C1279" s="1">
        <v>27.6</v>
      </c>
      <c r="D1279" s="1" t="s">
        <v>38</v>
      </c>
      <c r="E1279" s="1" t="s">
        <v>34</v>
      </c>
      <c r="F1279" s="18">
        <v>24520.263999999999</v>
      </c>
      <c r="G1279" s="18" t="str" cm="1">
        <f t="array" ref="G1279">_xlfn.IFS(C1279&lt;=18.5,"Underweight",AND(C1279&gt;18.5,C1279&lt;=24.9),"Healthy",AND(C1279&gt;24.9,C1279&lt;=29.9),"Slightly Overweight",C1279&gt;29.9,"Overweight")</f>
        <v>Slightly Overweight</v>
      </c>
      <c r="H1279" t="str" cm="1">
        <f t="array" ref="H1279">_xlfn.IFS(A1279&lt;=25,"Young Adult",AND(A1279&gt;=26,A1279&lt;=35),"Adult",AND(A1279&gt;=36,A1279&lt;=59),"Mature Age Adult",A1279&gt;=60,"Senior")</f>
        <v>Mature Age Adult</v>
      </c>
    </row>
    <row r="1280" spans="1:8" ht="14.25" customHeight="1">
      <c r="A1280" s="1">
        <v>47</v>
      </c>
      <c r="B1280" s="1" t="s">
        <v>31</v>
      </c>
      <c r="C1280" s="1">
        <v>26.125</v>
      </c>
      <c r="D1280" s="1" t="s">
        <v>38</v>
      </c>
      <c r="E1280" s="1" t="s">
        <v>36</v>
      </c>
      <c r="F1280" s="18">
        <v>23401.30575</v>
      </c>
      <c r="G1280" s="18" t="str" cm="1">
        <f t="array" ref="G1280">_xlfn.IFS(C1280&lt;=18.5,"Underweight",AND(C1280&gt;18.5,C1280&lt;=24.9),"Healthy",AND(C1280&gt;24.9,C1280&lt;=29.9),"Slightly Overweight",C1280&gt;29.9,"Overweight")</f>
        <v>Slightly Overweight</v>
      </c>
      <c r="H1280" t="str" cm="1">
        <f t="array" ref="H1280">_xlfn.IFS(A1280&lt;=25,"Young Adult",AND(A1280&gt;=26,A1280&lt;=35),"Adult",AND(A1280&gt;=36,A1280&lt;=59),"Mature Age Adult",A1280&gt;=60,"Senior")</f>
        <v>Mature Age Adult</v>
      </c>
    </row>
    <row r="1281" spans="1:8" ht="14.25" customHeight="1">
      <c r="A1281" s="1">
        <v>57</v>
      </c>
      <c r="B1281" s="1" t="s">
        <v>31</v>
      </c>
      <c r="C1281" s="1">
        <v>29.81</v>
      </c>
      <c r="D1281" s="1" t="s">
        <v>38</v>
      </c>
      <c r="E1281" s="1" t="s">
        <v>33</v>
      </c>
      <c r="F1281" s="18">
        <v>27533.912899999999</v>
      </c>
      <c r="G1281" s="18" t="str" cm="1">
        <f t="array" ref="G1281">_xlfn.IFS(C1281&lt;=18.5,"Underweight",AND(C1281&gt;18.5,C1281&lt;=24.9),"Healthy",AND(C1281&gt;24.9,C1281&lt;=29.9),"Slightly Overweight",C1281&gt;29.9,"Overweight")</f>
        <v>Slightly Overweight</v>
      </c>
      <c r="H1281" t="str" cm="1">
        <f t="array" ref="H1281">_xlfn.IFS(A1281&lt;=25,"Young Adult",AND(A1281&gt;=26,A1281&lt;=35),"Adult",AND(A1281&gt;=36,A1281&lt;=59),"Mature Age Adult",A1281&gt;=60,"Senior")</f>
        <v>Mature Age Adult</v>
      </c>
    </row>
    <row r="1282" spans="1:8" ht="14.25" customHeight="1">
      <c r="A1282" s="1">
        <v>64</v>
      </c>
      <c r="B1282" s="1" t="s">
        <v>31</v>
      </c>
      <c r="C1282" s="1">
        <v>26.885000000000002</v>
      </c>
      <c r="D1282" s="1" t="s">
        <v>38</v>
      </c>
      <c r="E1282" s="1" t="s">
        <v>35</v>
      </c>
      <c r="F1282" s="18">
        <v>29330.98315</v>
      </c>
      <c r="G1282" s="18" t="str" cm="1">
        <f t="array" ref="G1282">_xlfn.IFS(C1282&lt;=18.5,"Underweight",AND(C1282&gt;18.5,C1282&lt;=24.9),"Healthy",AND(C1282&gt;24.9,C1282&lt;=29.9),"Slightly Overweight",C1282&gt;29.9,"Overweight")</f>
        <v>Slightly Overweight</v>
      </c>
      <c r="H1282" t="str" cm="1">
        <f t="array" ref="H1282">_xlfn.IFS(A1282&lt;=25,"Young Adult",AND(A1282&gt;=26,A1282&lt;=35),"Adult",AND(A1282&gt;=36,A1282&lt;=59),"Mature Age Adult",A1282&gt;=60,"Senior")</f>
        <v>Senior</v>
      </c>
    </row>
    <row r="1283" spans="1:8" ht="14.25" customHeight="1">
      <c r="A1283" s="1">
        <v>43</v>
      </c>
      <c r="B1283" s="1" t="s">
        <v>31</v>
      </c>
      <c r="C1283" s="1">
        <v>26.885000000000002</v>
      </c>
      <c r="D1283" s="1" t="s">
        <v>38</v>
      </c>
      <c r="E1283" s="1" t="s">
        <v>35</v>
      </c>
      <c r="F1283" s="18">
        <v>21774.32215</v>
      </c>
      <c r="G1283" s="18" t="str" cm="1">
        <f t="array" ref="G1283">_xlfn.IFS(C1283&lt;=18.5,"Underweight",AND(C1283&gt;18.5,C1283&lt;=24.9),"Healthy",AND(C1283&gt;24.9,C1283&lt;=29.9),"Slightly Overweight",C1283&gt;29.9,"Overweight")</f>
        <v>Slightly Overweight</v>
      </c>
      <c r="H1283" t="str" cm="1">
        <f t="array" ref="H1283">_xlfn.IFS(A1283&lt;=25,"Young Adult",AND(A1283&gt;=26,A1283&lt;=35),"Adult",AND(A1283&gt;=36,A1283&lt;=59),"Mature Age Adult",A1283&gt;=60,"Senior")</f>
        <v>Mature Age Adult</v>
      </c>
    </row>
    <row r="1284" spans="1:8" ht="14.25" customHeight="1">
      <c r="A1284" s="1">
        <v>35</v>
      </c>
      <c r="B1284" s="1" t="s">
        <v>31</v>
      </c>
      <c r="C1284" s="1">
        <v>28.024999999999999</v>
      </c>
      <c r="D1284" s="1" t="s">
        <v>38</v>
      </c>
      <c r="E1284" s="1" t="s">
        <v>35</v>
      </c>
      <c r="F1284" s="18">
        <v>20234.854749999999</v>
      </c>
      <c r="G1284" s="18" t="str" cm="1">
        <f t="array" ref="G1284">_xlfn.IFS(C1284&lt;=18.5,"Underweight",AND(C1284&gt;18.5,C1284&lt;=24.9),"Healthy",AND(C1284&gt;24.9,C1284&lt;=29.9),"Slightly Overweight",C1284&gt;29.9,"Overweight")</f>
        <v>Slightly Overweight</v>
      </c>
      <c r="H1284" t="str" cm="1">
        <f t="array" ref="H1284">_xlfn.IFS(A1284&lt;=25,"Young Adult",AND(A1284&gt;=26,A1284&lt;=35),"Adult",AND(A1284&gt;=36,A1284&lt;=59),"Mature Age Adult",A1284&gt;=60,"Senior")</f>
        <v>Adult</v>
      </c>
    </row>
    <row r="1285" spans="1:8" ht="14.25" customHeight="1">
      <c r="A1285" s="1">
        <v>48</v>
      </c>
      <c r="B1285" s="1" t="s">
        <v>31</v>
      </c>
      <c r="C1285" s="1">
        <v>25.85</v>
      </c>
      <c r="D1285" s="1" t="s">
        <v>38</v>
      </c>
      <c r="E1285" s="1" t="s">
        <v>33</v>
      </c>
      <c r="F1285" s="18">
        <v>24180.933499999999</v>
      </c>
      <c r="G1285" s="18" t="str" cm="1">
        <f t="array" ref="G1285">_xlfn.IFS(C1285&lt;=18.5,"Underweight",AND(C1285&gt;18.5,C1285&lt;=24.9),"Healthy",AND(C1285&gt;24.9,C1285&lt;=29.9),"Slightly Overweight",C1285&gt;29.9,"Overweight")</f>
        <v>Slightly Overweight</v>
      </c>
      <c r="H1285" t="str" cm="1">
        <f t="array" ref="H1285">_xlfn.IFS(A1285&lt;=25,"Young Adult",AND(A1285&gt;=26,A1285&lt;=35),"Adult",AND(A1285&gt;=36,A1285&lt;=59),"Mature Age Adult",A1285&gt;=60,"Senior")</f>
        <v>Mature Age Adult</v>
      </c>
    </row>
    <row r="1286" spans="1:8" ht="14.25" customHeight="1">
      <c r="A1286" s="1">
        <v>43</v>
      </c>
      <c r="B1286" s="1" t="s">
        <v>31</v>
      </c>
      <c r="C1286" s="1">
        <v>26.7</v>
      </c>
      <c r="D1286" s="1" t="s">
        <v>38</v>
      </c>
      <c r="E1286" s="1" t="s">
        <v>34</v>
      </c>
      <c r="F1286" s="18">
        <v>22478.6</v>
      </c>
      <c r="G1286" s="18" t="str" cm="1">
        <f t="array" ref="G1286">_xlfn.IFS(C1286&lt;=18.5,"Underweight",AND(C1286&gt;18.5,C1286&lt;=24.9),"Healthy",AND(C1286&gt;24.9,C1286&lt;=29.9),"Slightly Overweight",C1286&gt;29.9,"Overweight")</f>
        <v>Slightly Overweight</v>
      </c>
      <c r="H1286" t="str" cm="1">
        <f t="array" ref="H1286">_xlfn.IFS(A1286&lt;=25,"Young Adult",AND(A1286&gt;=26,A1286&lt;=35),"Adult",AND(A1286&gt;=36,A1286&lt;=59),"Mature Age Adult",A1286&gt;=60,"Senior")</f>
        <v>Mature Age Adult</v>
      </c>
    </row>
    <row r="1287" spans="1:8" ht="14.25" customHeight="1">
      <c r="A1287" s="1">
        <v>23</v>
      </c>
      <c r="B1287" s="1" t="s">
        <v>31</v>
      </c>
      <c r="C1287" s="1">
        <v>28.49</v>
      </c>
      <c r="D1287" s="1" t="s">
        <v>38</v>
      </c>
      <c r="E1287" s="1" t="s">
        <v>33</v>
      </c>
      <c r="F1287" s="18">
        <v>18328.238099999999</v>
      </c>
      <c r="G1287" s="18" t="str" cm="1">
        <f t="array" ref="G1287">_xlfn.IFS(C1287&lt;=18.5,"Underweight",AND(C1287&gt;18.5,C1287&lt;=24.9),"Healthy",AND(C1287&gt;24.9,C1287&lt;=29.9),"Slightly Overweight",C1287&gt;29.9,"Overweight")</f>
        <v>Slightly Overweight</v>
      </c>
      <c r="H1287" t="str" cm="1">
        <f t="array" ref="H1287">_xlfn.IFS(A1287&lt;=25,"Young Adult",AND(A1287&gt;=26,A1287&lt;=35),"Adult",AND(A1287&gt;=36,A1287&lt;=59),"Mature Age Adult",A1287&gt;=60,"Senior")</f>
        <v>Young Adult</v>
      </c>
    </row>
    <row r="1288" spans="1:8" ht="14.25" customHeight="1">
      <c r="A1288" s="1">
        <v>43</v>
      </c>
      <c r="B1288" s="1" t="s">
        <v>31</v>
      </c>
      <c r="C1288" s="1">
        <v>25.27</v>
      </c>
      <c r="D1288" s="1" t="s">
        <v>38</v>
      </c>
      <c r="E1288" s="1" t="s">
        <v>36</v>
      </c>
      <c r="F1288" s="18">
        <v>21771.3423</v>
      </c>
      <c r="G1288" s="18" t="str" cm="1">
        <f t="array" ref="G1288">_xlfn.IFS(C1288&lt;=18.5,"Underweight",AND(C1288&gt;18.5,C1288&lt;=24.9),"Healthy",AND(C1288&gt;24.9,C1288&lt;=29.9),"Slightly Overweight",C1288&gt;29.9,"Overweight")</f>
        <v>Slightly Overweight</v>
      </c>
      <c r="H1288" t="str" cm="1">
        <f t="array" ref="H1288">_xlfn.IFS(A1288&lt;=25,"Young Adult",AND(A1288&gt;=26,A1288&lt;=35),"Adult",AND(A1288&gt;=36,A1288&lt;=59),"Mature Age Adult",A1288&gt;=60,"Senior")</f>
        <v>Mature Age Adult</v>
      </c>
    </row>
    <row r="1289" spans="1:8" ht="14.25" customHeight="1">
      <c r="A1289" s="1">
        <v>18</v>
      </c>
      <c r="B1289" s="1" t="s">
        <v>31</v>
      </c>
      <c r="C1289" s="1">
        <v>27.28</v>
      </c>
      <c r="D1289" s="1" t="s">
        <v>38</v>
      </c>
      <c r="E1289" s="1" t="s">
        <v>33</v>
      </c>
      <c r="F1289" s="18">
        <v>18223.4512</v>
      </c>
      <c r="G1289" s="18" t="str" cm="1">
        <f t="array" ref="G1289">_xlfn.IFS(C1289&lt;=18.5,"Underweight",AND(C1289&gt;18.5,C1289&lt;=24.9),"Healthy",AND(C1289&gt;24.9,C1289&lt;=29.9),"Slightly Overweight",C1289&gt;29.9,"Overweight")</f>
        <v>Slightly Overweight</v>
      </c>
      <c r="H1289" t="str" cm="1">
        <f t="array" ref="H1289">_xlfn.IFS(A1289&lt;=25,"Young Adult",AND(A1289&gt;=26,A1289&lt;=35),"Adult",AND(A1289&gt;=36,A1289&lt;=59),"Mature Age Adult",A1289&gt;=60,"Senior")</f>
        <v>Young Adult</v>
      </c>
    </row>
    <row r="1290" spans="1:8" ht="14.25" customHeight="1">
      <c r="A1290" s="1">
        <v>37</v>
      </c>
      <c r="B1290" s="1" t="s">
        <v>31</v>
      </c>
      <c r="C1290" s="1">
        <v>25.555</v>
      </c>
      <c r="D1290" s="1" t="s">
        <v>38</v>
      </c>
      <c r="E1290" s="1" t="s">
        <v>36</v>
      </c>
      <c r="F1290" s="18">
        <v>20296.863450000001</v>
      </c>
      <c r="G1290" s="18" t="str" cm="1">
        <f t="array" ref="G1290">_xlfn.IFS(C1290&lt;=18.5,"Underweight",AND(C1290&gt;18.5,C1290&lt;=24.9),"Healthy",AND(C1290&gt;24.9,C1290&lt;=29.9),"Slightly Overweight",C1290&gt;29.9,"Overweight")</f>
        <v>Slightly Overweight</v>
      </c>
      <c r="H1290" t="str" cm="1">
        <f t="array" ref="H1290">_xlfn.IFS(A1290&lt;=25,"Young Adult",AND(A1290&gt;=26,A1290&lt;=35),"Adult",AND(A1290&gt;=36,A1290&lt;=59),"Mature Age Adult",A1290&gt;=60,"Senior")</f>
        <v>Mature Age Adult</v>
      </c>
    </row>
    <row r="1291" spans="1:8" ht="14.25" customHeight="1">
      <c r="A1291" s="1">
        <v>47</v>
      </c>
      <c r="B1291" s="1" t="s">
        <v>31</v>
      </c>
      <c r="C1291" s="1">
        <v>27.645</v>
      </c>
      <c r="D1291" s="1" t="s">
        <v>38</v>
      </c>
      <c r="E1291" s="1" t="s">
        <v>35</v>
      </c>
      <c r="F1291" s="18">
        <v>24535.698550000001</v>
      </c>
      <c r="G1291" s="18" t="str" cm="1">
        <f t="array" ref="G1291">_xlfn.IFS(C1291&lt;=18.5,"Underweight",AND(C1291&gt;18.5,C1291&lt;=24.9),"Healthy",AND(C1291&gt;24.9,C1291&lt;=29.9),"Slightly Overweight",C1291&gt;29.9,"Overweight")</f>
        <v>Slightly Overweight</v>
      </c>
      <c r="H1291" t="str" cm="1">
        <f t="array" ref="H1291">_xlfn.IFS(A1291&lt;=25,"Young Adult",AND(A1291&gt;=26,A1291&lt;=35),"Adult",AND(A1291&gt;=36,A1291&lt;=59),"Mature Age Adult",A1291&gt;=60,"Senior")</f>
        <v>Mature Age Adult</v>
      </c>
    </row>
    <row r="1292" spans="1:8" ht="14.25" customHeight="1">
      <c r="A1292" s="1">
        <v>61</v>
      </c>
      <c r="B1292" s="1" t="s">
        <v>31</v>
      </c>
      <c r="C1292" s="1">
        <v>29.07</v>
      </c>
      <c r="D1292" s="1" t="s">
        <v>38</v>
      </c>
      <c r="E1292" s="1" t="s">
        <v>35</v>
      </c>
      <c r="F1292" s="18">
        <v>29141.3603</v>
      </c>
      <c r="G1292" s="18" t="str" cm="1">
        <f t="array" ref="G1292">_xlfn.IFS(C1292&lt;=18.5,"Underweight",AND(C1292&gt;18.5,C1292&lt;=24.9),"Healthy",AND(C1292&gt;24.9,C1292&lt;=29.9),"Slightly Overweight",C1292&gt;29.9,"Overweight")</f>
        <v>Slightly Overweight</v>
      </c>
      <c r="H1292" t="str" cm="1">
        <f t="array" ref="H1292">_xlfn.IFS(A1292&lt;=25,"Young Adult",AND(A1292&gt;=26,A1292&lt;=35),"Adult",AND(A1292&gt;=36,A1292&lt;=59),"Mature Age Adult",A1292&gt;=60,"Senior")</f>
        <v>Senior</v>
      </c>
    </row>
    <row r="1293" spans="1:8" ht="14.25" customHeight="1">
      <c r="A1293" s="1">
        <v>48</v>
      </c>
      <c r="B1293" s="1" t="s">
        <v>37</v>
      </c>
      <c r="C1293" s="1">
        <v>28</v>
      </c>
      <c r="D1293" s="1" t="s">
        <v>38</v>
      </c>
      <c r="E1293" s="1" t="s">
        <v>34</v>
      </c>
      <c r="F1293" s="18">
        <v>23568.272000000001</v>
      </c>
      <c r="G1293" s="18" t="str" cm="1">
        <f t="array" ref="G1293">_xlfn.IFS(C1293&lt;=18.5,"Underweight",AND(C1293&gt;18.5,C1293&lt;=24.9),"Healthy",AND(C1293&gt;24.9,C1293&lt;=29.9),"Slightly Overweight",C1293&gt;29.9,"Overweight")</f>
        <v>Slightly Overweight</v>
      </c>
      <c r="H1293" t="str" cm="1">
        <f t="array" ref="H1293">_xlfn.IFS(A1293&lt;=25,"Young Adult",AND(A1293&gt;=26,A1293&lt;=35),"Adult",AND(A1293&gt;=36,A1293&lt;=59),"Mature Age Adult",A1293&gt;=60,"Senior")</f>
        <v>Mature Age Adult</v>
      </c>
    </row>
    <row r="1294" spans="1:8" ht="14.25" customHeight="1">
      <c r="A1294" s="1">
        <v>59</v>
      </c>
      <c r="B1294" s="1" t="s">
        <v>37</v>
      </c>
      <c r="C1294" s="1">
        <v>29.83</v>
      </c>
      <c r="D1294" s="1" t="s">
        <v>38</v>
      </c>
      <c r="E1294" s="1" t="s">
        <v>36</v>
      </c>
      <c r="F1294" s="18">
        <v>30184.936699999998</v>
      </c>
      <c r="G1294" s="18" t="str" cm="1">
        <f t="array" ref="G1294">_xlfn.IFS(C1294&lt;=18.5,"Underweight",AND(C1294&gt;18.5,C1294&lt;=24.9),"Healthy",AND(C1294&gt;24.9,C1294&lt;=29.9),"Slightly Overweight",C1294&gt;29.9,"Overweight")</f>
        <v>Slightly Overweight</v>
      </c>
      <c r="H1294" t="str" cm="1">
        <f t="array" ref="H1294">_xlfn.IFS(A1294&lt;=25,"Young Adult",AND(A1294&gt;=26,A1294&lt;=35),"Adult",AND(A1294&gt;=36,A1294&lt;=59),"Mature Age Adult",A1294&gt;=60,"Senior")</f>
        <v>Mature Age Adult</v>
      </c>
    </row>
    <row r="1295" spans="1:8" ht="14.25" customHeight="1">
      <c r="A1295" s="1">
        <v>20</v>
      </c>
      <c r="B1295" s="1" t="s">
        <v>37</v>
      </c>
      <c r="C1295" s="1">
        <v>28.024999999999999</v>
      </c>
      <c r="D1295" s="1" t="s">
        <v>38</v>
      </c>
      <c r="E1295" s="1" t="s">
        <v>35</v>
      </c>
      <c r="F1295" s="18">
        <v>17560.37975</v>
      </c>
      <c r="G1295" s="18" t="str" cm="1">
        <f t="array" ref="G1295">_xlfn.IFS(C1295&lt;=18.5,"Underweight",AND(C1295&gt;18.5,C1295&lt;=24.9),"Healthy",AND(C1295&gt;24.9,C1295&lt;=29.9),"Slightly Overweight",C1295&gt;29.9,"Overweight")</f>
        <v>Slightly Overweight</v>
      </c>
      <c r="H1295" t="str" cm="1">
        <f t="array" ref="H1295">_xlfn.IFS(A1295&lt;=25,"Young Adult",AND(A1295&gt;=26,A1295&lt;=35),"Adult",AND(A1295&gt;=36,A1295&lt;=59),"Mature Age Adult",A1295&gt;=60,"Senior")</f>
        <v>Young Adult</v>
      </c>
    </row>
    <row r="1296" spans="1:8" ht="14.25" customHeight="1">
      <c r="A1296" s="1">
        <v>34</v>
      </c>
      <c r="B1296" s="1" t="s">
        <v>37</v>
      </c>
      <c r="C1296" s="1">
        <v>25.3</v>
      </c>
      <c r="D1296" s="1" t="s">
        <v>38</v>
      </c>
      <c r="E1296" s="1" t="s">
        <v>33</v>
      </c>
      <c r="F1296" s="18">
        <v>18972.494999999999</v>
      </c>
      <c r="G1296" s="18" t="str" cm="1">
        <f t="array" ref="G1296">_xlfn.IFS(C1296&lt;=18.5,"Underweight",AND(C1296&gt;18.5,C1296&lt;=24.9),"Healthy",AND(C1296&gt;24.9,C1296&lt;=29.9),"Slightly Overweight",C1296&gt;29.9,"Overweight")</f>
        <v>Slightly Overweight</v>
      </c>
      <c r="H1296" t="str" cm="1">
        <f t="array" ref="H1296">_xlfn.IFS(A1296&lt;=25,"Young Adult",AND(A1296&gt;=26,A1296&lt;=35),"Adult",AND(A1296&gt;=36,A1296&lt;=59),"Mature Age Adult",A1296&gt;=60,"Senior")</f>
        <v>Adult</v>
      </c>
    </row>
    <row r="1297" spans="1:8" ht="14.25" customHeight="1">
      <c r="A1297" s="1">
        <v>30</v>
      </c>
      <c r="B1297" s="1" t="s">
        <v>37</v>
      </c>
      <c r="C1297" s="1">
        <v>28.69</v>
      </c>
      <c r="D1297" s="1" t="s">
        <v>38</v>
      </c>
      <c r="E1297" s="1" t="s">
        <v>35</v>
      </c>
      <c r="F1297" s="18">
        <v>20745.989099999999</v>
      </c>
      <c r="G1297" s="18" t="str" cm="1">
        <f t="array" ref="G1297">_xlfn.IFS(C1297&lt;=18.5,"Underweight",AND(C1297&gt;18.5,C1297&lt;=24.9),"Healthy",AND(C1297&gt;24.9,C1297&lt;=29.9),"Slightly Overweight",C1297&gt;29.9,"Overweight")</f>
        <v>Slightly Overweight</v>
      </c>
      <c r="H1297" t="str" cm="1">
        <f t="array" ref="H1297">_xlfn.IFS(A1297&lt;=25,"Young Adult",AND(A1297&gt;=26,A1297&lt;=35),"Adult",AND(A1297&gt;=36,A1297&lt;=59),"Mature Age Adult",A1297&gt;=60,"Senior")</f>
        <v>Adult</v>
      </c>
    </row>
    <row r="1298" spans="1:8" ht="14.25" customHeight="1">
      <c r="A1298" s="1">
        <v>18</v>
      </c>
      <c r="B1298" s="1" t="s">
        <v>37</v>
      </c>
      <c r="C1298" s="1">
        <v>25.175000000000001</v>
      </c>
      <c r="D1298" s="1" t="s">
        <v>38</v>
      </c>
      <c r="E1298" s="1" t="s">
        <v>36</v>
      </c>
      <c r="F1298" s="18">
        <v>15518.180249999999</v>
      </c>
      <c r="G1298" s="18" t="str" cm="1">
        <f t="array" ref="G1298">_xlfn.IFS(C1298&lt;=18.5,"Underweight",AND(C1298&gt;18.5,C1298&lt;=24.9),"Healthy",AND(C1298&gt;24.9,C1298&lt;=29.9),"Slightly Overweight",C1298&gt;29.9,"Overweight")</f>
        <v>Slightly Overweight</v>
      </c>
      <c r="H1298" t="str" cm="1">
        <f t="array" ref="H1298">_xlfn.IFS(A1298&lt;=25,"Young Adult",AND(A1298&gt;=26,A1298&lt;=35),"Adult",AND(A1298&gt;=36,A1298&lt;=59),"Mature Age Adult",A1298&gt;=60,"Senior")</f>
        <v>Young Adult</v>
      </c>
    </row>
    <row r="1299" spans="1:8" ht="14.25" customHeight="1">
      <c r="A1299" s="1">
        <v>35</v>
      </c>
      <c r="B1299" s="1" t="s">
        <v>37</v>
      </c>
      <c r="C1299" s="1">
        <v>27.74</v>
      </c>
      <c r="D1299" s="1" t="s">
        <v>38</v>
      </c>
      <c r="E1299" s="1" t="s">
        <v>36</v>
      </c>
      <c r="F1299" s="18">
        <v>20984.0936</v>
      </c>
      <c r="G1299" s="18" t="str" cm="1">
        <f t="array" ref="G1299">_xlfn.IFS(C1299&lt;=18.5,"Underweight",AND(C1299&gt;18.5,C1299&lt;=24.9),"Healthy",AND(C1299&gt;24.9,C1299&lt;=29.9),"Slightly Overweight",C1299&gt;29.9,"Overweight")</f>
        <v>Slightly Overweight</v>
      </c>
      <c r="H1299" t="str" cm="1">
        <f t="array" ref="H1299">_xlfn.IFS(A1299&lt;=25,"Young Adult",AND(A1299&gt;=26,A1299&lt;=35),"Adult",AND(A1299&gt;=36,A1299&lt;=59),"Mature Age Adult",A1299&gt;=60,"Senior")</f>
        <v>Adult</v>
      </c>
    </row>
    <row r="1300" spans="1:8" ht="14.25" customHeight="1">
      <c r="A1300" s="1">
        <v>19</v>
      </c>
      <c r="B1300" s="1" t="s">
        <v>37</v>
      </c>
      <c r="C1300" s="1">
        <v>29.07</v>
      </c>
      <c r="D1300" s="1" t="s">
        <v>38</v>
      </c>
      <c r="E1300" s="1" t="s">
        <v>35</v>
      </c>
      <c r="F1300" s="18">
        <v>17352.6803</v>
      </c>
      <c r="G1300" s="18" t="str" cm="1">
        <f t="array" ref="G1300">_xlfn.IFS(C1300&lt;=18.5,"Underweight",AND(C1300&gt;18.5,C1300&lt;=24.9),"Healthy",AND(C1300&gt;24.9,C1300&lt;=29.9),"Slightly Overweight",C1300&gt;29.9,"Overweight")</f>
        <v>Slightly Overweight</v>
      </c>
      <c r="H1300" t="str" cm="1">
        <f t="array" ref="H1300">_xlfn.IFS(A1300&lt;=25,"Young Adult",AND(A1300&gt;=26,A1300&lt;=35),"Adult",AND(A1300&gt;=36,A1300&lt;=59),"Mature Age Adult",A1300&gt;=60,"Senior")</f>
        <v>Young Adult</v>
      </c>
    </row>
    <row r="1301" spans="1:8" ht="14.25" customHeight="1">
      <c r="A1301" s="1">
        <v>19</v>
      </c>
      <c r="B1301" s="1" t="s">
        <v>37</v>
      </c>
      <c r="C1301" s="1">
        <v>27.7</v>
      </c>
      <c r="D1301" s="1" t="s">
        <v>38</v>
      </c>
      <c r="E1301" s="1" t="s">
        <v>34</v>
      </c>
      <c r="F1301" s="18">
        <v>16297.846</v>
      </c>
      <c r="G1301" s="18" t="str" cm="1">
        <f t="array" ref="G1301">_xlfn.IFS(C1301&lt;=18.5,"Underweight",AND(C1301&gt;18.5,C1301&lt;=24.9),"Healthy",AND(C1301&gt;24.9,C1301&lt;=29.9),"Slightly Overweight",C1301&gt;29.9,"Overweight")</f>
        <v>Slightly Overweight</v>
      </c>
      <c r="H1301" t="str" cm="1">
        <f t="array" ref="H1301">_xlfn.IFS(A1301&lt;=25,"Young Adult",AND(A1301&gt;=26,A1301&lt;=35),"Adult",AND(A1301&gt;=36,A1301&lt;=59),"Mature Age Adult",A1301&gt;=60,"Senior")</f>
        <v>Young Adult</v>
      </c>
    </row>
    <row r="1302" spans="1:8" ht="14.25" customHeight="1">
      <c r="A1302" s="1">
        <v>47</v>
      </c>
      <c r="B1302" s="1" t="s">
        <v>37</v>
      </c>
      <c r="C1302" s="1">
        <v>25.41</v>
      </c>
      <c r="D1302" s="1" t="s">
        <v>38</v>
      </c>
      <c r="E1302" s="1" t="s">
        <v>33</v>
      </c>
      <c r="F1302" s="18">
        <v>21978.676899999999</v>
      </c>
      <c r="G1302" s="18" t="str" cm="1">
        <f t="array" ref="G1302">_xlfn.IFS(C1302&lt;=18.5,"Underweight",AND(C1302&gt;18.5,C1302&lt;=24.9),"Healthy",AND(C1302&gt;24.9,C1302&lt;=29.9),"Slightly Overweight",C1302&gt;29.9,"Overweight")</f>
        <v>Slightly Overweight</v>
      </c>
      <c r="H1302" t="str" cm="1">
        <f t="array" ref="H1302">_xlfn.IFS(A1302&lt;=25,"Young Adult",AND(A1302&gt;=26,A1302&lt;=35),"Adult",AND(A1302&gt;=36,A1302&lt;=59),"Mature Age Adult",A1302&gt;=60,"Senior")</f>
        <v>Mature Age Adult</v>
      </c>
    </row>
    <row r="1303" spans="1:8" ht="14.25" customHeight="1">
      <c r="A1303" s="1">
        <v>52</v>
      </c>
      <c r="B1303" s="1" t="s">
        <v>37</v>
      </c>
      <c r="C1303" s="1">
        <v>27.36</v>
      </c>
      <c r="D1303" s="1" t="s">
        <v>38</v>
      </c>
      <c r="E1303" s="1" t="s">
        <v>35</v>
      </c>
      <c r="F1303" s="18">
        <v>24393.6224</v>
      </c>
      <c r="G1303" s="18" t="str" cm="1">
        <f t="array" ref="G1303">_xlfn.IFS(C1303&lt;=18.5,"Underweight",AND(C1303&gt;18.5,C1303&lt;=24.9),"Healthy",AND(C1303&gt;24.9,C1303&lt;=29.9),"Slightly Overweight",C1303&gt;29.9,"Overweight")</f>
        <v>Slightly Overweight</v>
      </c>
      <c r="H1303" t="str" cm="1">
        <f t="array" ref="H1303">_xlfn.IFS(A1303&lt;=25,"Young Adult",AND(A1303&gt;=26,A1303&lt;=35),"Adult",AND(A1303&gt;=36,A1303&lt;=59),"Mature Age Adult",A1303&gt;=60,"Senior")</f>
        <v>Mature Age Adult</v>
      </c>
    </row>
    <row r="1304" spans="1:8" ht="14.25" customHeight="1">
      <c r="A1304" s="1">
        <v>56</v>
      </c>
      <c r="B1304" s="1" t="s">
        <v>37</v>
      </c>
      <c r="C1304" s="1">
        <v>26.695</v>
      </c>
      <c r="D1304" s="1" t="s">
        <v>38</v>
      </c>
      <c r="E1304" s="1" t="s">
        <v>35</v>
      </c>
      <c r="F1304" s="18">
        <v>26109.32905</v>
      </c>
      <c r="G1304" s="18" t="str" cm="1">
        <f t="array" ref="G1304">_xlfn.IFS(C1304&lt;=18.5,"Underweight",AND(C1304&gt;18.5,C1304&lt;=24.9),"Healthy",AND(C1304&gt;24.9,C1304&lt;=29.9),"Slightly Overweight",C1304&gt;29.9,"Overweight")</f>
        <v>Slightly Overweight</v>
      </c>
      <c r="H1304" t="str" cm="1">
        <f t="array" ref="H1304">_xlfn.IFS(A1304&lt;=25,"Young Adult",AND(A1304&gt;=26,A1304&lt;=35),"Adult",AND(A1304&gt;=36,A1304&lt;=59),"Mature Age Adult",A1304&gt;=60,"Senior")</f>
        <v>Mature Age Adult</v>
      </c>
    </row>
    <row r="1305" spans="1:8" ht="14.25" customHeight="1">
      <c r="A1305" s="1">
        <v>54</v>
      </c>
      <c r="B1305" s="1" t="s">
        <v>37</v>
      </c>
      <c r="C1305" s="1">
        <v>25.1</v>
      </c>
      <c r="D1305" s="1" t="s">
        <v>38</v>
      </c>
      <c r="E1305" s="1" t="s">
        <v>34</v>
      </c>
      <c r="F1305" s="18">
        <v>25382.296999999999</v>
      </c>
      <c r="G1305" s="18" t="str" cm="1">
        <f t="array" ref="G1305">_xlfn.IFS(C1305&lt;=18.5,"Underweight",AND(C1305&gt;18.5,C1305&lt;=24.9),"Healthy",AND(C1305&gt;24.9,C1305&lt;=29.9),"Slightly Overweight",C1305&gt;29.9,"Overweight")</f>
        <v>Slightly Overweight</v>
      </c>
      <c r="H1305" t="str" cm="1">
        <f t="array" ref="H1305">_xlfn.IFS(A1305&lt;=25,"Young Adult",AND(A1305&gt;=26,A1305&lt;=35),"Adult",AND(A1305&gt;=36,A1305&lt;=59),"Mature Age Adult",A1305&gt;=60,"Senior")</f>
        <v>Mature Age Adult</v>
      </c>
    </row>
    <row r="1306" spans="1:8" ht="14.25" customHeight="1">
      <c r="A1306" s="1">
        <v>61</v>
      </c>
      <c r="B1306" s="1" t="s">
        <v>37</v>
      </c>
      <c r="C1306" s="1">
        <v>28.31</v>
      </c>
      <c r="D1306" s="1" t="s">
        <v>38</v>
      </c>
      <c r="E1306" s="1" t="s">
        <v>35</v>
      </c>
      <c r="F1306" s="18">
        <v>28868.6639</v>
      </c>
      <c r="G1306" s="18" t="str" cm="1">
        <f t="array" ref="G1306">_xlfn.IFS(C1306&lt;=18.5,"Underweight",AND(C1306&gt;18.5,C1306&lt;=24.9),"Healthy",AND(C1306&gt;24.9,C1306&lt;=29.9),"Slightly Overweight",C1306&gt;29.9,"Overweight")</f>
        <v>Slightly Overweight</v>
      </c>
      <c r="H1306" t="str" cm="1">
        <f t="array" ref="H1306">_xlfn.IFS(A1306&lt;=25,"Young Adult",AND(A1306&gt;=26,A1306&lt;=35),"Adult",AND(A1306&gt;=36,A1306&lt;=59),"Mature Age Adult",A1306&gt;=60,"Senior")</f>
        <v>Senior</v>
      </c>
    </row>
    <row r="1307" spans="1:8" ht="14.25" customHeight="1">
      <c r="A1307" s="1">
        <v>24</v>
      </c>
      <c r="B1307" s="1" t="s">
        <v>37</v>
      </c>
      <c r="C1307" s="1">
        <v>28.5</v>
      </c>
      <c r="D1307" s="1" t="s">
        <v>38</v>
      </c>
      <c r="E1307" s="1" t="s">
        <v>36</v>
      </c>
      <c r="F1307" s="18">
        <v>35147.528480000001</v>
      </c>
      <c r="G1307" s="18" t="str" cm="1">
        <f t="array" ref="G1307">_xlfn.IFS(C1307&lt;=18.5,"Underweight",AND(C1307&gt;18.5,C1307&lt;=24.9),"Healthy",AND(C1307&gt;24.9,C1307&lt;=29.9),"Slightly Overweight",C1307&gt;29.9,"Overweight")</f>
        <v>Slightly Overweight</v>
      </c>
      <c r="H1307" t="str" cm="1">
        <f t="array" ref="H1307">_xlfn.IFS(A1307&lt;=25,"Young Adult",AND(A1307&gt;=26,A1307&lt;=35),"Adult",AND(A1307&gt;=36,A1307&lt;=59),"Mature Age Adult",A1307&gt;=60,"Senior")</f>
        <v>Young Adult</v>
      </c>
    </row>
    <row r="1308" spans="1:8" ht="14.25" customHeight="1">
      <c r="A1308" s="1">
        <v>21</v>
      </c>
      <c r="B1308" s="1" t="s">
        <v>37</v>
      </c>
      <c r="C1308" s="1">
        <v>25.7</v>
      </c>
      <c r="D1308" s="1" t="s">
        <v>38</v>
      </c>
      <c r="E1308" s="1" t="s">
        <v>34</v>
      </c>
      <c r="F1308" s="18">
        <v>17942.106</v>
      </c>
      <c r="G1308" s="18" t="str" cm="1">
        <f t="array" ref="G1308">_xlfn.IFS(C1308&lt;=18.5,"Underweight",AND(C1308&gt;18.5,C1308&lt;=24.9),"Healthy",AND(C1308&gt;24.9,C1308&lt;=29.9),"Slightly Overweight",C1308&gt;29.9,"Overweight")</f>
        <v>Slightly Overweight</v>
      </c>
      <c r="H1308" t="str" cm="1">
        <f t="array" ref="H1308">_xlfn.IFS(A1308&lt;=25,"Young Adult",AND(A1308&gt;=26,A1308&lt;=35),"Adult",AND(A1308&gt;=36,A1308&lt;=59),"Mature Age Adult",A1308&gt;=60,"Senior")</f>
        <v>Young Adult</v>
      </c>
    </row>
    <row r="1309" spans="1:8" ht="14.25" customHeight="1">
      <c r="A1309" s="1">
        <v>39</v>
      </c>
      <c r="B1309" s="1" t="s">
        <v>37</v>
      </c>
      <c r="C1309" s="1">
        <v>28.3</v>
      </c>
      <c r="D1309" s="1" t="s">
        <v>38</v>
      </c>
      <c r="E1309" s="1" t="s">
        <v>34</v>
      </c>
      <c r="F1309" s="18">
        <v>21082.16</v>
      </c>
      <c r="G1309" s="18" t="str" cm="1">
        <f t="array" ref="G1309">_xlfn.IFS(C1309&lt;=18.5,"Underweight",AND(C1309&gt;18.5,C1309&lt;=24.9),"Healthy",AND(C1309&gt;24.9,C1309&lt;=29.9),"Slightly Overweight",C1309&gt;29.9,"Overweight")</f>
        <v>Slightly Overweight</v>
      </c>
      <c r="H1309" t="str" cm="1">
        <f t="array" ref="H1309">_xlfn.IFS(A1309&lt;=25,"Young Adult",AND(A1309&gt;=26,A1309&lt;=35),"Adult",AND(A1309&gt;=36,A1309&lt;=59),"Mature Age Adult",A1309&gt;=60,"Senior")</f>
        <v>Mature Age Adult</v>
      </c>
    </row>
    <row r="1310" spans="1:8" ht="14.25" customHeight="1">
      <c r="A1310" s="1">
        <v>42</v>
      </c>
      <c r="B1310" s="1" t="s">
        <v>37</v>
      </c>
      <c r="C1310" s="1">
        <v>26.07</v>
      </c>
      <c r="D1310" s="1" t="s">
        <v>38</v>
      </c>
      <c r="E1310" s="1" t="s">
        <v>33</v>
      </c>
      <c r="F1310" s="18">
        <v>38245.593269999998</v>
      </c>
      <c r="G1310" s="18" t="str" cm="1">
        <f t="array" ref="G1310">_xlfn.IFS(C1310&lt;=18.5,"Underweight",AND(C1310&gt;18.5,C1310&lt;=24.9),"Healthy",AND(C1310&gt;24.9,C1310&lt;=29.9),"Slightly Overweight",C1310&gt;29.9,"Overweight")</f>
        <v>Slightly Overweight</v>
      </c>
      <c r="H1310" t="str" cm="1">
        <f t="array" ref="H1310">_xlfn.IFS(A1310&lt;=25,"Young Adult",AND(A1310&gt;=26,A1310&lt;=35),"Adult",AND(A1310&gt;=36,A1310&lt;=59),"Mature Age Adult",A1310&gt;=60,"Senior")</f>
        <v>Mature Age Adult</v>
      </c>
    </row>
    <row r="1311" spans="1:8" ht="14.25" customHeight="1">
      <c r="A1311" s="1">
        <v>49</v>
      </c>
      <c r="B1311" s="1" t="s">
        <v>37</v>
      </c>
      <c r="C1311" s="1">
        <v>25.84</v>
      </c>
      <c r="D1311" s="1" t="s">
        <v>38</v>
      </c>
      <c r="E1311" s="1" t="s">
        <v>35</v>
      </c>
      <c r="F1311" s="18">
        <v>23807.240600000001</v>
      </c>
      <c r="G1311" s="18" t="str" cm="1">
        <f t="array" ref="G1311">_xlfn.IFS(C1311&lt;=18.5,"Underweight",AND(C1311&gt;18.5,C1311&lt;=24.9),"Healthy",AND(C1311&gt;24.9,C1311&lt;=29.9),"Slightly Overweight",C1311&gt;29.9,"Overweight")</f>
        <v>Slightly Overweight</v>
      </c>
      <c r="H1311" t="str" cm="1">
        <f t="array" ref="H1311">_xlfn.IFS(A1311&lt;=25,"Young Adult",AND(A1311&gt;=26,A1311&lt;=35),"Adult",AND(A1311&gt;=36,A1311&lt;=59),"Mature Age Adult",A1311&gt;=60,"Senior")</f>
        <v>Mature Age Adult</v>
      </c>
    </row>
    <row r="1312" spans="1:8" ht="14.25" customHeight="1">
      <c r="A1312" s="1">
        <v>49</v>
      </c>
      <c r="B1312" s="1" t="s">
        <v>37</v>
      </c>
      <c r="C1312" s="1">
        <v>25.6</v>
      </c>
      <c r="D1312" s="1" t="s">
        <v>38</v>
      </c>
      <c r="E1312" s="1" t="s">
        <v>34</v>
      </c>
      <c r="F1312" s="18">
        <v>23306.546999999999</v>
      </c>
      <c r="G1312" s="18" t="str" cm="1">
        <f t="array" ref="G1312">_xlfn.IFS(C1312&lt;=18.5,"Underweight",AND(C1312&gt;18.5,C1312&lt;=24.9),"Healthy",AND(C1312&gt;24.9,C1312&lt;=29.9),"Slightly Overweight",C1312&gt;29.9,"Overweight")</f>
        <v>Slightly Overweight</v>
      </c>
      <c r="H1312" t="str" cm="1">
        <f t="array" ref="H1312">_xlfn.IFS(A1312&lt;=25,"Young Adult",AND(A1312&gt;=26,A1312&lt;=35),"Adult",AND(A1312&gt;=36,A1312&lt;=59),"Mature Age Adult",A1312&gt;=60,"Senior")</f>
        <v>Mature Age Adult</v>
      </c>
    </row>
    <row r="1313" spans="1:8" ht="14.25" customHeight="1">
      <c r="A1313" s="1">
        <v>39</v>
      </c>
      <c r="B1313" s="1" t="s">
        <v>37</v>
      </c>
      <c r="C1313" s="1">
        <v>26.41</v>
      </c>
      <c r="D1313" s="1" t="s">
        <v>38</v>
      </c>
      <c r="E1313" s="1" t="s">
        <v>36</v>
      </c>
      <c r="F1313" s="18">
        <v>20149.322899999999</v>
      </c>
      <c r="G1313" s="18" t="str" cm="1">
        <f t="array" ref="G1313">_xlfn.IFS(C1313&lt;=18.5,"Underweight",AND(C1313&gt;18.5,C1313&lt;=24.9),"Healthy",AND(C1313&gt;24.9,C1313&lt;=29.9),"Slightly Overweight",C1313&gt;29.9,"Overweight")</f>
        <v>Slightly Overweight</v>
      </c>
      <c r="H1313" t="str" cm="1">
        <f t="array" ref="H1313">_xlfn.IFS(A1313&lt;=25,"Young Adult",AND(A1313&gt;=26,A1313&lt;=35),"Adult",AND(A1313&gt;=36,A1313&lt;=59),"Mature Age Adult",A1313&gt;=60,"Senior")</f>
        <v>Mature Age Adult</v>
      </c>
    </row>
    <row r="1314" spans="1:8" ht="14.25" customHeight="1">
      <c r="A1314" s="1">
        <v>42</v>
      </c>
      <c r="B1314" s="1" t="s">
        <v>37</v>
      </c>
      <c r="C1314" s="1">
        <v>28.31</v>
      </c>
      <c r="D1314" s="1" t="s">
        <v>38</v>
      </c>
      <c r="E1314" s="1" t="s">
        <v>35</v>
      </c>
      <c r="F1314" s="18">
        <v>32787.458590000002</v>
      </c>
      <c r="G1314" s="18" t="str" cm="1">
        <f t="array" ref="G1314">_xlfn.IFS(C1314&lt;=18.5,"Underweight",AND(C1314&gt;18.5,C1314&lt;=24.9),"Healthy",AND(C1314&gt;24.9,C1314&lt;=29.9),"Slightly Overweight",C1314&gt;29.9,"Overweight")</f>
        <v>Slightly Overweight</v>
      </c>
      <c r="H1314" t="str" cm="1">
        <f t="array" ref="H1314">_xlfn.IFS(A1314&lt;=25,"Young Adult",AND(A1314&gt;=26,A1314&lt;=35),"Adult",AND(A1314&gt;=36,A1314&lt;=59),"Mature Age Adult",A1314&gt;=60,"Senior")</f>
        <v>Mature Age Adult</v>
      </c>
    </row>
    <row r="1315" spans="1:8" ht="14.25" customHeight="1">
      <c r="A1315" s="1">
        <v>27</v>
      </c>
      <c r="B1315" s="1" t="s">
        <v>37</v>
      </c>
      <c r="C1315" s="1">
        <v>29.15</v>
      </c>
      <c r="D1315" s="1" t="s">
        <v>38</v>
      </c>
      <c r="E1315" s="1" t="s">
        <v>33</v>
      </c>
      <c r="F1315" s="18">
        <v>18246.495500000001</v>
      </c>
      <c r="G1315" s="18" t="str" cm="1">
        <f t="array" ref="G1315">_xlfn.IFS(C1315&lt;=18.5,"Underweight",AND(C1315&gt;18.5,C1315&lt;=24.9),"Healthy",AND(C1315&gt;24.9,C1315&lt;=29.9),"Slightly Overweight",C1315&gt;29.9,"Overweight")</f>
        <v>Slightly Overweight</v>
      </c>
      <c r="H1315" t="str" cm="1">
        <f t="array" ref="H1315">_xlfn.IFS(A1315&lt;=25,"Young Adult",AND(A1315&gt;=26,A1315&lt;=35),"Adult",AND(A1315&gt;=36,A1315&lt;=59),"Mature Age Adult",A1315&gt;=60,"Senior")</f>
        <v>Adult</v>
      </c>
    </row>
    <row r="1316" spans="1:8" ht="14.25" customHeight="1">
      <c r="A1316" s="1">
        <v>33</v>
      </c>
      <c r="B1316" s="1" t="s">
        <v>37</v>
      </c>
      <c r="C1316" s="1">
        <v>27.1</v>
      </c>
      <c r="D1316" s="1" t="s">
        <v>38</v>
      </c>
      <c r="E1316" s="1" t="s">
        <v>34</v>
      </c>
      <c r="F1316" s="18">
        <v>19040.876</v>
      </c>
      <c r="G1316" s="18" t="str" cm="1">
        <f t="array" ref="G1316">_xlfn.IFS(C1316&lt;=18.5,"Underweight",AND(C1316&gt;18.5,C1316&lt;=24.9),"Healthy",AND(C1316&gt;24.9,C1316&lt;=29.9),"Slightly Overweight",C1316&gt;29.9,"Overweight")</f>
        <v>Slightly Overweight</v>
      </c>
      <c r="H1316" t="str" cm="1">
        <f t="array" ref="H1316">_xlfn.IFS(A1316&lt;=25,"Young Adult",AND(A1316&gt;=26,A1316&lt;=35),"Adult",AND(A1316&gt;=36,A1316&lt;=59),"Mature Age Adult",A1316&gt;=60,"Senior")</f>
        <v>Adult</v>
      </c>
    </row>
    <row r="1317" spans="1:8" ht="14.25" customHeight="1">
      <c r="A1317" s="1">
        <v>27</v>
      </c>
      <c r="B1317" s="1" t="s">
        <v>37</v>
      </c>
      <c r="C1317" s="1">
        <v>28.5</v>
      </c>
      <c r="D1317" s="1" t="s">
        <v>38</v>
      </c>
      <c r="E1317" s="1" t="s">
        <v>35</v>
      </c>
      <c r="F1317" s="18">
        <v>18310.741999999998</v>
      </c>
      <c r="G1317" s="18" t="str" cm="1">
        <f t="array" ref="G1317">_xlfn.IFS(C1317&lt;=18.5,"Underweight",AND(C1317&gt;18.5,C1317&lt;=24.9),"Healthy",AND(C1317&gt;24.9,C1317&lt;=29.9),"Slightly Overweight",C1317&gt;29.9,"Overweight")</f>
        <v>Slightly Overweight</v>
      </c>
      <c r="H1317" t="str" cm="1">
        <f t="array" ref="H1317">_xlfn.IFS(A1317&lt;=25,"Young Adult",AND(A1317&gt;=26,A1317&lt;=35),"Adult",AND(A1317&gt;=36,A1317&lt;=59),"Mature Age Adult",A1317&gt;=60,"Senior")</f>
        <v>Adult</v>
      </c>
    </row>
    <row r="1318" spans="1:8" ht="14.25" customHeight="1">
      <c r="A1318" s="1">
        <v>36</v>
      </c>
      <c r="B1318" s="1" t="s">
        <v>37</v>
      </c>
      <c r="C1318" s="1">
        <v>28.024999999999999</v>
      </c>
      <c r="D1318" s="1" t="s">
        <v>38</v>
      </c>
      <c r="E1318" s="1" t="s">
        <v>36</v>
      </c>
      <c r="F1318" s="18">
        <v>20773.62775</v>
      </c>
      <c r="G1318" s="18" t="str" cm="1">
        <f t="array" ref="G1318">_xlfn.IFS(C1318&lt;=18.5,"Underweight",AND(C1318&gt;18.5,C1318&lt;=24.9),"Healthy",AND(C1318&gt;24.9,C1318&lt;=29.9),"Slightly Overweight",C1318&gt;29.9,"Overweight")</f>
        <v>Slightly Overweight</v>
      </c>
      <c r="H1318" t="str" cm="1">
        <f t="array" ref="H1318">_xlfn.IFS(A1318&lt;=25,"Young Adult",AND(A1318&gt;=26,A1318&lt;=35),"Adult",AND(A1318&gt;=36,A1318&lt;=59),"Mature Age Adult",A1318&gt;=60,"Senior")</f>
        <v>Mature Age Adult</v>
      </c>
    </row>
    <row r="1319" spans="1:8" ht="14.25" customHeight="1">
      <c r="A1319" s="1">
        <v>32</v>
      </c>
      <c r="B1319" s="1" t="s">
        <v>37</v>
      </c>
      <c r="C1319" s="1">
        <v>28.93</v>
      </c>
      <c r="D1319" s="1" t="s">
        <v>38</v>
      </c>
      <c r="E1319" s="1" t="s">
        <v>33</v>
      </c>
      <c r="F1319" s="18">
        <v>19719.6947</v>
      </c>
      <c r="G1319" s="18" t="str" cm="1">
        <f t="array" ref="G1319">_xlfn.IFS(C1319&lt;=18.5,"Underweight",AND(C1319&gt;18.5,C1319&lt;=24.9),"Healthy",AND(C1319&gt;24.9,C1319&lt;=29.9),"Slightly Overweight",C1319&gt;29.9,"Overweight")</f>
        <v>Slightly Overweight</v>
      </c>
      <c r="H1319" t="str" cm="1">
        <f t="array" ref="H1319">_xlfn.IFS(A1319&lt;=25,"Young Adult",AND(A1319&gt;=26,A1319&lt;=35),"Adult",AND(A1319&gt;=36,A1319&lt;=59),"Mature Age Adult",A1319&gt;=60,"Senior")</f>
        <v>Adult</v>
      </c>
    </row>
    <row r="1320" spans="1:8" ht="14.25" customHeight="1">
      <c r="A1320" s="1">
        <v>57</v>
      </c>
      <c r="B1320" s="1" t="s">
        <v>37</v>
      </c>
      <c r="C1320" s="1">
        <v>28.975000000000001</v>
      </c>
      <c r="D1320" s="1" t="s">
        <v>38</v>
      </c>
      <c r="E1320" s="1" t="s">
        <v>36</v>
      </c>
      <c r="F1320" s="18">
        <v>27218.437249999999</v>
      </c>
      <c r="G1320" s="18" t="str" cm="1">
        <f t="array" ref="G1320">_xlfn.IFS(C1320&lt;=18.5,"Underweight",AND(C1320&gt;18.5,C1320&lt;=24.9),"Healthy",AND(C1320&gt;24.9,C1320&lt;=29.9),"Slightly Overweight",C1320&gt;29.9,"Overweight")</f>
        <v>Slightly Overweight</v>
      </c>
      <c r="H1320" t="str" cm="1">
        <f t="array" ref="H1320">_xlfn.IFS(A1320&lt;=25,"Young Adult",AND(A1320&gt;=26,A1320&lt;=35),"Adult",AND(A1320&gt;=36,A1320&lt;=59),"Mature Age Adult",A1320&gt;=60,"Senior")</f>
        <v>Mature Age Adult</v>
      </c>
    </row>
    <row r="1321" spans="1:8" ht="14.25" customHeight="1">
      <c r="A1321" s="1">
        <v>25</v>
      </c>
      <c r="B1321" s="1" t="s">
        <v>37</v>
      </c>
      <c r="C1321" s="1">
        <v>29.7</v>
      </c>
      <c r="D1321" s="1" t="s">
        <v>38</v>
      </c>
      <c r="E1321" s="1" t="s">
        <v>34</v>
      </c>
      <c r="F1321" s="18">
        <v>19933.457999999999</v>
      </c>
      <c r="G1321" s="18" t="str" cm="1">
        <f t="array" ref="G1321">_xlfn.IFS(C1321&lt;=18.5,"Underweight",AND(C1321&gt;18.5,C1321&lt;=24.9),"Healthy",AND(C1321&gt;24.9,C1321&lt;=29.9),"Slightly Overweight",C1321&gt;29.9,"Overweight")</f>
        <v>Slightly Overweight</v>
      </c>
      <c r="H1321" t="str" cm="1">
        <f t="array" ref="H1321">_xlfn.IFS(A1321&lt;=25,"Young Adult",AND(A1321&gt;=26,A1321&lt;=35),"Adult",AND(A1321&gt;=36,A1321&lt;=59),"Mature Age Adult",A1321&gt;=60,"Senior")</f>
        <v>Young Adult</v>
      </c>
    </row>
    <row r="1322" spans="1:8" ht="14.25" customHeight="1">
      <c r="A1322" s="1">
        <v>34</v>
      </c>
      <c r="B1322" s="1" t="s">
        <v>37</v>
      </c>
      <c r="C1322" s="1">
        <v>27.835000000000001</v>
      </c>
      <c r="D1322" s="1" t="s">
        <v>38</v>
      </c>
      <c r="E1322" s="1" t="s">
        <v>35</v>
      </c>
      <c r="F1322" s="18">
        <v>20009.63365</v>
      </c>
      <c r="G1322" s="18" t="str" cm="1">
        <f t="array" ref="G1322">_xlfn.IFS(C1322&lt;=18.5,"Underweight",AND(C1322&gt;18.5,C1322&lt;=24.9),"Healthy",AND(C1322&gt;24.9,C1322&lt;=29.9),"Slightly Overweight",C1322&gt;29.9,"Overweight")</f>
        <v>Slightly Overweight</v>
      </c>
      <c r="H1322" t="str" cm="1">
        <f t="array" ref="H1322">_xlfn.IFS(A1322&lt;=25,"Young Adult",AND(A1322&gt;=26,A1322&lt;=35),"Adult",AND(A1322&gt;=36,A1322&lt;=59),"Mature Age Adult",A1322&gt;=60,"Senior")</f>
        <v>Adult</v>
      </c>
    </row>
    <row r="1323" spans="1:8" ht="14.25" customHeight="1">
      <c r="A1323" s="1">
        <v>31</v>
      </c>
      <c r="B1323" s="1" t="s">
        <v>37</v>
      </c>
      <c r="C1323" s="1">
        <v>25.9</v>
      </c>
      <c r="D1323" s="1" t="s">
        <v>38</v>
      </c>
      <c r="E1323" s="1" t="s">
        <v>34</v>
      </c>
      <c r="F1323" s="18">
        <v>19199.944</v>
      </c>
      <c r="G1323" s="18" t="str" cm="1">
        <f t="array" ref="G1323">_xlfn.IFS(C1323&lt;=18.5,"Underweight",AND(C1323&gt;18.5,C1323&lt;=24.9),"Healthy",AND(C1323&gt;24.9,C1323&lt;=29.9),"Slightly Overweight",C1323&gt;29.9,"Overweight")</f>
        <v>Slightly Overweight</v>
      </c>
      <c r="H1323" t="str" cm="1">
        <f t="array" ref="H1323">_xlfn.IFS(A1323&lt;=25,"Young Adult",AND(A1323&gt;=26,A1323&lt;=35),"Adult",AND(A1323&gt;=36,A1323&lt;=59),"Mature Age Adult",A1323&gt;=60,"Senior")</f>
        <v>Adult</v>
      </c>
    </row>
    <row r="1324" spans="1:8" ht="14.25" customHeight="1">
      <c r="A1324" s="1">
        <v>47</v>
      </c>
      <c r="B1324" s="1" t="s">
        <v>37</v>
      </c>
      <c r="C1324" s="1">
        <v>28.215</v>
      </c>
      <c r="D1324" s="1" t="s">
        <v>38</v>
      </c>
      <c r="E1324" s="1" t="s">
        <v>35</v>
      </c>
      <c r="F1324" s="18">
        <v>24915.220850000002</v>
      </c>
      <c r="G1324" s="18" t="str" cm="1">
        <f t="array" ref="G1324">_xlfn.IFS(C1324&lt;=18.5,"Underweight",AND(C1324&gt;18.5,C1324&lt;=24.9),"Healthy",AND(C1324&gt;24.9,C1324&lt;=29.9),"Slightly Overweight",C1324&gt;29.9,"Overweight")</f>
        <v>Slightly Overweight</v>
      </c>
      <c r="H1324" t="str" cm="1">
        <f t="array" ref="H1324">_xlfn.IFS(A1324&lt;=25,"Young Adult",AND(A1324&gt;=26,A1324&lt;=35),"Adult",AND(A1324&gt;=36,A1324&lt;=59),"Mature Age Adult",A1324&gt;=60,"Senior")</f>
        <v>Mature Age Adult</v>
      </c>
    </row>
    <row r="1325" spans="1:8" ht="14.25" customHeight="1">
      <c r="A1325" s="1">
        <v>19</v>
      </c>
      <c r="B1325" s="1" t="s">
        <v>37</v>
      </c>
      <c r="C1325" s="1">
        <v>26.03</v>
      </c>
      <c r="D1325" s="1" t="s">
        <v>38</v>
      </c>
      <c r="E1325" s="1" t="s">
        <v>35</v>
      </c>
      <c r="F1325" s="18">
        <v>16450.894700000001</v>
      </c>
      <c r="G1325" s="18" t="str" cm="1">
        <f t="array" ref="G1325">_xlfn.IFS(C1325&lt;=18.5,"Underweight",AND(C1325&gt;18.5,C1325&lt;=24.9),"Healthy",AND(C1325&gt;24.9,C1325&lt;=29.9),"Slightly Overweight",C1325&gt;29.9,"Overweight")</f>
        <v>Slightly Overweight</v>
      </c>
      <c r="H1325" t="str" cm="1">
        <f t="array" ref="H1325">_xlfn.IFS(A1325&lt;=25,"Young Adult",AND(A1325&gt;=26,A1325&lt;=35),"Adult",AND(A1325&gt;=36,A1325&lt;=59),"Mature Age Adult",A1325&gt;=60,"Senior")</f>
        <v>Young Adult</v>
      </c>
    </row>
    <row r="1326" spans="1:8" ht="14.25" customHeight="1">
      <c r="A1326" s="1">
        <v>47</v>
      </c>
      <c r="B1326" s="1" t="s">
        <v>37</v>
      </c>
      <c r="C1326" s="1">
        <v>29.8</v>
      </c>
      <c r="D1326" s="1" t="s">
        <v>38</v>
      </c>
      <c r="E1326" s="1" t="s">
        <v>34</v>
      </c>
      <c r="F1326" s="18">
        <v>25309.489000000001</v>
      </c>
      <c r="G1326" s="18" t="str" cm="1">
        <f t="array" ref="G1326">_xlfn.IFS(C1326&lt;=18.5,"Underweight",AND(C1326&gt;18.5,C1326&lt;=24.9),"Healthy",AND(C1326&gt;24.9,C1326&lt;=29.9),"Slightly Overweight",C1326&gt;29.9,"Overweight")</f>
        <v>Slightly Overweight</v>
      </c>
      <c r="H1326" t="str" cm="1">
        <f t="array" ref="H1326">_xlfn.IFS(A1326&lt;=25,"Young Adult",AND(A1326&gt;=26,A1326&lt;=35),"Adult",AND(A1326&gt;=36,A1326&lt;=59),"Mature Age Adult",A1326&gt;=60,"Senior")</f>
        <v>Mature Age Adult</v>
      </c>
    </row>
    <row r="1327" spans="1:8" ht="14.25" customHeight="1">
      <c r="A1327" s="1">
        <v>18</v>
      </c>
      <c r="B1327" s="1" t="s">
        <v>37</v>
      </c>
      <c r="C1327" s="1">
        <v>27.36</v>
      </c>
      <c r="D1327" s="1" t="s">
        <v>38</v>
      </c>
      <c r="E1327" s="1" t="s">
        <v>36</v>
      </c>
      <c r="F1327" s="18">
        <v>17178.682400000002</v>
      </c>
      <c r="G1327" s="18" t="str" cm="1">
        <f t="array" ref="G1327">_xlfn.IFS(C1327&lt;=18.5,"Underweight",AND(C1327&gt;18.5,C1327&lt;=24.9),"Healthy",AND(C1327&gt;24.9,C1327&lt;=29.9),"Slightly Overweight",C1327&gt;29.9,"Overweight")</f>
        <v>Slightly Overweight</v>
      </c>
      <c r="H1327" t="str" cm="1">
        <f t="array" ref="H1327">_xlfn.IFS(A1327&lt;=25,"Young Adult",AND(A1327&gt;=26,A1327&lt;=35),"Adult",AND(A1327&gt;=36,A1327&lt;=59),"Mature Age Adult",A1327&gt;=60,"Senior")</f>
        <v>Young Adult</v>
      </c>
    </row>
    <row r="1328" spans="1:8" ht="14.25" customHeight="1">
      <c r="A1328" s="1">
        <v>31</v>
      </c>
      <c r="B1328" s="1" t="s">
        <v>37</v>
      </c>
      <c r="C1328" s="1">
        <v>29.81</v>
      </c>
      <c r="D1328" s="1" t="s">
        <v>38</v>
      </c>
      <c r="E1328" s="1" t="s">
        <v>33</v>
      </c>
      <c r="F1328" s="18">
        <v>19350.368900000001</v>
      </c>
      <c r="G1328" s="18" t="str" cm="1">
        <f t="array" ref="G1328">_xlfn.IFS(C1328&lt;=18.5,"Underweight",AND(C1328&gt;18.5,C1328&lt;=24.9),"Healthy",AND(C1328&gt;24.9,C1328&lt;=29.9),"Slightly Overweight",C1328&gt;29.9,"Overweight")</f>
        <v>Slightly Overweight</v>
      </c>
      <c r="H1328" t="str" cm="1">
        <f t="array" ref="H1328">_xlfn.IFS(A1328&lt;=25,"Young Adult",AND(A1328&gt;=26,A1328&lt;=35),"Adult",AND(A1328&gt;=36,A1328&lt;=59),"Mature Age Adult",A1328&gt;=60,"Senior")</f>
        <v>Adult</v>
      </c>
    </row>
    <row r="1329" spans="1:8" ht="14.25" customHeight="1">
      <c r="A1329" s="1">
        <v>24</v>
      </c>
      <c r="B1329" s="1" t="s">
        <v>37</v>
      </c>
      <c r="C1329" s="1">
        <v>29.83</v>
      </c>
      <c r="D1329" s="1" t="s">
        <v>38</v>
      </c>
      <c r="E1329" s="1" t="s">
        <v>36</v>
      </c>
      <c r="F1329" s="18">
        <v>18648.421699999999</v>
      </c>
      <c r="G1329" s="18" t="str" cm="1">
        <f t="array" ref="G1329">_xlfn.IFS(C1329&lt;=18.5,"Underweight",AND(C1329&gt;18.5,C1329&lt;=24.9),"Healthy",AND(C1329&gt;24.9,C1329&lt;=29.9),"Slightly Overweight",C1329&gt;29.9,"Overweight")</f>
        <v>Slightly Overweight</v>
      </c>
      <c r="H1329" t="str" cm="1">
        <f t="array" ref="H1329">_xlfn.IFS(A1329&lt;=25,"Young Adult",AND(A1329&gt;=26,A1329&lt;=35),"Adult",AND(A1329&gt;=36,A1329&lt;=59),"Mature Age Adult",A1329&gt;=60,"Senior")</f>
        <v>Young Adult</v>
      </c>
    </row>
    <row r="1330" spans="1:8" ht="14.25" customHeight="1">
      <c r="A1330" s="1">
        <v>20</v>
      </c>
      <c r="B1330" s="1" t="s">
        <v>37</v>
      </c>
      <c r="C1330" s="1">
        <v>27.3</v>
      </c>
      <c r="D1330" s="1" t="s">
        <v>38</v>
      </c>
      <c r="E1330" s="1" t="s">
        <v>34</v>
      </c>
      <c r="F1330" s="18">
        <v>16232.847</v>
      </c>
      <c r="G1330" s="18" t="str" cm="1">
        <f t="array" ref="G1330">_xlfn.IFS(C1330&lt;=18.5,"Underweight",AND(C1330&gt;18.5,C1330&lt;=24.9),"Healthy",AND(C1330&gt;24.9,C1330&lt;=29.9),"Slightly Overweight",C1330&gt;29.9,"Overweight")</f>
        <v>Slightly Overweight</v>
      </c>
      <c r="H1330" t="str" cm="1">
        <f t="array" ref="H1330">_xlfn.IFS(A1330&lt;=25,"Young Adult",AND(A1330&gt;=26,A1330&lt;=35),"Adult",AND(A1330&gt;=36,A1330&lt;=59),"Mature Age Adult",A1330&gt;=60,"Senior")</f>
        <v>Young Adult</v>
      </c>
    </row>
    <row r="1331" spans="1:8" ht="14.25" customHeight="1">
      <c r="A1331" s="1">
        <v>26</v>
      </c>
      <c r="B1331" s="1" t="s">
        <v>37</v>
      </c>
      <c r="C1331" s="1">
        <v>27.06</v>
      </c>
      <c r="D1331" s="1" t="s">
        <v>38</v>
      </c>
      <c r="E1331" s="1" t="s">
        <v>33</v>
      </c>
      <c r="F1331" s="18">
        <v>17043.341400000001</v>
      </c>
      <c r="G1331" s="18" t="str" cm="1">
        <f t="array" ref="G1331">_xlfn.IFS(C1331&lt;=18.5,"Underweight",AND(C1331&gt;18.5,C1331&lt;=24.9),"Healthy",AND(C1331&gt;24.9,C1331&lt;=29.9),"Slightly Overweight",C1331&gt;29.9,"Overweight")</f>
        <v>Slightly Overweight</v>
      </c>
      <c r="H1331" t="str" cm="1">
        <f t="array" ref="H1331">_xlfn.IFS(A1331&lt;=25,"Young Adult",AND(A1331&gt;=26,A1331&lt;=35),"Adult",AND(A1331&gt;=36,A1331&lt;=59),"Mature Age Adult",A1331&gt;=60,"Senior")</f>
        <v>Adult</v>
      </c>
    </row>
    <row r="1332" spans="1:8" ht="14.25" customHeight="1">
      <c r="A1332" s="1">
        <v>43</v>
      </c>
      <c r="B1332" s="1" t="s">
        <v>37</v>
      </c>
      <c r="C1332" s="1">
        <v>27.8</v>
      </c>
      <c r="D1332" s="1" t="s">
        <v>38</v>
      </c>
      <c r="E1332" s="1" t="s">
        <v>34</v>
      </c>
      <c r="F1332" s="18">
        <v>37829.724199999997</v>
      </c>
      <c r="G1332" s="18" t="str" cm="1">
        <f t="array" ref="G1332">_xlfn.IFS(C1332&lt;=18.5,"Underweight",AND(C1332&gt;18.5,C1332&lt;=24.9),"Healthy",AND(C1332&gt;24.9,C1332&lt;=29.9),"Slightly Overweight",C1332&gt;29.9,"Overweight")</f>
        <v>Slightly Overweight</v>
      </c>
      <c r="H1332" t="str" cm="1">
        <f t="array" ref="H1332">_xlfn.IFS(A1332&lt;=25,"Young Adult",AND(A1332&gt;=26,A1332&lt;=35),"Adult",AND(A1332&gt;=36,A1332&lt;=59),"Mature Age Adult",A1332&gt;=60,"Senior")</f>
        <v>Mature Age Adult</v>
      </c>
    </row>
    <row r="1333" spans="1:8" ht="14.25" customHeight="1">
      <c r="A1333" s="1">
        <v>32</v>
      </c>
      <c r="B1333" s="1" t="s">
        <v>37</v>
      </c>
      <c r="C1333" s="1">
        <v>28.12</v>
      </c>
      <c r="D1333" s="1" t="s">
        <v>38</v>
      </c>
      <c r="E1333" s="1" t="s">
        <v>35</v>
      </c>
      <c r="F1333" s="18">
        <v>21472.478800000001</v>
      </c>
      <c r="G1333" s="18" t="str" cm="1">
        <f t="array" ref="G1333">_xlfn.IFS(C1333&lt;=18.5,"Underweight",AND(C1333&gt;18.5,C1333&lt;=24.9),"Healthy",AND(C1333&gt;24.9,C1333&lt;=29.9),"Slightly Overweight",C1333&gt;29.9,"Overweight")</f>
        <v>Slightly Overweight</v>
      </c>
      <c r="H1333" t="str" cm="1">
        <f t="array" ref="H1333">_xlfn.IFS(A1333&lt;=25,"Young Adult",AND(A1333&gt;=26,A1333&lt;=35),"Adult",AND(A1333&gt;=36,A1333&lt;=59),"Mature Age Adult",A1333&gt;=60,"Senior")</f>
        <v>Adult</v>
      </c>
    </row>
    <row r="1334" spans="1:8" ht="14.25" customHeight="1">
      <c r="A1334" s="1">
        <v>62</v>
      </c>
      <c r="B1334" s="1" t="s">
        <v>37</v>
      </c>
      <c r="C1334" s="1">
        <v>26.695</v>
      </c>
      <c r="D1334" s="1" t="s">
        <v>38</v>
      </c>
      <c r="E1334" s="1" t="s">
        <v>36</v>
      </c>
      <c r="F1334" s="18">
        <v>28101.333050000001</v>
      </c>
      <c r="G1334" s="18" t="str" cm="1">
        <f t="array" ref="G1334">_xlfn.IFS(C1334&lt;=18.5,"Underweight",AND(C1334&gt;18.5,C1334&lt;=24.9),"Healthy",AND(C1334&gt;24.9,C1334&lt;=29.9),"Slightly Overweight",C1334&gt;29.9,"Overweight")</f>
        <v>Slightly Overweight</v>
      </c>
      <c r="H1334" t="str" cm="1">
        <f t="array" ref="H1334">_xlfn.IFS(A1334&lt;=25,"Young Adult",AND(A1334&gt;=26,A1334&lt;=35),"Adult",AND(A1334&gt;=36,A1334&lt;=59),"Mature Age Adult",A1334&gt;=60,"Senior")</f>
        <v>Senior</v>
      </c>
    </row>
    <row r="1335" spans="1:8" ht="14.25" customHeight="1">
      <c r="A1335" s="1">
        <v>32</v>
      </c>
      <c r="B1335" s="1" t="s">
        <v>31</v>
      </c>
      <c r="C1335" s="1">
        <v>17.765000000000001</v>
      </c>
      <c r="D1335" s="1" t="s">
        <v>38</v>
      </c>
      <c r="E1335" s="1" t="s">
        <v>35</v>
      </c>
      <c r="F1335" s="18">
        <v>32734.186300000001</v>
      </c>
      <c r="G1335" s="18" t="str" cm="1">
        <f t="array" ref="G1335">_xlfn.IFS(C1335&lt;=18.5,"Underweight",AND(C1335&gt;18.5,C1335&lt;=24.9),"Healthy",AND(C1335&gt;24.9,C1335&lt;=29.9),"Slightly Overweight",C1335&gt;29.9,"Overweight")</f>
        <v>Underweight</v>
      </c>
      <c r="H1335" t="str" cm="1">
        <f t="array" ref="H1335">_xlfn.IFS(A1335&lt;=25,"Young Adult",AND(A1335&gt;=26,A1335&lt;=35),"Adult",AND(A1335&gt;=36,A1335&lt;=59),"Mature Age Adult",A1335&gt;=60,"Senior")</f>
        <v>Adult</v>
      </c>
    </row>
    <row r="1336" spans="1:8" ht="14.25" customHeight="1">
      <c r="A1336" s="1">
        <v>27</v>
      </c>
      <c r="B1336" s="1" t="s">
        <v>31</v>
      </c>
      <c r="C1336" s="1">
        <v>17.954999999999998</v>
      </c>
      <c r="D1336" s="1" t="s">
        <v>38</v>
      </c>
      <c r="E1336" s="1" t="s">
        <v>36</v>
      </c>
      <c r="F1336" s="18">
        <v>15006.579449999999</v>
      </c>
      <c r="G1336" s="18" t="str" cm="1">
        <f t="array" ref="G1336">_xlfn.IFS(C1336&lt;=18.5,"Underweight",AND(C1336&gt;18.5,C1336&lt;=24.9),"Healthy",AND(C1336&gt;24.9,C1336&lt;=29.9),"Slightly Overweight",C1336&gt;29.9,"Overweight")</f>
        <v>Underweight</v>
      </c>
      <c r="H1336" t="str" cm="1">
        <f t="array" ref="H1336">_xlfn.IFS(A1336&lt;=25,"Young Adult",AND(A1336&gt;=26,A1336&lt;=35),"Adult",AND(A1336&gt;=36,A1336&lt;=59),"Mature Age Adult",A1336&gt;=60,"Senior")</f>
        <v>Adult</v>
      </c>
    </row>
    <row r="1337" spans="1:8" ht="14.25" customHeight="1">
      <c r="A1337" s="1">
        <v>26</v>
      </c>
      <c r="B1337" s="1" t="s">
        <v>31</v>
      </c>
      <c r="C1337" s="1">
        <v>17.195</v>
      </c>
      <c r="D1337" s="1" t="s">
        <v>38</v>
      </c>
      <c r="E1337" s="1" t="s">
        <v>36</v>
      </c>
      <c r="F1337" s="18">
        <v>14455.644050000001</v>
      </c>
      <c r="G1337" s="18" t="str" cm="1">
        <f t="array" ref="G1337">_xlfn.IFS(C1337&lt;=18.5,"Underweight",AND(C1337&gt;18.5,C1337&lt;=24.9),"Healthy",AND(C1337&gt;24.9,C1337&lt;=29.9),"Slightly Overweight",C1337&gt;29.9,"Overweight")</f>
        <v>Underweight</v>
      </c>
      <c r="H1337" t="str" cm="1">
        <f t="array" ref="H1337">_xlfn.IFS(A1337&lt;=25,"Young Adult",AND(A1337&gt;=26,A1337&lt;=35),"Adult",AND(A1337&gt;=36,A1337&lt;=59),"Mature Age Adult",A1337&gt;=60,"Senior")</f>
        <v>Adult</v>
      </c>
    </row>
    <row r="1338" spans="1:8" ht="14.25" customHeight="1">
      <c r="A1338" s="1">
        <v>39</v>
      </c>
      <c r="B1338" s="1" t="s">
        <v>31</v>
      </c>
      <c r="C1338" s="1">
        <v>18.3</v>
      </c>
      <c r="D1338" s="1" t="s">
        <v>38</v>
      </c>
      <c r="E1338" s="1" t="s">
        <v>34</v>
      </c>
      <c r="F1338" s="18">
        <v>19023.259999999998</v>
      </c>
      <c r="G1338" s="18" t="str" cm="1">
        <f t="array" ref="G1338">_xlfn.IFS(C1338&lt;=18.5,"Underweight",AND(C1338&gt;18.5,C1338&lt;=24.9),"Healthy",AND(C1338&gt;24.9,C1338&lt;=29.9),"Slightly Overweight",C1338&gt;29.9,"Overweight")</f>
        <v>Underweight</v>
      </c>
      <c r="H1338" t="str" cm="1">
        <f t="array" ref="H1338">_xlfn.IFS(A1338&lt;=25,"Young Adult",AND(A1338&gt;=26,A1338&lt;=35),"Adult",AND(A1338&gt;=36,A1338&lt;=59),"Mature Age Adult",A1338&gt;=60,"Senior")</f>
        <v>Mature Age Adult</v>
      </c>
    </row>
    <row r="1339" spans="1:8" ht="14.25" customHeight="1">
      <c r="A1339" s="1">
        <v>18</v>
      </c>
      <c r="B1339" s="1" t="s">
        <v>37</v>
      </c>
      <c r="C1339" s="1">
        <v>17.29</v>
      </c>
      <c r="D1339" s="1" t="s">
        <v>38</v>
      </c>
      <c r="E1339" s="1" t="s">
        <v>36</v>
      </c>
      <c r="F1339" s="18">
        <v>12829.455099999999</v>
      </c>
      <c r="G1339" s="18" t="str" cm="1">
        <f t="array" ref="G1339">_xlfn.IFS(C1339&lt;=18.5,"Underweight",AND(C1339&gt;18.5,C1339&lt;=24.9),"Healthy",AND(C1339&gt;24.9,C1339&lt;=29.9),"Slightly Overweight",C1339&gt;29.9,"Overweight")</f>
        <v>Underweight</v>
      </c>
      <c r="H1339" t="str" cm="1">
        <f t="array" ref="H1339">_xlfn.IFS(A1339&lt;=25,"Young Adult",AND(A1339&gt;=26,A1339&lt;=35),"Adult",AND(A1339&gt;=36,A1339&lt;=59),"Mature Age Adult",A1339&gt;=60,"Senior")</f>
        <v>Young Adult</v>
      </c>
    </row>
  </sheetData>
  <autoFilter ref="A1:H1339" xr:uid="{00000000-0001-0000-01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5B"/>
  </sheetPr>
  <dimension ref="A1:Z1000"/>
  <sheetViews>
    <sheetView showGridLines="0" topLeftCell="A149" workbookViewId="0">
      <selection activeCell="E137" sqref="E137"/>
    </sheetView>
  </sheetViews>
  <sheetFormatPr defaultColWidth="14.42578125" defaultRowHeight="15" customHeight="1"/>
  <cols>
    <col min="1" max="1" width="8.7109375" customWidth="1"/>
    <col min="2" max="2" width="51.85546875" customWidth="1"/>
    <col min="3" max="3" width="25.85546875" customWidth="1"/>
    <col min="4" max="4" width="23.7109375" customWidth="1"/>
    <col min="5" max="5" width="30.28515625" customWidth="1"/>
    <col min="6" max="6" width="16.42578125" customWidth="1"/>
    <col min="7" max="7" width="14.42578125" customWidth="1"/>
    <col min="8" max="8" width="13.140625" customWidth="1"/>
    <col min="9" max="16" width="8.7109375" customWidth="1"/>
    <col min="17" max="17" width="10" customWidth="1"/>
    <col min="18" max="25" width="8.7109375" customWidth="1"/>
    <col min="26" max="26" width="114.28515625" customWidth="1"/>
  </cols>
  <sheetData>
    <row r="1" spans="1:26" ht="26.25">
      <c r="A1" s="83" t="s">
        <v>39</v>
      </c>
      <c r="B1" s="84"/>
      <c r="C1" s="84"/>
      <c r="D1" s="84"/>
      <c r="E1" s="84"/>
      <c r="F1" s="84"/>
      <c r="G1" s="84"/>
      <c r="H1" s="84"/>
      <c r="I1" s="84"/>
      <c r="J1" s="84"/>
      <c r="K1" s="84"/>
      <c r="L1" s="84"/>
      <c r="M1" s="84"/>
      <c r="N1" s="84"/>
      <c r="O1" s="84"/>
      <c r="P1" s="84"/>
      <c r="Q1" s="84"/>
      <c r="R1" s="84"/>
      <c r="S1" s="84"/>
      <c r="T1" s="84"/>
      <c r="U1" s="84"/>
      <c r="V1" s="84"/>
      <c r="W1" s="84"/>
      <c r="X1" s="84"/>
      <c r="Y1" s="84"/>
      <c r="Z1" s="84"/>
    </row>
    <row r="2" spans="1:26" ht="14.25" customHeight="1">
      <c r="A2" s="23" t="s">
        <v>40</v>
      </c>
      <c r="B2" s="23"/>
      <c r="C2" s="23"/>
      <c r="D2" s="23"/>
      <c r="E2" s="23"/>
      <c r="F2" s="23"/>
      <c r="G2" s="23"/>
      <c r="H2" s="23"/>
      <c r="I2" s="23"/>
      <c r="J2" s="23"/>
      <c r="K2" s="23"/>
      <c r="L2" s="23"/>
      <c r="M2" s="23"/>
      <c r="N2" s="23"/>
      <c r="O2" s="23"/>
      <c r="P2" s="1"/>
      <c r="Q2" s="1"/>
      <c r="R2" s="1"/>
      <c r="S2" s="1"/>
      <c r="T2" s="1"/>
      <c r="U2" s="1"/>
      <c r="V2" s="1"/>
      <c r="W2" s="1"/>
      <c r="X2" s="1"/>
      <c r="Y2" s="1"/>
      <c r="Z2" s="1"/>
    </row>
    <row r="3" spans="1:26">
      <c r="A3" s="23" t="s">
        <v>41</v>
      </c>
      <c r="B3" s="23"/>
      <c r="C3" s="23"/>
      <c r="D3" s="23"/>
      <c r="E3" s="23"/>
      <c r="F3" s="23"/>
      <c r="G3" s="23"/>
      <c r="H3" s="23"/>
      <c r="I3" s="23"/>
      <c r="J3" s="23"/>
      <c r="K3" s="23"/>
      <c r="L3" s="23"/>
      <c r="M3" s="23"/>
      <c r="N3" s="23"/>
      <c r="O3" s="23"/>
      <c r="P3" s="1"/>
      <c r="Q3" s="1"/>
      <c r="R3" s="1"/>
      <c r="S3" s="1"/>
      <c r="T3" s="1"/>
      <c r="U3" s="1"/>
      <c r="V3" s="1"/>
      <c r="W3" s="1"/>
      <c r="X3" s="1"/>
      <c r="Y3" s="1"/>
      <c r="Z3" s="1"/>
    </row>
    <row r="4" spans="1:26" ht="14.25" customHeight="1">
      <c r="A4" s="23"/>
      <c r="B4" s="23"/>
      <c r="C4" s="23"/>
      <c r="D4" s="23"/>
      <c r="E4" s="23"/>
      <c r="F4" s="23"/>
      <c r="G4" s="23"/>
      <c r="H4" s="23"/>
      <c r="I4" s="23"/>
      <c r="J4" s="23"/>
      <c r="K4" s="23"/>
      <c r="L4" s="23"/>
      <c r="M4" s="23"/>
      <c r="N4" s="23"/>
      <c r="O4" s="23"/>
      <c r="P4" s="1"/>
      <c r="Q4" s="1"/>
      <c r="R4" s="1"/>
      <c r="S4" s="1"/>
      <c r="T4" s="1"/>
      <c r="U4" s="1"/>
      <c r="V4" s="1"/>
      <c r="W4" s="1"/>
      <c r="X4" s="1"/>
      <c r="Y4" s="1"/>
      <c r="Z4" s="1"/>
    </row>
    <row r="5" spans="1:26" ht="45.75" customHeight="1">
      <c r="A5" s="66" t="s">
        <v>42</v>
      </c>
      <c r="B5" s="79"/>
      <c r="C5" s="79"/>
      <c r="D5" s="79"/>
      <c r="E5" s="79"/>
      <c r="F5" s="79"/>
      <c r="G5" s="79"/>
      <c r="H5" s="79"/>
      <c r="I5" s="79"/>
      <c r="J5" s="79"/>
      <c r="K5" s="79"/>
      <c r="L5" s="79"/>
      <c r="M5" s="79"/>
      <c r="N5" s="79"/>
      <c r="O5" s="79"/>
      <c r="P5" s="79"/>
      <c r="Q5" s="79"/>
      <c r="R5" s="79"/>
      <c r="S5" s="79"/>
      <c r="T5" s="79"/>
      <c r="U5" s="79"/>
      <c r="V5" s="79"/>
      <c r="W5" s="79"/>
      <c r="X5" s="79"/>
      <c r="Y5" s="79"/>
      <c r="Z5" s="79"/>
    </row>
    <row r="6" spans="1:26" ht="14.25" customHeight="1">
      <c r="A6" s="66"/>
      <c r="B6" s="79"/>
      <c r="C6" s="79"/>
      <c r="D6" s="79"/>
      <c r="E6" s="79"/>
      <c r="F6" s="79"/>
      <c r="G6" s="79"/>
      <c r="H6" s="79"/>
      <c r="I6" s="79"/>
      <c r="J6" s="79"/>
      <c r="K6" s="79"/>
      <c r="L6" s="79"/>
      <c r="M6" s="79"/>
      <c r="N6" s="79"/>
      <c r="O6" s="79"/>
      <c r="P6" s="1"/>
      <c r="Q6" s="1"/>
      <c r="R6" s="1"/>
      <c r="S6" s="1"/>
      <c r="T6" s="1"/>
      <c r="U6" s="1"/>
      <c r="V6" s="1"/>
      <c r="W6" s="1"/>
      <c r="X6" s="1"/>
      <c r="Y6" s="1"/>
      <c r="Z6" s="1"/>
    </row>
    <row r="7" spans="1:26" ht="14.25" customHeight="1">
      <c r="A7" s="23" t="s">
        <v>43</v>
      </c>
      <c r="B7" s="23"/>
      <c r="C7" s="23"/>
      <c r="D7" s="23"/>
      <c r="E7" s="23"/>
      <c r="F7" s="23"/>
      <c r="G7" s="23"/>
      <c r="H7" s="23"/>
      <c r="I7" s="23"/>
      <c r="J7" s="23"/>
      <c r="K7" s="23"/>
      <c r="L7" s="23"/>
      <c r="M7" s="23"/>
      <c r="N7" s="23"/>
      <c r="O7" s="23"/>
      <c r="P7" s="1"/>
      <c r="Q7" s="1"/>
      <c r="R7" s="1"/>
      <c r="S7" s="1"/>
      <c r="T7" s="1"/>
      <c r="U7" s="1"/>
      <c r="V7" s="1"/>
      <c r="W7" s="1"/>
      <c r="X7" s="1"/>
      <c r="Y7" s="1"/>
      <c r="Z7" s="1"/>
    </row>
    <row r="8" spans="1:26" ht="14.25" customHeight="1">
      <c r="A8" s="1"/>
      <c r="B8" s="23"/>
      <c r="C8" s="23"/>
      <c r="D8" s="23"/>
      <c r="E8" s="23"/>
      <c r="F8" s="23"/>
      <c r="G8" s="23"/>
      <c r="H8" s="23"/>
      <c r="I8" s="23"/>
      <c r="J8" s="23"/>
      <c r="K8" s="23"/>
      <c r="L8" s="23"/>
      <c r="M8" s="23"/>
      <c r="N8" s="23"/>
      <c r="O8" s="23"/>
      <c r="P8" s="1"/>
      <c r="Q8" s="1"/>
      <c r="R8" s="1"/>
      <c r="S8" s="1"/>
      <c r="T8" s="1"/>
      <c r="U8" s="1"/>
      <c r="V8" s="1"/>
      <c r="W8" s="1"/>
      <c r="X8" s="1"/>
      <c r="Y8" s="1"/>
      <c r="Z8" s="1"/>
    </row>
    <row r="9" spans="1:26" ht="14.25" customHeight="1">
      <c r="A9" s="24" t="s">
        <v>44</v>
      </c>
      <c r="B9" s="23"/>
      <c r="C9" s="23"/>
      <c r="D9" s="23"/>
      <c r="E9" s="23"/>
      <c r="F9" s="23"/>
      <c r="G9" s="23"/>
      <c r="H9" s="23"/>
      <c r="I9" s="23"/>
      <c r="J9" s="23"/>
      <c r="K9" s="23"/>
      <c r="L9" s="23"/>
      <c r="M9" s="23"/>
      <c r="N9" s="23"/>
      <c r="O9" s="23"/>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 r="A11" s="85" t="s">
        <v>45</v>
      </c>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spans="1:26" ht="15.75">
      <c r="A12" s="85" t="s">
        <v>46</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5.75">
      <c r="A13" s="85" t="s">
        <v>47</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5.75">
      <c r="A14" s="71" t="s">
        <v>48</v>
      </c>
      <c r="B14" s="72"/>
      <c r="C14" s="72"/>
      <c r="D14" s="72"/>
      <c r="E14" s="72"/>
      <c r="F14" s="72"/>
      <c r="G14" s="72"/>
      <c r="H14" s="72"/>
      <c r="I14" s="72"/>
      <c r="J14" s="72"/>
      <c r="K14" s="72"/>
      <c r="L14" s="72"/>
      <c r="M14" s="72"/>
      <c r="N14" s="72"/>
      <c r="O14" s="72"/>
      <c r="P14" s="72"/>
      <c r="Q14" s="72"/>
      <c r="R14" s="72"/>
      <c r="S14" s="72"/>
      <c r="T14" s="72"/>
      <c r="U14" s="72"/>
      <c r="V14" s="72"/>
      <c r="W14" s="85"/>
      <c r="X14" s="85"/>
      <c r="Y14" s="85"/>
      <c r="Z14" s="85"/>
    </row>
    <row r="15" spans="1:26">
      <c r="A15" s="73" t="s">
        <v>49</v>
      </c>
      <c r="B15" s="86"/>
      <c r="C15" s="70"/>
      <c r="D15" s="70"/>
      <c r="E15" s="70"/>
      <c r="F15" s="70"/>
      <c r="G15" s="70"/>
      <c r="H15" s="86"/>
      <c r="I15" s="86"/>
      <c r="J15" s="86"/>
      <c r="K15" s="86"/>
      <c r="L15" s="86"/>
      <c r="M15" s="86"/>
      <c r="N15" s="86"/>
      <c r="O15" s="86"/>
      <c r="P15" s="86"/>
      <c r="Q15" s="86"/>
      <c r="R15" s="86"/>
      <c r="S15" s="86"/>
      <c r="T15" s="86"/>
      <c r="U15" s="86"/>
      <c r="V15" s="86"/>
      <c r="W15" s="86"/>
      <c r="X15" s="86"/>
      <c r="Y15" s="86"/>
      <c r="Z15" s="86"/>
    </row>
    <row r="16" spans="1:26" ht="15.75">
      <c r="A16" s="87" t="s">
        <v>50</v>
      </c>
      <c r="B16" s="88"/>
      <c r="C16" s="89"/>
      <c r="D16" s="89"/>
      <c r="E16" s="89"/>
      <c r="F16" s="89"/>
      <c r="G16" s="89"/>
      <c r="H16" s="88"/>
      <c r="I16" s="88"/>
      <c r="J16" s="88"/>
      <c r="K16" s="88"/>
      <c r="L16" s="88"/>
      <c r="M16" s="88"/>
      <c r="N16" s="88"/>
      <c r="O16" s="88"/>
      <c r="P16" s="88"/>
      <c r="Q16" s="88"/>
      <c r="R16" s="88"/>
      <c r="S16" s="88"/>
      <c r="T16" s="88"/>
      <c r="U16" s="88"/>
      <c r="V16" s="88"/>
      <c r="W16" s="88"/>
      <c r="X16" s="88"/>
      <c r="Y16" s="88"/>
      <c r="Z16" s="88"/>
    </row>
    <row r="17" spans="3:17" ht="14.25" customHeight="1">
      <c r="C17" s="1"/>
      <c r="D17" s="1"/>
      <c r="E17" s="1"/>
      <c r="F17" s="1"/>
      <c r="G17" s="1"/>
    </row>
    <row r="18" spans="3:17" ht="14.25" customHeight="1">
      <c r="C18" s="1"/>
      <c r="D18" s="1"/>
      <c r="E18" s="90" t="s">
        <v>51</v>
      </c>
      <c r="F18" s="91"/>
      <c r="G18" s="91"/>
      <c r="H18" s="92"/>
      <c r="I18" s="92"/>
      <c r="J18" s="92"/>
    </row>
    <row r="19" spans="3:17" ht="14.25" customHeight="1">
      <c r="C19" s="1"/>
      <c r="D19" s="1"/>
      <c r="E19" s="91" t="s">
        <v>52</v>
      </c>
      <c r="F19" s="91"/>
      <c r="G19" s="91"/>
      <c r="H19" s="92"/>
      <c r="I19" s="92"/>
      <c r="J19" s="92"/>
    </row>
    <row r="20" spans="3:17" ht="14.25" customHeight="1">
      <c r="C20" s="1"/>
      <c r="D20" s="1"/>
      <c r="E20" s="91" t="s">
        <v>53</v>
      </c>
      <c r="F20" s="91"/>
      <c r="G20" s="91"/>
      <c r="H20" s="92"/>
      <c r="I20" s="92"/>
      <c r="J20" s="92"/>
    </row>
    <row r="21" spans="3:17" ht="14.25" customHeight="1">
      <c r="C21" s="1"/>
      <c r="D21" s="1"/>
      <c r="E21" s="91" t="s">
        <v>54</v>
      </c>
      <c r="F21" s="91"/>
      <c r="G21" s="91"/>
      <c r="H21" s="92"/>
      <c r="I21" s="92"/>
      <c r="J21" s="92"/>
    </row>
    <row r="22" spans="3:17" ht="14.25" customHeight="1">
      <c r="C22" s="1"/>
      <c r="D22" s="1"/>
      <c r="E22" s="91" t="s">
        <v>55</v>
      </c>
      <c r="F22" s="91"/>
      <c r="G22" s="91"/>
      <c r="H22" s="92"/>
      <c r="I22" s="92"/>
      <c r="J22" s="92"/>
    </row>
    <row r="23" spans="3:17" ht="14.25" customHeight="1">
      <c r="C23" s="1"/>
      <c r="D23" s="1"/>
      <c r="E23" s="91" t="s">
        <v>56</v>
      </c>
      <c r="F23" s="91"/>
      <c r="G23" s="91"/>
      <c r="H23" s="92"/>
      <c r="I23" s="92"/>
      <c r="J23" s="92"/>
    </row>
    <row r="24" spans="3:17" ht="14.25" customHeight="1">
      <c r="C24" s="1"/>
      <c r="D24" s="1"/>
      <c r="E24" s="91" t="s">
        <v>57</v>
      </c>
      <c r="F24" s="91"/>
      <c r="G24" s="91"/>
      <c r="H24" s="92"/>
      <c r="I24" s="92"/>
      <c r="J24" s="92"/>
    </row>
    <row r="25" spans="3:17" ht="14.25" customHeight="1">
      <c r="C25" s="1"/>
      <c r="D25" s="1"/>
      <c r="E25" s="91"/>
      <c r="F25" s="91"/>
      <c r="G25" s="91"/>
      <c r="H25" s="92"/>
      <c r="I25" s="92"/>
      <c r="J25" s="92"/>
      <c r="Q25" s="25"/>
    </row>
    <row r="26" spans="3:17" ht="14.25" customHeight="1">
      <c r="C26" s="1"/>
      <c r="D26" s="1"/>
      <c r="E26" s="91"/>
      <c r="F26" s="91"/>
      <c r="G26" s="91"/>
      <c r="H26" s="92"/>
      <c r="I26" s="92"/>
      <c r="J26" s="92"/>
      <c r="Q26" s="25"/>
    </row>
    <row r="27" spans="3:17" ht="14.25" customHeight="1">
      <c r="C27" s="1"/>
      <c r="D27" s="1"/>
      <c r="E27" s="91"/>
      <c r="F27" s="91"/>
      <c r="G27" s="91"/>
      <c r="H27" s="92"/>
      <c r="I27" s="92"/>
      <c r="J27" s="92"/>
    </row>
    <row r="28" spans="3:17" ht="14.25" customHeight="1">
      <c r="C28" s="1"/>
      <c r="D28" s="1"/>
      <c r="E28" s="91"/>
      <c r="F28" s="91"/>
      <c r="G28" s="91"/>
      <c r="H28" s="92"/>
      <c r="I28" s="92"/>
      <c r="J28" s="92"/>
    </row>
    <row r="29" spans="3:17">
      <c r="C29" s="1"/>
      <c r="D29" s="1"/>
      <c r="E29" s="54"/>
      <c r="F29" s="91"/>
      <c r="G29" s="91"/>
      <c r="H29" s="92"/>
      <c r="I29" s="92"/>
      <c r="J29" s="92"/>
    </row>
    <row r="30" spans="3:17" ht="14.25" customHeight="1">
      <c r="C30" s="1"/>
      <c r="D30" s="1"/>
      <c r="E30" s="91"/>
      <c r="F30" s="91"/>
      <c r="G30" s="91"/>
      <c r="H30" s="92"/>
      <c r="I30" s="92"/>
      <c r="J30" s="92"/>
    </row>
    <row r="31" spans="3:17" ht="14.25" customHeight="1">
      <c r="C31" s="1"/>
      <c r="D31" s="1"/>
      <c r="E31" s="91"/>
      <c r="F31" s="91"/>
      <c r="G31" s="91"/>
      <c r="H31" s="92"/>
      <c r="I31" s="92"/>
      <c r="J31" s="92"/>
    </row>
    <row r="32" spans="3:17" ht="14.25" customHeight="1">
      <c r="C32" s="1"/>
      <c r="D32" s="1"/>
      <c r="E32" s="91"/>
      <c r="F32" s="91"/>
      <c r="G32" s="91"/>
      <c r="H32" s="92"/>
      <c r="I32" s="92"/>
      <c r="J32" s="92"/>
    </row>
    <row r="33" spans="1:26" ht="14.25" customHeight="1">
      <c r="C33" s="1"/>
      <c r="D33" s="1"/>
      <c r="E33" s="91"/>
      <c r="F33" s="91"/>
      <c r="G33" s="91"/>
      <c r="H33" s="92"/>
      <c r="I33" s="92"/>
      <c r="J33" s="92"/>
    </row>
    <row r="34" spans="1:26" ht="14.25" customHeight="1">
      <c r="C34" s="1"/>
      <c r="D34" s="1"/>
      <c r="E34" s="91"/>
      <c r="F34" s="91"/>
      <c r="G34" s="91"/>
      <c r="H34" s="92"/>
      <c r="I34" s="92"/>
      <c r="J34" s="92"/>
    </row>
    <row r="35" spans="1:26" ht="14.25" customHeight="1">
      <c r="C35" s="1"/>
      <c r="D35" s="1"/>
      <c r="E35" s="1"/>
      <c r="F35" s="1"/>
      <c r="G35" s="1"/>
    </row>
    <row r="36" spans="1:26" ht="14.25" customHeight="1">
      <c r="A36" s="93" t="s">
        <v>58</v>
      </c>
      <c r="B36" s="72"/>
      <c r="C36" s="72"/>
      <c r="D36" s="72"/>
      <c r="E36" s="72"/>
      <c r="F36" s="72"/>
      <c r="G36" s="72"/>
      <c r="H36" s="72"/>
      <c r="I36" s="72"/>
      <c r="J36" s="72"/>
      <c r="K36" s="72"/>
      <c r="L36" s="72"/>
      <c r="M36" s="72"/>
      <c r="N36" s="72"/>
      <c r="O36" s="72"/>
      <c r="P36" s="72"/>
      <c r="Q36" s="72"/>
      <c r="R36" s="72"/>
      <c r="S36" s="72"/>
      <c r="T36" s="72"/>
      <c r="U36" s="72"/>
      <c r="V36" s="72"/>
      <c r="W36" s="85"/>
      <c r="X36" s="85"/>
      <c r="Y36" s="85"/>
      <c r="Z36" s="85"/>
    </row>
    <row r="37" spans="1:26" ht="14.25" customHeight="1">
      <c r="A37" s="93" t="s">
        <v>59</v>
      </c>
      <c r="B37" s="72"/>
      <c r="C37" s="72"/>
      <c r="D37" s="72"/>
      <c r="E37" s="72"/>
      <c r="F37" s="72"/>
      <c r="G37" s="72"/>
      <c r="H37" s="72"/>
      <c r="I37" s="72"/>
      <c r="J37" s="72"/>
      <c r="K37" s="72"/>
      <c r="L37" s="72"/>
      <c r="M37" s="72"/>
      <c r="N37" s="72"/>
      <c r="O37" s="72"/>
      <c r="P37" s="72"/>
      <c r="Q37" s="72"/>
      <c r="R37" s="72"/>
      <c r="S37" s="72"/>
      <c r="T37" s="72"/>
      <c r="U37" s="72"/>
      <c r="V37" s="72"/>
      <c r="W37" s="93"/>
      <c r="X37" s="72"/>
      <c r="Y37" s="72"/>
      <c r="Z37" s="72"/>
    </row>
    <row r="38" spans="1:26" ht="14.25" customHeight="1">
      <c r="A38" s="93" t="s">
        <v>60</v>
      </c>
      <c r="B38" s="72"/>
      <c r="C38" s="72"/>
      <c r="D38" s="72"/>
      <c r="E38" s="72"/>
      <c r="F38" s="72"/>
      <c r="G38" s="72"/>
      <c r="H38" s="72"/>
      <c r="I38" s="72"/>
      <c r="J38" s="72"/>
      <c r="K38" s="72"/>
      <c r="L38" s="72"/>
      <c r="M38" s="72"/>
      <c r="N38" s="72"/>
      <c r="O38" s="72"/>
      <c r="P38" s="72"/>
      <c r="Q38" s="72"/>
      <c r="R38" s="72"/>
      <c r="S38" s="72"/>
      <c r="T38" s="72"/>
      <c r="U38" s="72"/>
      <c r="V38" s="72"/>
      <c r="W38" s="93"/>
      <c r="X38" s="72"/>
      <c r="Y38" s="72"/>
      <c r="Z38" s="72"/>
    </row>
    <row r="39" spans="1:26" ht="14.25" customHeight="1">
      <c r="C39" s="1"/>
      <c r="D39" s="1"/>
      <c r="E39" s="1"/>
      <c r="F39" s="1"/>
      <c r="G39" s="1"/>
    </row>
    <row r="40" spans="1:26" ht="14.25" customHeight="1">
      <c r="A40" s="73" t="s">
        <v>61</v>
      </c>
      <c r="B40" s="73"/>
      <c r="C40" s="73"/>
      <c r="D40" s="73"/>
      <c r="E40" s="73"/>
      <c r="F40" s="73"/>
      <c r="G40" s="73"/>
      <c r="H40" s="73"/>
      <c r="I40" s="73"/>
      <c r="J40" s="73"/>
      <c r="K40" s="73"/>
      <c r="L40" s="73"/>
      <c r="M40" s="73"/>
      <c r="N40" s="73"/>
      <c r="O40" s="73"/>
      <c r="P40" s="73"/>
      <c r="Q40" s="73"/>
      <c r="R40" s="73"/>
      <c r="S40" s="70"/>
      <c r="T40" s="70"/>
      <c r="U40" s="70"/>
      <c r="V40" s="70"/>
      <c r="W40" s="70"/>
      <c r="X40" s="70"/>
      <c r="Y40" s="70"/>
      <c r="Z40" s="70"/>
    </row>
    <row r="41" spans="1:26" ht="14.25" customHeight="1">
      <c r="A41" s="94" t="s">
        <v>62</v>
      </c>
      <c r="B41" s="72"/>
      <c r="C41" s="72"/>
      <c r="D41" s="72"/>
      <c r="E41" s="72"/>
      <c r="F41" s="72"/>
      <c r="G41" s="72"/>
      <c r="H41" s="72"/>
      <c r="I41" s="72"/>
      <c r="J41" s="72"/>
      <c r="K41" s="72"/>
      <c r="L41" s="72"/>
      <c r="M41" s="72"/>
      <c r="N41" s="72"/>
      <c r="O41" s="72"/>
      <c r="P41" s="72"/>
      <c r="Q41" s="72"/>
      <c r="R41" s="72"/>
      <c r="S41" s="70"/>
      <c r="T41" s="70"/>
      <c r="U41" s="70"/>
      <c r="V41" s="70"/>
      <c r="W41" s="70"/>
      <c r="X41" s="70"/>
      <c r="Y41" s="70"/>
      <c r="Z41" s="70"/>
    </row>
    <row r="42" spans="1:26" ht="14.25" customHeight="1">
      <c r="A42" s="94" t="s">
        <v>63</v>
      </c>
      <c r="B42" s="72"/>
      <c r="C42" s="72"/>
      <c r="D42" s="72"/>
      <c r="E42" s="72"/>
      <c r="F42" s="72"/>
      <c r="G42" s="72"/>
      <c r="H42" s="72"/>
      <c r="I42" s="72"/>
      <c r="J42" s="72"/>
      <c r="K42" s="72"/>
      <c r="L42" s="72"/>
      <c r="M42" s="72"/>
      <c r="N42" s="72"/>
      <c r="O42" s="72"/>
      <c r="P42" s="72"/>
      <c r="Q42" s="72"/>
      <c r="R42" s="72"/>
      <c r="S42" s="70"/>
      <c r="T42" s="70"/>
      <c r="U42" s="70"/>
      <c r="V42" s="70"/>
      <c r="W42" s="70"/>
      <c r="X42" s="70"/>
      <c r="Y42" s="70"/>
      <c r="Z42" s="70"/>
    </row>
    <row r="43" spans="1:26" ht="14.25" customHeight="1">
      <c r="A43" s="94" t="s">
        <v>64</v>
      </c>
      <c r="B43" s="72"/>
      <c r="C43" s="72"/>
      <c r="D43" s="72"/>
      <c r="E43" s="72"/>
      <c r="F43" s="72"/>
      <c r="G43" s="72"/>
      <c r="H43" s="72"/>
      <c r="I43" s="72"/>
      <c r="J43" s="72"/>
      <c r="K43" s="72"/>
      <c r="L43" s="72"/>
      <c r="M43" s="72"/>
      <c r="N43" s="72"/>
      <c r="O43" s="72"/>
      <c r="P43" s="72"/>
      <c r="Q43" s="72"/>
      <c r="R43" s="72"/>
      <c r="S43" s="70"/>
      <c r="T43" s="70"/>
      <c r="U43" s="70"/>
      <c r="V43" s="70"/>
      <c r="W43" s="70"/>
      <c r="X43" s="70"/>
      <c r="Y43" s="70"/>
      <c r="Z43" s="70"/>
    </row>
    <row r="44" spans="1:26" ht="15" customHeight="1">
      <c r="A44" s="94" t="s">
        <v>65</v>
      </c>
      <c r="B44" s="72"/>
      <c r="C44" s="72"/>
      <c r="D44" s="72"/>
      <c r="E44" s="72"/>
      <c r="F44" s="72"/>
      <c r="G44" s="72"/>
      <c r="H44" s="72"/>
      <c r="I44" s="72"/>
      <c r="J44" s="72"/>
      <c r="K44" s="72"/>
      <c r="L44" s="72"/>
      <c r="M44" s="72"/>
      <c r="N44" s="72"/>
      <c r="O44" s="72"/>
      <c r="P44" s="72"/>
      <c r="Q44" s="72"/>
      <c r="R44" s="95"/>
      <c r="S44" s="86"/>
      <c r="T44" s="86"/>
      <c r="U44" s="86"/>
      <c r="V44" s="86"/>
      <c r="W44" s="86"/>
      <c r="X44" s="86"/>
      <c r="Y44" s="86"/>
      <c r="Z44" s="86"/>
    </row>
    <row r="45" spans="1:26" ht="15" customHeight="1">
      <c r="A45" s="96"/>
      <c r="B45" s="97"/>
      <c r="C45" s="97"/>
      <c r="D45" s="97"/>
      <c r="E45" s="97"/>
      <c r="F45" s="97"/>
      <c r="G45" s="97"/>
      <c r="H45" s="97"/>
      <c r="I45" s="97"/>
      <c r="J45" s="97"/>
      <c r="K45" s="97"/>
      <c r="L45" s="97"/>
      <c r="M45" s="97"/>
      <c r="N45" s="97"/>
      <c r="O45" s="97"/>
      <c r="P45" s="97"/>
      <c r="Q45" s="97"/>
      <c r="R45" s="95"/>
      <c r="S45" s="86"/>
      <c r="T45" s="86"/>
      <c r="U45" s="86"/>
      <c r="V45" s="86"/>
      <c r="W45" s="86"/>
      <c r="X45" s="86"/>
      <c r="Y45" s="86"/>
      <c r="Z45" s="86"/>
    </row>
    <row r="46" spans="1:26" ht="14.25" customHeight="1">
      <c r="A46" s="98" t="s">
        <v>66</v>
      </c>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spans="1:26" ht="14.25" customHeight="1">
      <c r="A47" s="98" t="s">
        <v>67</v>
      </c>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spans="1:26" ht="14.25" customHeight="1">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spans="1:26" ht="14.25" customHeight="1">
      <c r="A49" s="98" t="s">
        <v>68</v>
      </c>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spans="1:26" ht="14.25" customHeight="1">
      <c r="A50" s="73" t="s">
        <v>69</v>
      </c>
      <c r="B50" s="86"/>
      <c r="C50" s="70"/>
      <c r="D50" s="70"/>
      <c r="E50" s="70"/>
      <c r="F50" s="70"/>
      <c r="G50" s="70"/>
      <c r="H50" s="86"/>
      <c r="I50" s="86"/>
      <c r="J50" s="86"/>
      <c r="K50" s="86"/>
      <c r="L50" s="86"/>
      <c r="M50" s="86"/>
      <c r="N50" s="86"/>
      <c r="O50" s="86"/>
      <c r="P50" s="86"/>
      <c r="Q50" s="86"/>
      <c r="R50" s="86"/>
      <c r="S50" s="86"/>
      <c r="T50" s="86"/>
      <c r="U50" s="86"/>
      <c r="V50" s="86"/>
      <c r="W50" s="86"/>
      <c r="X50" s="86"/>
      <c r="Y50" s="86"/>
      <c r="Z50" s="86"/>
    </row>
    <row r="51" spans="1:26" ht="14.25" customHeight="1">
      <c r="A51" s="73" t="s">
        <v>49</v>
      </c>
      <c r="B51" s="86"/>
      <c r="C51" s="70"/>
      <c r="D51" s="70"/>
      <c r="E51" s="70"/>
      <c r="F51" s="70"/>
      <c r="G51" s="70"/>
      <c r="H51" s="86"/>
      <c r="I51" s="86"/>
      <c r="J51" s="86"/>
      <c r="K51" s="86"/>
      <c r="L51" s="86"/>
      <c r="M51" s="86"/>
      <c r="N51" s="86"/>
      <c r="O51" s="86"/>
      <c r="P51" s="86"/>
      <c r="Q51" s="86"/>
      <c r="R51" s="86"/>
      <c r="S51" s="86"/>
      <c r="T51" s="86"/>
      <c r="U51" s="86"/>
      <c r="V51" s="86"/>
      <c r="W51" s="86"/>
      <c r="X51" s="86"/>
      <c r="Y51" s="86"/>
      <c r="Z51" s="86"/>
    </row>
    <row r="52" spans="1:26" ht="14.25" customHeight="1">
      <c r="A52" s="87" t="s">
        <v>70</v>
      </c>
      <c r="B52" s="99"/>
      <c r="C52" s="99"/>
      <c r="D52" s="87"/>
      <c r="E52" s="99"/>
      <c r="F52" s="99"/>
      <c r="G52" s="87"/>
      <c r="H52" s="99"/>
      <c r="I52" s="99"/>
      <c r="J52" s="99"/>
      <c r="K52" s="99"/>
      <c r="L52" s="99"/>
      <c r="M52" s="99"/>
      <c r="N52" s="87"/>
      <c r="O52" s="99"/>
      <c r="P52" s="99"/>
      <c r="Q52" s="99"/>
      <c r="R52" s="99"/>
      <c r="S52" s="99"/>
      <c r="T52" s="99"/>
      <c r="U52" s="99"/>
      <c r="V52" s="99"/>
      <c r="W52" s="99"/>
      <c r="X52" s="99"/>
      <c r="Y52" s="99"/>
      <c r="Z52" s="99"/>
    </row>
    <row r="53" spans="1:26" ht="14.25" customHeight="1">
      <c r="C53" s="1"/>
      <c r="D53" s="1"/>
      <c r="E53" s="1"/>
      <c r="F53" s="1"/>
      <c r="G53" s="1"/>
    </row>
    <row r="54" spans="1:26" ht="14.25" customHeight="1">
      <c r="C54" s="1"/>
      <c r="D54" s="1"/>
      <c r="E54" s="1"/>
      <c r="F54" s="1"/>
      <c r="G54" s="1"/>
    </row>
    <row r="55" spans="1:26" ht="14.25" customHeight="1">
      <c r="C55" s="100" t="s">
        <v>71</v>
      </c>
      <c r="D55" s="100" t="s">
        <v>72</v>
      </c>
      <c r="E55" s="100" t="s">
        <v>73</v>
      </c>
      <c r="F55" s="100" t="s">
        <v>74</v>
      </c>
      <c r="G55" s="1"/>
    </row>
    <row r="56" spans="1:26" ht="14.25" customHeight="1">
      <c r="B56" s="101" t="s">
        <v>75</v>
      </c>
      <c r="C56" s="26">
        <f>COUNTIF('FamInsureCo Desc. Stats Data'!$G:$G,'Basic Desc. Statistics'!C55)</f>
        <v>21</v>
      </c>
      <c r="D56" s="26">
        <f>COUNTIF('FamInsureCo Desc. Stats Data'!$G:$G,'Basic Desc. Statistics'!D55)</f>
        <v>221</v>
      </c>
      <c r="E56" s="26">
        <f>COUNTIF('FamInsureCo Desc. Stats Data'!$G:$G,'Basic Desc. Statistics'!E55)</f>
        <v>380</v>
      </c>
      <c r="F56" s="26">
        <f>COUNTIF('FamInsureCo Desc. Stats Data'!$G:$G,'Basic Desc. Statistics'!F55)</f>
        <v>716</v>
      </c>
      <c r="G56" s="1"/>
    </row>
    <row r="57" spans="1:26" ht="14.25" customHeight="1">
      <c r="B57" s="101" t="s">
        <v>76</v>
      </c>
      <c r="C57" s="27">
        <f>AVERAGEIF('FamInsureCo Desc. Stats Data'!$G:$G,'Basic Desc. Statistics'!C55,'FamInsureCo Desc. Stats Data'!$F:$F)</f>
        <v>8657.6206523809524</v>
      </c>
      <c r="D57" s="27">
        <f>AVERAGEIF('FamInsureCo Desc. Stats Data'!$G:$G,'Basic Desc. Statistics'!D55,'FamInsureCo Desc. Stats Data'!$F:$F)</f>
        <v>10404.900083891403</v>
      </c>
      <c r="E57" s="27">
        <f>AVERAGEIF('FamInsureCo Desc. Stats Data'!$G:$G,'Basic Desc. Statistics'!E55,'FamInsureCo Desc. Stats Data'!$F:$F)</f>
        <v>11006.809989418423</v>
      </c>
      <c r="F57" s="27">
        <f>AVERAGEIF('FamInsureCo Desc. Stats Data'!$G:$G,'Basic Desc. Statistics'!F55,'FamInsureCo Desc. Stats Data'!$F:$F)</f>
        <v>15491.542238184358</v>
      </c>
      <c r="G57" s="1"/>
    </row>
    <row r="58" spans="1:26" ht="14.25" customHeight="1">
      <c r="C58" s="1"/>
      <c r="D58" s="1"/>
      <c r="E58" s="1"/>
      <c r="F58" s="1"/>
      <c r="G58" s="1"/>
    </row>
    <row r="59" spans="1:26" ht="14.25" customHeight="1">
      <c r="C59" s="1"/>
      <c r="D59" s="1"/>
      <c r="E59" s="1"/>
      <c r="F59" s="1"/>
      <c r="G59" s="1"/>
    </row>
    <row r="60" spans="1:26" ht="14.25" customHeight="1">
      <c r="C60" s="1"/>
      <c r="D60" s="1"/>
      <c r="E60" s="1"/>
      <c r="F60" s="1"/>
      <c r="G60" s="1"/>
    </row>
    <row r="61" spans="1:26" ht="14.25" customHeight="1">
      <c r="C61" s="1"/>
      <c r="D61" s="1"/>
      <c r="E61" s="1"/>
      <c r="F61" s="1"/>
      <c r="G61" s="1"/>
    </row>
    <row r="62" spans="1:26" ht="14.25" customHeight="1">
      <c r="C62" s="1"/>
      <c r="D62" s="1"/>
      <c r="E62" s="1"/>
      <c r="F62" s="1"/>
      <c r="G62" s="1"/>
    </row>
    <row r="63" spans="1:26" ht="14.25" customHeight="1">
      <c r="C63" s="1"/>
      <c r="D63" s="1"/>
      <c r="E63" s="1"/>
      <c r="F63" s="1"/>
      <c r="G63" s="1"/>
    </row>
    <row r="64" spans="1:26" ht="14.25" customHeight="1">
      <c r="C64" s="1"/>
      <c r="D64" s="1"/>
      <c r="E64" s="1"/>
      <c r="F64" s="1"/>
      <c r="G64" s="1"/>
    </row>
    <row r="65" spans="1:26" ht="14.25" customHeight="1">
      <c r="C65" s="1"/>
      <c r="D65" s="1"/>
      <c r="E65" s="1"/>
      <c r="F65" s="1"/>
      <c r="G65" s="1"/>
    </row>
    <row r="66" spans="1:26" ht="14.25" customHeight="1">
      <c r="C66" s="1"/>
      <c r="D66" s="1"/>
      <c r="E66" s="1"/>
      <c r="F66" s="1"/>
      <c r="G66" s="1"/>
    </row>
    <row r="67" spans="1:26" ht="14.25" customHeight="1">
      <c r="C67" s="1"/>
      <c r="D67" s="1"/>
      <c r="E67" s="1"/>
      <c r="F67" s="1"/>
      <c r="G67" s="1"/>
    </row>
    <row r="68" spans="1:26" ht="14.25" customHeight="1">
      <c r="C68" s="1"/>
      <c r="D68" s="1"/>
      <c r="E68" s="1"/>
      <c r="F68" s="1"/>
      <c r="G68" s="1"/>
    </row>
    <row r="69" spans="1:26" ht="14.25" customHeight="1">
      <c r="C69" s="1"/>
      <c r="D69" s="1"/>
      <c r="E69" s="1"/>
      <c r="F69" s="1"/>
      <c r="G69" s="1"/>
    </row>
    <row r="70" spans="1:26" ht="14.25" customHeight="1">
      <c r="C70" s="1"/>
      <c r="D70" s="1"/>
      <c r="E70" s="1"/>
      <c r="F70" s="1"/>
      <c r="G70" s="1"/>
    </row>
    <row r="71" spans="1:26" ht="14.25" customHeight="1">
      <c r="C71" s="1"/>
      <c r="D71" s="1"/>
      <c r="E71" s="1"/>
      <c r="F71" s="1"/>
      <c r="G71" s="1"/>
    </row>
    <row r="72" spans="1:26" ht="14.25" customHeight="1">
      <c r="C72" s="1"/>
      <c r="D72" s="1"/>
      <c r="E72" s="1"/>
      <c r="F72" s="1"/>
      <c r="G72" s="1"/>
    </row>
    <row r="73" spans="1:26" ht="14.25" customHeight="1">
      <c r="C73" s="1"/>
      <c r="D73" s="1"/>
      <c r="E73" s="1"/>
      <c r="F73" s="1"/>
      <c r="G73" s="1"/>
    </row>
    <row r="74" spans="1:26" ht="14.25" customHeight="1">
      <c r="C74" s="1"/>
      <c r="D74" s="1"/>
      <c r="E74" s="1"/>
      <c r="F74" s="1"/>
      <c r="G74" s="1"/>
    </row>
    <row r="75" spans="1:26" ht="14.25" customHeight="1">
      <c r="C75" s="1"/>
      <c r="D75" s="1"/>
      <c r="E75" s="1"/>
      <c r="F75" s="1"/>
      <c r="G75" s="1"/>
    </row>
    <row r="76" spans="1:26" ht="14.25" customHeight="1">
      <c r="C76" s="1"/>
      <c r="D76" s="1"/>
      <c r="E76" s="1"/>
      <c r="F76" s="1"/>
      <c r="G76" s="1"/>
    </row>
    <row r="77" spans="1:26" ht="38.25" customHeight="1">
      <c r="A77" s="102" t="s">
        <v>77</v>
      </c>
      <c r="B77" s="72"/>
      <c r="C77" s="72"/>
      <c r="D77" s="72"/>
      <c r="E77" s="72"/>
      <c r="F77" s="72"/>
      <c r="G77" s="72"/>
      <c r="H77" s="72"/>
      <c r="I77" s="72"/>
      <c r="J77" s="72"/>
      <c r="K77" s="72"/>
      <c r="L77" s="72"/>
      <c r="M77" s="72"/>
      <c r="N77" s="72"/>
      <c r="O77" s="72"/>
      <c r="P77" s="72"/>
      <c r="Q77" s="72"/>
      <c r="R77" s="72"/>
      <c r="S77" s="70"/>
      <c r="T77" s="70"/>
      <c r="U77" s="70"/>
      <c r="V77" s="70"/>
      <c r="W77" s="70"/>
      <c r="X77" s="70"/>
      <c r="Y77" s="70"/>
      <c r="Z77" s="70"/>
    </row>
    <row r="78" spans="1:26">
      <c r="A78" s="73" t="s">
        <v>78</v>
      </c>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spans="1:26">
      <c r="A79" s="73" t="s">
        <v>79</v>
      </c>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spans="1:26">
      <c r="A80" s="73" t="s">
        <v>80</v>
      </c>
      <c r="B80" s="86"/>
      <c r="C80" s="70"/>
      <c r="D80" s="70"/>
      <c r="E80" s="70"/>
      <c r="F80" s="70"/>
      <c r="G80" s="70"/>
      <c r="H80" s="86"/>
      <c r="I80" s="86"/>
      <c r="J80" s="86"/>
      <c r="K80" s="86"/>
      <c r="L80" s="86"/>
      <c r="M80" s="86"/>
      <c r="N80" s="86"/>
      <c r="O80" s="86"/>
      <c r="P80" s="86"/>
      <c r="Q80" s="86"/>
      <c r="R80" s="86"/>
      <c r="S80" s="86"/>
      <c r="T80" s="86"/>
      <c r="U80" s="86"/>
      <c r="V80" s="86"/>
      <c r="W80" s="86"/>
      <c r="X80" s="86"/>
      <c r="Y80" s="86"/>
      <c r="Z80" s="86"/>
    </row>
    <row r="81" spans="1:26" ht="14.25" customHeight="1">
      <c r="A81" s="103" t="s">
        <v>81</v>
      </c>
      <c r="B81" s="88"/>
      <c r="C81" s="89"/>
      <c r="D81" s="89"/>
      <c r="E81" s="103" t="s">
        <v>82</v>
      </c>
      <c r="F81" s="89"/>
      <c r="G81" s="89"/>
      <c r="H81" s="88"/>
      <c r="I81" s="88"/>
      <c r="J81" s="88"/>
      <c r="K81" s="88"/>
      <c r="L81" s="88"/>
      <c r="M81" s="88"/>
      <c r="N81" s="88"/>
      <c r="O81" s="88"/>
      <c r="P81" s="88"/>
      <c r="Q81" s="88"/>
      <c r="R81" s="88"/>
      <c r="S81" s="88"/>
      <c r="T81" s="88"/>
      <c r="U81" s="88"/>
      <c r="V81" s="88"/>
      <c r="W81" s="88"/>
      <c r="X81" s="88"/>
      <c r="Y81" s="88"/>
      <c r="Z81" s="88"/>
    </row>
    <row r="82" spans="1:26" ht="14.25" customHeight="1">
      <c r="C82" s="1"/>
      <c r="D82" s="1"/>
      <c r="E82" s="1"/>
      <c r="F82" s="1"/>
      <c r="G82" s="1"/>
    </row>
    <row r="83" spans="1:26" ht="14.25" customHeight="1">
      <c r="C83" s="1"/>
      <c r="D83" s="1"/>
      <c r="E83" s="1"/>
      <c r="F83" s="1"/>
      <c r="G83" s="1"/>
    </row>
    <row r="84" spans="1:26" ht="14.25" customHeight="1">
      <c r="C84" s="1"/>
      <c r="D84" s="1"/>
      <c r="E84" s="1"/>
      <c r="F84" s="1"/>
      <c r="G84" s="1"/>
    </row>
    <row r="85" spans="1:26" ht="14.25" customHeight="1">
      <c r="C85" s="1"/>
      <c r="D85" s="1"/>
      <c r="E85" s="1"/>
      <c r="F85" s="1"/>
      <c r="G85" s="1"/>
    </row>
    <row r="86" spans="1:26" ht="14.25" customHeight="1">
      <c r="C86" s="1"/>
      <c r="D86" s="1"/>
      <c r="E86" s="1"/>
      <c r="F86" s="1"/>
      <c r="G86" s="1"/>
    </row>
    <row r="87" spans="1:26" ht="14.25" customHeight="1">
      <c r="C87" s="1"/>
      <c r="D87" s="1"/>
      <c r="E87" s="1"/>
      <c r="F87" s="1"/>
      <c r="G87" s="1"/>
    </row>
    <row r="88" spans="1:26" ht="14.25" customHeight="1">
      <c r="C88" s="1"/>
      <c r="D88" s="1"/>
      <c r="E88" s="1"/>
      <c r="F88" s="1"/>
      <c r="G88" s="1"/>
    </row>
    <row r="89" spans="1:26" ht="14.25" customHeight="1">
      <c r="C89" s="1"/>
      <c r="D89" s="1"/>
      <c r="E89" s="1"/>
      <c r="F89" s="1"/>
      <c r="G89" s="1"/>
    </row>
    <row r="90" spans="1:26" ht="14.25" customHeight="1">
      <c r="C90" s="1"/>
      <c r="D90" s="1"/>
      <c r="E90" s="1"/>
      <c r="F90" s="1"/>
      <c r="G90" s="1"/>
    </row>
    <row r="91" spans="1:26" ht="14.25" customHeight="1">
      <c r="C91" s="1"/>
      <c r="D91" s="1"/>
      <c r="E91" s="1"/>
      <c r="F91" s="1"/>
      <c r="G91" s="1"/>
    </row>
    <row r="92" spans="1:26" ht="14.25" customHeight="1">
      <c r="C92" s="1"/>
      <c r="D92" s="1"/>
      <c r="E92" s="1"/>
      <c r="F92" s="1"/>
      <c r="G92" s="1"/>
    </row>
    <row r="93" spans="1:26" ht="14.25" customHeight="1">
      <c r="C93" s="1"/>
      <c r="D93" s="1"/>
      <c r="E93" s="1"/>
      <c r="F93" s="1"/>
      <c r="G93" s="1"/>
    </row>
    <row r="94" spans="1:26" ht="14.25" customHeight="1">
      <c r="C94" s="1"/>
      <c r="D94" s="1"/>
      <c r="E94" s="1"/>
      <c r="F94" s="1"/>
      <c r="G94" s="1"/>
    </row>
    <row r="95" spans="1:26" ht="14.25" customHeight="1">
      <c r="C95" s="1"/>
      <c r="D95" s="1"/>
      <c r="E95" s="1"/>
      <c r="F95" s="1"/>
      <c r="G95" s="1"/>
    </row>
    <row r="96" spans="1:26" ht="14.25" customHeight="1">
      <c r="C96" s="1"/>
      <c r="D96" s="1"/>
      <c r="E96" s="1"/>
      <c r="F96" s="1"/>
      <c r="G96" s="1"/>
    </row>
    <row r="97" spans="1:26" ht="14.25" customHeight="1">
      <c r="C97" s="1"/>
      <c r="D97" s="1"/>
      <c r="E97" s="1"/>
      <c r="F97" s="1"/>
      <c r="G97" s="1"/>
    </row>
    <row r="98" spans="1:26" ht="14.25" customHeight="1">
      <c r="C98" s="1"/>
      <c r="D98" s="1"/>
      <c r="E98" s="1"/>
      <c r="F98" s="1"/>
      <c r="G98" s="1"/>
    </row>
    <row r="99" spans="1:26" ht="14.25" customHeight="1">
      <c r="C99" s="1"/>
      <c r="D99" s="56" t="s">
        <v>83</v>
      </c>
      <c r="E99" s="56"/>
      <c r="F99" s="56"/>
      <c r="G99" s="56"/>
      <c r="H99" s="57"/>
      <c r="I99" s="57"/>
      <c r="J99" s="57"/>
      <c r="K99" s="57"/>
      <c r="L99" s="57"/>
      <c r="M99" s="57"/>
      <c r="N99" s="57"/>
      <c r="O99" s="57"/>
      <c r="P99" s="57"/>
      <c r="Q99" s="57"/>
      <c r="R99" s="57"/>
      <c r="S99" s="57"/>
      <c r="T99" s="57"/>
      <c r="U99" s="57"/>
      <c r="V99" s="57"/>
      <c r="W99" s="57"/>
    </row>
    <row r="100" spans="1:26">
      <c r="A100" s="73" t="s">
        <v>84</v>
      </c>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spans="1:26">
      <c r="A101" s="73" t="s">
        <v>85</v>
      </c>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26" ht="14.25" customHeight="1">
      <c r="A102" s="103" t="s">
        <v>86</v>
      </c>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spans="1:26" ht="14.25" customHeight="1">
      <c r="C103" s="1"/>
      <c r="D103" s="1"/>
      <c r="E103" s="1"/>
      <c r="F103" s="1"/>
      <c r="G103" s="1"/>
    </row>
    <row r="104" spans="1:26" ht="14.25" customHeight="1">
      <c r="C104" s="1"/>
      <c r="D104" s="1"/>
      <c r="E104" s="1"/>
      <c r="F104" s="1"/>
      <c r="G104" s="1"/>
    </row>
    <row r="105" spans="1:26" ht="14.25" customHeight="1">
      <c r="C105" s="1"/>
      <c r="D105" s="1"/>
      <c r="E105" s="1"/>
      <c r="F105" s="1"/>
      <c r="G105" s="1"/>
    </row>
    <row r="106" spans="1:26" ht="14.25" customHeight="1">
      <c r="C106" s="1"/>
      <c r="D106" s="1"/>
      <c r="E106" s="1"/>
      <c r="F106" s="1"/>
      <c r="G106" s="1"/>
    </row>
    <row r="107" spans="1:26" ht="14.25" customHeight="1">
      <c r="C107" s="1"/>
      <c r="D107" s="1"/>
      <c r="E107" s="1"/>
      <c r="F107" s="1"/>
      <c r="G107" s="1"/>
    </row>
    <row r="108" spans="1:26" ht="14.25" customHeight="1">
      <c r="C108" s="1"/>
      <c r="D108" s="1"/>
      <c r="E108" s="1"/>
      <c r="F108" s="1"/>
      <c r="G108" s="1"/>
    </row>
    <row r="109" spans="1:26" ht="14.25" customHeight="1">
      <c r="C109" s="1"/>
      <c r="D109" s="1"/>
      <c r="E109" s="1"/>
      <c r="F109" s="1"/>
      <c r="G109" s="1"/>
    </row>
    <row r="110" spans="1:26" ht="14.25" customHeight="1">
      <c r="C110" s="1"/>
      <c r="D110" s="1"/>
      <c r="E110" s="1"/>
      <c r="F110" s="1"/>
      <c r="G110" s="1"/>
    </row>
    <row r="111" spans="1:26" ht="14.25" customHeight="1">
      <c r="C111" s="1"/>
      <c r="D111" s="1"/>
      <c r="E111" s="1"/>
      <c r="F111" s="1"/>
      <c r="G111" s="1"/>
    </row>
    <row r="112" spans="1:26" ht="14.25" customHeight="1">
      <c r="C112" s="1"/>
      <c r="D112" s="1"/>
      <c r="E112" s="1"/>
      <c r="F112" s="1"/>
      <c r="G112" s="1"/>
    </row>
    <row r="113" spans="1:26" ht="14.25" customHeight="1">
      <c r="C113" s="1"/>
      <c r="D113" s="1"/>
      <c r="E113" s="1"/>
      <c r="F113" s="1"/>
      <c r="G113" s="1"/>
    </row>
    <row r="114" spans="1:26" ht="14.25" customHeight="1">
      <c r="C114" s="1"/>
      <c r="D114" s="1"/>
      <c r="E114" s="1"/>
      <c r="F114" s="1"/>
      <c r="G114" s="1"/>
    </row>
    <row r="115" spans="1:26" ht="14.25" customHeight="1">
      <c r="C115" s="1"/>
      <c r="D115" s="1"/>
      <c r="E115" s="1"/>
      <c r="F115" s="1"/>
      <c r="G115" s="1"/>
    </row>
    <row r="116" spans="1:26" ht="14.25" customHeight="1">
      <c r="C116" s="1"/>
      <c r="D116" s="1"/>
      <c r="E116" s="1"/>
      <c r="F116" s="1"/>
      <c r="G116" s="1"/>
    </row>
    <row r="117" spans="1:26" ht="14.25" customHeight="1">
      <c r="C117" s="1"/>
      <c r="D117" s="1"/>
      <c r="E117" s="1"/>
      <c r="F117" s="1"/>
      <c r="G117" s="1"/>
    </row>
    <row r="118" spans="1:26" ht="14.25" customHeight="1">
      <c r="C118" s="1"/>
      <c r="D118" s="1"/>
      <c r="E118" s="1"/>
      <c r="F118" s="1"/>
      <c r="G118" s="1"/>
    </row>
    <row r="119" spans="1:26" ht="14.25" customHeight="1">
      <c r="C119" s="1"/>
      <c r="D119" s="1"/>
      <c r="E119" s="1"/>
      <c r="F119" s="1"/>
      <c r="G119" s="1"/>
    </row>
    <row r="120" spans="1:26" ht="14.25" customHeight="1">
      <c r="A120" s="57" t="s">
        <v>87</v>
      </c>
      <c r="B120" s="57"/>
      <c r="C120" s="56"/>
      <c r="D120" s="56"/>
      <c r="E120" s="56"/>
      <c r="F120" s="56"/>
      <c r="G120" s="56"/>
      <c r="H120" s="57"/>
      <c r="I120" s="57"/>
    </row>
    <row r="121" spans="1:26" ht="14.25" customHeight="1">
      <c r="A121" s="70" t="s">
        <v>88</v>
      </c>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spans="1:26" ht="14.25" customHeight="1">
      <c r="A122" s="70" t="s">
        <v>89</v>
      </c>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spans="1:26" ht="14.25" customHeight="1">
      <c r="A123" s="73" t="s">
        <v>90</v>
      </c>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4.25" customHeight="1">
      <c r="A124" s="73" t="s">
        <v>91</v>
      </c>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4.25" customHeight="1">
      <c r="A125" s="73" t="s">
        <v>92</v>
      </c>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4.25" customHeight="1">
      <c r="A126" s="73" t="s">
        <v>93</v>
      </c>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4.25" customHeight="1">
      <c r="A127" s="73" t="s">
        <v>94</v>
      </c>
      <c r="B127" s="73" t="s">
        <v>95</v>
      </c>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4.25" customHeight="1">
      <c r="C128" s="1"/>
      <c r="D128" s="1"/>
      <c r="E128" s="1"/>
      <c r="F128" s="1"/>
      <c r="G128" s="1"/>
    </row>
    <row r="129" spans="1:26" ht="14.25" customHeight="1">
      <c r="A129" s="73" t="s">
        <v>96</v>
      </c>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4.25" customHeight="1">
      <c r="A130" s="73" t="s">
        <v>49</v>
      </c>
      <c r="B130" s="95"/>
      <c r="C130" s="73"/>
      <c r="D130" s="73"/>
      <c r="E130" s="73"/>
      <c r="F130" s="73"/>
      <c r="G130" s="73"/>
      <c r="H130" s="95"/>
      <c r="I130" s="95"/>
      <c r="J130" s="95"/>
      <c r="K130" s="95"/>
      <c r="L130" s="95"/>
      <c r="M130" s="95"/>
      <c r="N130" s="95"/>
      <c r="O130" s="95"/>
      <c r="P130" s="95"/>
      <c r="Q130" s="95"/>
      <c r="R130" s="95"/>
      <c r="S130" s="95"/>
      <c r="T130" s="95"/>
      <c r="U130" s="95"/>
      <c r="V130" s="95"/>
      <c r="W130" s="95"/>
      <c r="X130" s="95"/>
      <c r="Y130" s="95"/>
      <c r="Z130" s="95"/>
    </row>
    <row r="131" spans="1:26" ht="14.25" customHeight="1">
      <c r="C131" s="1"/>
      <c r="D131" s="1"/>
      <c r="E131" s="1"/>
      <c r="F131" s="1"/>
      <c r="G131" s="104"/>
    </row>
    <row r="132" spans="1:26" ht="14.25" customHeight="1">
      <c r="B132" s="101" t="s">
        <v>97</v>
      </c>
      <c r="C132" s="100" t="s">
        <v>98</v>
      </c>
      <c r="D132" s="100" t="s">
        <v>99</v>
      </c>
      <c r="E132" s="100" t="s">
        <v>100</v>
      </c>
      <c r="F132" s="28" t="s">
        <v>95</v>
      </c>
      <c r="G132" s="105"/>
    </row>
    <row r="133" spans="1:26" ht="14.25" customHeight="1">
      <c r="B133" s="101" t="s">
        <v>101</v>
      </c>
      <c r="C133" s="27">
        <f>AVERAGEIF('FamInsureCo Desc. Stats Data'!$H:$H,'Basic Desc. Statistics'!C132,'FamInsureCo Desc. Stats Data'!$F:$F)</f>
        <v>9087.0158069248373</v>
      </c>
      <c r="D133" s="27">
        <f>AVERAGEIF('FamInsureCo Desc. Stats Data'!$H:$H,'Basic Desc. Statistics'!D132,'FamInsureCo Desc. Stats Data'!$F:$F)</f>
        <v>10495.163046902986</v>
      </c>
      <c r="E133" s="27">
        <f>AVERAGEIF('FamInsureCo Desc. Stats Data'!$H:$H,'Basic Desc. Statistics'!E132,'FamInsureCo Desc. Stats Data'!$F:$F)</f>
        <v>14984.953788292301</v>
      </c>
      <c r="F133" s="27">
        <f>AVERAGEIF('FamInsureCo Desc. Stats Data'!$H:$H,'Basic Desc. Statistics'!F132,'FamInsureCo Desc. Stats Data'!$F:$F)</f>
        <v>21248.021884912272</v>
      </c>
      <c r="G133" s="105"/>
    </row>
    <row r="134" spans="1:26" ht="14.25" customHeight="1">
      <c r="B134" s="101" t="s">
        <v>102</v>
      </c>
      <c r="C134" s="27">
        <f>AVERAGEIFS('FamInsureCo Desc. Stats Data'!$F:$F,'FamInsureCo Desc. Stats Data'!$H:$H,'Basic Desc. Statistics'!C132,'FamInsureCo Desc. Stats Data'!$D:$D,"Yes")</f>
        <v>27933.556484000004</v>
      </c>
      <c r="D134" s="27">
        <f>AVERAGEIFS('FamInsureCo Desc. Stats Data'!$F:$F,'FamInsureCo Desc. Stats Data'!$H:$H,'Basic Desc. Statistics'!D132,'FamInsureCo Desc. Stats Data'!$D:$D,"Yes")</f>
        <v>28281.653727321427</v>
      </c>
      <c r="E134" s="27">
        <f>AVERAGEIFS('FamInsureCo Desc. Stats Data'!$F:$F,'FamInsureCo Desc. Stats Data'!$H:$H,'Basic Desc. Statistics'!E132,'FamInsureCo Desc. Stats Data'!$D:$D,"Yes")</f>
        <v>34010.166440555549</v>
      </c>
      <c r="F134" s="27">
        <f>AVERAGEIFS('FamInsureCo Desc. Stats Data'!$F:$F,'FamInsureCo Desc. Stats Data'!$H:$H,'Basic Desc. Statistics'!F132,'FamInsureCo Desc. Stats Data'!$D:$D,"Yes")</f>
        <v>40630.695190370374</v>
      </c>
      <c r="G134" s="106"/>
    </row>
    <row r="135" spans="1:26" ht="14.25" customHeight="1">
      <c r="B135" s="101" t="s">
        <v>103</v>
      </c>
      <c r="C135" s="27">
        <f>AVERAGEIFS('FamInsureCo Desc. Stats Data'!$F:$F,'FamInsureCo Desc. Stats Data'!$H:$H,'Basic Desc. Statistics'!C132,'FamInsureCo Desc. Stats Data'!$D:$D,"No")</f>
        <v>4003.923923066387</v>
      </c>
      <c r="D135" s="27">
        <f>AVERAGEIFS('FamInsureCo Desc. Stats Data'!$F:$F,'FamInsureCo Desc. Stats Data'!$H:$H,'Basic Desc. Statistics'!D132,'FamInsureCo Desc. Stats Data'!$D:$D,"No")</f>
        <v>5796.8447539622648</v>
      </c>
      <c r="E135" s="27">
        <f>AVERAGEIFS('FamInsureCo Desc. Stats Data'!$F:$F,'FamInsureCo Desc. Stats Data'!$H:$H,'Basic Desc. Statistics'!E132,'FamInsureCo Desc. Stats Data'!$D:$D,"No")</f>
        <v>10410.188913893122</v>
      </c>
      <c r="F135" s="27">
        <f>AVERAGEIFS('FamInsureCo Desc. Stats Data'!$F:$F,'FamInsureCo Desc. Stats Data'!$H:$H,'Basic Desc. Statistics'!F132,'FamInsureCo Desc. Stats Data'!$D:$D,"No")</f>
        <v>15232.709479770107</v>
      </c>
      <c r="G135" s="18"/>
      <c r="H135" s="18"/>
    </row>
    <row r="136" spans="1:26" ht="14.25" customHeight="1">
      <c r="C136" s="1"/>
      <c r="D136" s="62"/>
      <c r="E136" s="64">
        <f>E134-E133</f>
        <v>19025.212652263246</v>
      </c>
      <c r="F136" s="64">
        <f>F134-F133</f>
        <v>19382.673305458102</v>
      </c>
      <c r="G136" s="18"/>
      <c r="H136" s="18"/>
    </row>
    <row r="137" spans="1:26" ht="14.25" customHeight="1">
      <c r="C137" s="1"/>
      <c r="D137" s="1"/>
      <c r="E137" s="62">
        <f>(E134-E133)/E134</f>
        <v>0.55939781081390305</v>
      </c>
      <c r="F137" s="62">
        <f>(F134-F133)/F134</f>
        <v>0.47704508167145188</v>
      </c>
      <c r="G137" s="1"/>
    </row>
    <row r="138" spans="1:26" ht="14.25" customHeight="1">
      <c r="C138" s="1"/>
      <c r="D138" s="1"/>
      <c r="E138" s="1"/>
      <c r="F138" s="1"/>
      <c r="G138" s="1"/>
    </row>
    <row r="139" spans="1:26" ht="14.25" customHeight="1">
      <c r="C139" s="1"/>
      <c r="D139" s="1"/>
      <c r="E139" s="1"/>
      <c r="F139" s="1"/>
      <c r="G139" s="1"/>
    </row>
    <row r="140" spans="1:26" ht="14.25" customHeight="1">
      <c r="C140" s="1"/>
      <c r="D140" s="1"/>
      <c r="E140" s="1"/>
      <c r="F140" s="1"/>
      <c r="G140" s="1"/>
    </row>
    <row r="141" spans="1:26" ht="14.25" customHeight="1">
      <c r="C141" s="1"/>
      <c r="D141" s="1"/>
      <c r="E141" s="1"/>
      <c r="F141" s="1"/>
      <c r="G141" s="1"/>
    </row>
    <row r="142" spans="1:26" ht="14.25" customHeight="1">
      <c r="C142" s="1"/>
      <c r="D142" s="1"/>
      <c r="E142" s="1"/>
      <c r="F142" s="1"/>
      <c r="G142" s="1"/>
    </row>
    <row r="143" spans="1:26" ht="14.25" customHeight="1">
      <c r="C143" s="1"/>
      <c r="D143" s="1"/>
      <c r="E143" s="1"/>
      <c r="F143" s="1"/>
      <c r="G143" s="1"/>
    </row>
    <row r="144" spans="1:26" ht="14.25" customHeight="1">
      <c r="C144" s="1"/>
      <c r="D144" s="1"/>
      <c r="E144" s="1"/>
      <c r="F144" s="1"/>
      <c r="G144" s="1"/>
    </row>
    <row r="145" spans="1:26" ht="14.25" customHeight="1">
      <c r="C145" s="1"/>
      <c r="D145" s="1"/>
      <c r="E145" s="1"/>
      <c r="F145" s="1"/>
      <c r="G145" s="1"/>
    </row>
    <row r="146" spans="1:26" ht="14.25" customHeight="1">
      <c r="C146" s="1"/>
      <c r="D146" s="1"/>
      <c r="E146" s="1"/>
      <c r="F146" s="1"/>
      <c r="G146" s="1"/>
    </row>
    <row r="147" spans="1:26" ht="14.25" customHeight="1">
      <c r="C147" s="1"/>
      <c r="D147" s="1"/>
      <c r="E147" s="1"/>
      <c r="F147" s="1"/>
      <c r="G147" s="1"/>
    </row>
    <row r="148" spans="1:26" ht="14.25" customHeight="1">
      <c r="C148" s="1"/>
      <c r="D148" s="1"/>
      <c r="E148" s="1"/>
      <c r="F148" s="1"/>
      <c r="G148" s="1"/>
    </row>
    <row r="149" spans="1:26" ht="14.25" customHeight="1">
      <c r="C149" s="1"/>
      <c r="D149" s="1"/>
      <c r="E149" s="1"/>
      <c r="F149" s="1"/>
      <c r="G149" s="1"/>
    </row>
    <row r="150" spans="1:26" ht="14.25" customHeight="1">
      <c r="C150" s="1"/>
      <c r="D150" s="1"/>
      <c r="E150" s="1"/>
      <c r="F150" s="1"/>
      <c r="G150" s="1"/>
    </row>
    <row r="151" spans="1:26" ht="14.25" customHeight="1">
      <c r="A151" s="57" t="s">
        <v>104</v>
      </c>
      <c r="B151" s="57"/>
      <c r="C151" s="56"/>
      <c r="D151" s="56"/>
      <c r="E151" s="56"/>
      <c r="F151" s="56"/>
      <c r="G151" s="57"/>
      <c r="H151" s="57"/>
      <c r="I151" s="57"/>
      <c r="J151" s="57"/>
    </row>
    <row r="152" spans="1:26" ht="14.25" customHeight="1">
      <c r="C152" s="1"/>
      <c r="D152" s="1"/>
      <c r="E152" s="1"/>
      <c r="F152" s="1"/>
      <c r="G152" s="1"/>
    </row>
    <row r="153" spans="1:26" ht="14.25" customHeight="1">
      <c r="A153" s="70" t="s">
        <v>105</v>
      </c>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spans="1:26" ht="14.25" customHeight="1">
      <c r="A154" s="70" t="s">
        <v>106</v>
      </c>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spans="1:26" ht="14.2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4.25" customHeight="1">
      <c r="A156" s="73" t="s">
        <v>107</v>
      </c>
      <c r="B156" s="70"/>
      <c r="C156" s="70"/>
      <c r="D156" s="70"/>
      <c r="E156" s="70"/>
      <c r="F156" s="70"/>
      <c r="G156" s="70"/>
      <c r="H156" s="73"/>
      <c r="I156" s="73"/>
      <c r="J156" s="73"/>
      <c r="K156" s="73"/>
      <c r="L156" s="73"/>
      <c r="M156" s="73"/>
      <c r="N156" s="73"/>
      <c r="O156" s="73"/>
      <c r="P156" s="73"/>
      <c r="Q156" s="73"/>
      <c r="R156" s="73"/>
      <c r="S156" s="73"/>
      <c r="T156" s="73"/>
      <c r="U156" s="73"/>
      <c r="V156" s="73"/>
      <c r="W156" s="73"/>
      <c r="X156" s="73"/>
      <c r="Y156" s="73"/>
      <c r="Z156" s="73"/>
    </row>
    <row r="157" spans="1:26" ht="14.25" customHeight="1">
      <c r="C157" s="1"/>
      <c r="D157" s="1"/>
      <c r="E157" s="1"/>
      <c r="F157" s="1"/>
      <c r="G157" s="1"/>
      <c r="H157" s="107"/>
      <c r="I157" s="107"/>
      <c r="J157" s="107"/>
      <c r="K157" s="107"/>
      <c r="L157" s="107"/>
      <c r="M157" s="107"/>
      <c r="N157" s="107"/>
      <c r="O157" s="107"/>
      <c r="P157" s="107"/>
      <c r="Q157" s="107"/>
      <c r="R157" s="107"/>
      <c r="S157" s="107"/>
      <c r="T157" s="107"/>
      <c r="U157" s="107"/>
      <c r="V157" s="107"/>
      <c r="W157" s="107"/>
      <c r="X157" s="107"/>
      <c r="Y157" s="107"/>
      <c r="Z157" s="107"/>
    </row>
    <row r="158" spans="1:26" ht="14.25" customHeight="1">
      <c r="B158" s="101" t="s">
        <v>13</v>
      </c>
      <c r="C158" s="108" t="s">
        <v>108</v>
      </c>
      <c r="D158" s="108" t="s">
        <v>109</v>
      </c>
      <c r="E158" s="1"/>
      <c r="F158" s="1"/>
      <c r="G158" s="1"/>
      <c r="H158" s="109"/>
      <c r="I158" s="109"/>
      <c r="J158" s="109"/>
      <c r="K158" s="109"/>
      <c r="L158" s="109"/>
      <c r="M158" s="109"/>
      <c r="N158" s="109"/>
      <c r="O158" s="109"/>
      <c r="P158" s="109"/>
      <c r="Q158" s="109"/>
      <c r="R158" s="109"/>
      <c r="S158" s="109"/>
      <c r="T158" s="109"/>
      <c r="U158" s="109"/>
      <c r="V158" s="109"/>
      <c r="W158" s="109"/>
      <c r="X158" s="109"/>
      <c r="Y158" s="109"/>
      <c r="Z158" s="109"/>
    </row>
    <row r="159" spans="1:26" ht="14.25" customHeight="1">
      <c r="B159" s="101" t="s">
        <v>110</v>
      </c>
      <c r="C159" s="27">
        <f>AVERAGEIFS('FamInsureCo Desc. Stats Data'!$F:$F,'FamInsureCo Desc. Stats Data'!$D:$D,"Yes",'FamInsureCo Desc. Stats Data'!$B:$B, "Male")</f>
        <v>33042.005975283035</v>
      </c>
      <c r="D159" s="27">
        <f>AVERAGEIFS('FamInsureCo Desc. Stats Data'!$F:$F,'FamInsureCo Desc. Stats Data'!$D:$D,"No",'FamInsureCo Desc. Stats Data'!$B:$B, "Male")</f>
        <v>8087.2047312765944</v>
      </c>
      <c r="E159" s="1"/>
      <c r="F159" s="1"/>
      <c r="G159" s="1"/>
    </row>
    <row r="160" spans="1:26" ht="14.25" customHeight="1">
      <c r="B160" s="101" t="s">
        <v>111</v>
      </c>
      <c r="C160" s="27">
        <f>AVERAGEIFS('FamInsureCo Desc. Stats Data'!$F:$F,'FamInsureCo Desc. Stats Data'!$D:$D,"Yes",'FamInsureCo Desc. Stats Data'!$B:$B, "Female")</f>
        <v>30678.996276260867</v>
      </c>
      <c r="D160" s="27">
        <f>AVERAGEIFS('FamInsureCo Desc. Stats Data'!$F:$F,'FamInsureCo Desc. Stats Data'!$D:$D,"No",'FamInsureCo Desc. Stats Data'!$B:$B, "Female")</f>
        <v>8762.2972995411328</v>
      </c>
      <c r="E160" s="1"/>
      <c r="F160" s="1"/>
      <c r="G160" s="1"/>
    </row>
    <row r="161" spans="1:24" ht="14.25" customHeight="1">
      <c r="A161" s="57" t="s">
        <v>112</v>
      </c>
      <c r="B161" s="57"/>
      <c r="C161" s="56"/>
      <c r="D161" s="56"/>
      <c r="E161" s="56"/>
      <c r="F161" s="56"/>
      <c r="G161" s="56"/>
      <c r="H161" s="57"/>
      <c r="I161" s="57"/>
      <c r="J161" s="57"/>
      <c r="K161" s="57"/>
      <c r="L161" s="57"/>
      <c r="M161" s="57"/>
      <c r="N161" s="57"/>
      <c r="O161" s="57"/>
      <c r="P161" s="57"/>
      <c r="Q161" s="57"/>
      <c r="R161" s="57"/>
      <c r="S161" s="57"/>
      <c r="T161" s="57"/>
      <c r="U161" s="57"/>
      <c r="V161" s="57"/>
      <c r="W161" s="57"/>
      <c r="X161" s="57"/>
    </row>
    <row r="162" spans="1:24" ht="14.25" customHeight="1">
      <c r="C162" s="1"/>
      <c r="D162" s="1"/>
      <c r="E162" s="1"/>
      <c r="F162" s="1"/>
      <c r="G162" s="1"/>
    </row>
    <row r="163" spans="1:24" ht="14.25" customHeight="1">
      <c r="A163" s="1" t="s">
        <v>113</v>
      </c>
      <c r="C163" s="1"/>
      <c r="D163" s="1"/>
      <c r="E163" s="1"/>
      <c r="F163" s="1"/>
      <c r="G163" s="1"/>
    </row>
    <row r="164" spans="1:24" ht="14.25" customHeight="1">
      <c r="C164" s="1"/>
      <c r="D164" s="1"/>
      <c r="E164" s="1"/>
      <c r="F164" s="1"/>
      <c r="G164" s="1"/>
    </row>
    <row r="165" spans="1:24" ht="14.25" customHeight="1">
      <c r="C165" s="1"/>
      <c r="D165" s="1"/>
      <c r="E165" s="1"/>
      <c r="F165" s="1"/>
      <c r="G165" s="1"/>
    </row>
    <row r="166" spans="1:24" ht="14.25" customHeight="1">
      <c r="C166" s="1"/>
      <c r="D166" s="1"/>
      <c r="E166" s="1"/>
      <c r="F166" s="1"/>
      <c r="G166" s="1"/>
    </row>
    <row r="167" spans="1:24" ht="14.25" customHeight="1">
      <c r="C167" s="1"/>
      <c r="D167" s="1"/>
      <c r="E167" s="1"/>
      <c r="F167" s="1"/>
      <c r="G167" s="1"/>
    </row>
    <row r="168" spans="1:24" ht="14.25" customHeight="1">
      <c r="C168" s="1"/>
      <c r="D168" s="1"/>
      <c r="E168" s="1"/>
      <c r="F168" s="1"/>
      <c r="G168" s="1"/>
    </row>
    <row r="169" spans="1:24" ht="14.25" customHeight="1">
      <c r="C169" s="1"/>
      <c r="D169" s="1"/>
      <c r="E169" s="1"/>
      <c r="F169" s="1"/>
      <c r="G169" s="1"/>
    </row>
    <row r="170" spans="1:24" ht="14.25" customHeight="1">
      <c r="C170" s="1"/>
      <c r="D170" s="1"/>
      <c r="E170" s="1"/>
      <c r="F170" s="1"/>
      <c r="G170" s="1"/>
    </row>
    <row r="171" spans="1:24" ht="14.25" customHeight="1">
      <c r="C171" s="1"/>
      <c r="D171" s="1"/>
      <c r="E171" s="1"/>
      <c r="F171" s="1"/>
      <c r="G171" s="1"/>
    </row>
    <row r="172" spans="1:24" ht="14.25" customHeight="1">
      <c r="C172" s="1"/>
      <c r="D172" s="1"/>
      <c r="E172" s="1"/>
      <c r="F172" s="1"/>
      <c r="G172" s="1"/>
    </row>
    <row r="173" spans="1:24" ht="14.25" customHeight="1">
      <c r="C173" s="1"/>
      <c r="D173" s="1"/>
      <c r="E173" s="1"/>
      <c r="F173" s="1"/>
      <c r="G173" s="1"/>
    </row>
    <row r="174" spans="1:24" ht="14.25" customHeight="1">
      <c r="C174" s="1"/>
      <c r="D174" s="1"/>
      <c r="E174" s="1"/>
      <c r="F174" s="1"/>
      <c r="G174" s="1"/>
    </row>
    <row r="175" spans="1:24" ht="14.25" customHeight="1">
      <c r="C175" s="1"/>
      <c r="D175" s="1"/>
      <c r="E175" s="1"/>
      <c r="F175" s="1"/>
      <c r="G175" s="1"/>
    </row>
    <row r="176" spans="1:24" ht="14.25" customHeight="1">
      <c r="C176" s="1"/>
      <c r="D176" s="1"/>
      <c r="E176" s="1"/>
      <c r="F176" s="1"/>
      <c r="G176" s="1"/>
    </row>
    <row r="177" spans="3:7" ht="14.25" customHeight="1">
      <c r="C177" s="1"/>
      <c r="D177" s="1"/>
      <c r="E177" s="1"/>
      <c r="F177" s="1"/>
      <c r="G177" s="1"/>
    </row>
    <row r="178" spans="3:7" ht="14.25" customHeight="1">
      <c r="C178" s="1"/>
      <c r="D178" s="1"/>
      <c r="E178" s="1"/>
      <c r="F178" s="1"/>
      <c r="G178" s="1"/>
    </row>
    <row r="179" spans="3:7" ht="14.25" customHeight="1">
      <c r="C179" s="1"/>
      <c r="D179" s="1"/>
      <c r="E179" s="1"/>
      <c r="F179" s="1"/>
      <c r="G179" s="1"/>
    </row>
    <row r="180" spans="3:7" ht="14.25" customHeight="1">
      <c r="C180" s="1"/>
      <c r="D180" s="1"/>
      <c r="E180" s="1"/>
      <c r="F180" s="1"/>
      <c r="G180" s="1"/>
    </row>
    <row r="181" spans="3:7" ht="14.25" customHeight="1">
      <c r="C181" s="1"/>
      <c r="D181" s="1"/>
      <c r="E181" s="1"/>
      <c r="F181" s="1"/>
      <c r="G181" s="1"/>
    </row>
    <row r="182" spans="3:7" ht="14.25" customHeight="1">
      <c r="C182" s="1"/>
      <c r="D182" s="1"/>
      <c r="E182" s="1"/>
      <c r="F182" s="1"/>
      <c r="G182" s="1"/>
    </row>
    <row r="183" spans="3:7" ht="14.25" customHeight="1">
      <c r="C183" s="1"/>
      <c r="D183" s="1"/>
      <c r="E183" s="1"/>
      <c r="F183" s="1"/>
      <c r="G183" s="1"/>
    </row>
    <row r="184" spans="3:7" ht="14.25" customHeight="1">
      <c r="C184" s="1"/>
      <c r="D184" s="1"/>
      <c r="E184" s="1"/>
      <c r="F184" s="1"/>
      <c r="G184" s="1"/>
    </row>
    <row r="185" spans="3:7" ht="14.25" customHeight="1">
      <c r="C185" s="1"/>
      <c r="D185" s="1"/>
      <c r="E185" s="1"/>
      <c r="F185" s="1"/>
      <c r="G185" s="1"/>
    </row>
    <row r="186" spans="3:7" ht="14.25" customHeight="1">
      <c r="C186" s="1"/>
      <c r="D186" s="1"/>
      <c r="E186" s="1"/>
      <c r="F186" s="1"/>
      <c r="G186" s="1"/>
    </row>
    <row r="187" spans="3:7" ht="14.25" customHeight="1">
      <c r="C187" s="1"/>
      <c r="D187" s="1"/>
      <c r="E187" s="1"/>
      <c r="F187" s="1"/>
      <c r="G187" s="1"/>
    </row>
    <row r="188" spans="3:7" ht="14.25" customHeight="1">
      <c r="C188" s="1"/>
      <c r="D188" s="1"/>
      <c r="E188" s="1"/>
      <c r="F188" s="1"/>
      <c r="G188" s="1"/>
    </row>
    <row r="189" spans="3:7" ht="14.25" customHeight="1">
      <c r="C189" s="1"/>
      <c r="D189" s="1"/>
      <c r="E189" s="1"/>
      <c r="F189" s="1"/>
      <c r="G189" s="1"/>
    </row>
    <row r="190" spans="3:7" ht="14.25" customHeight="1">
      <c r="C190" s="1"/>
      <c r="D190" s="1"/>
      <c r="E190" s="1"/>
      <c r="F190" s="1"/>
      <c r="G190" s="1"/>
    </row>
    <row r="191" spans="3:7" ht="14.25" customHeight="1">
      <c r="C191" s="1"/>
      <c r="D191" s="1"/>
      <c r="E191" s="1"/>
      <c r="F191" s="1"/>
      <c r="G191" s="1"/>
    </row>
    <row r="192" spans="3:7" ht="14.25" customHeight="1">
      <c r="C192" s="1"/>
      <c r="D192" s="1"/>
      <c r="E192" s="1"/>
      <c r="F192" s="1"/>
      <c r="G192" s="1"/>
    </row>
    <row r="193" spans="3:7" ht="14.25" customHeight="1">
      <c r="C193" s="1"/>
      <c r="D193" s="1"/>
      <c r="E193" s="1"/>
      <c r="F193" s="1"/>
      <c r="G193" s="1"/>
    </row>
    <row r="194" spans="3:7" ht="14.25" customHeight="1">
      <c r="C194" s="1"/>
      <c r="D194" s="1"/>
      <c r="E194" s="1"/>
      <c r="F194" s="1"/>
      <c r="G194" s="1"/>
    </row>
    <row r="195" spans="3:7" ht="14.25" customHeight="1">
      <c r="C195" s="1"/>
      <c r="D195" s="1"/>
      <c r="E195" s="1"/>
      <c r="F195" s="1"/>
      <c r="G195" s="1"/>
    </row>
    <row r="196" spans="3:7" ht="14.25" customHeight="1">
      <c r="C196" s="1"/>
      <c r="D196" s="1"/>
      <c r="E196" s="1"/>
      <c r="F196" s="1"/>
      <c r="G196" s="1"/>
    </row>
    <row r="197" spans="3:7" ht="14.25" customHeight="1">
      <c r="C197" s="1"/>
      <c r="D197" s="1"/>
      <c r="E197" s="1"/>
      <c r="F197" s="1"/>
      <c r="G197" s="1"/>
    </row>
    <row r="198" spans="3:7" ht="14.25" customHeight="1">
      <c r="C198" s="1"/>
      <c r="D198" s="1"/>
      <c r="E198" s="1"/>
      <c r="F198" s="1"/>
      <c r="G198" s="1"/>
    </row>
    <row r="199" spans="3:7" ht="14.25" customHeight="1">
      <c r="C199" s="1"/>
      <c r="D199" s="1"/>
      <c r="E199" s="1"/>
      <c r="F199" s="1"/>
      <c r="G199" s="1"/>
    </row>
    <row r="200" spans="3:7" ht="14.25" customHeight="1">
      <c r="C200" s="1"/>
      <c r="D200" s="1"/>
      <c r="E200" s="1"/>
      <c r="F200" s="1"/>
      <c r="G200" s="1"/>
    </row>
    <row r="201" spans="3:7" ht="14.25" customHeight="1">
      <c r="C201" s="1"/>
      <c r="D201" s="1"/>
      <c r="E201" s="1"/>
      <c r="F201" s="1"/>
      <c r="G201" s="1"/>
    </row>
    <row r="202" spans="3:7" ht="14.25" customHeight="1">
      <c r="C202" s="1"/>
      <c r="D202" s="1"/>
      <c r="E202" s="1"/>
      <c r="F202" s="1"/>
      <c r="G202" s="1"/>
    </row>
    <row r="203" spans="3:7" ht="14.25" customHeight="1">
      <c r="C203" s="1"/>
      <c r="D203" s="1"/>
      <c r="E203" s="1"/>
      <c r="F203" s="1"/>
      <c r="G203" s="1"/>
    </row>
    <row r="204" spans="3:7" ht="14.25" customHeight="1">
      <c r="C204" s="1"/>
      <c r="D204" s="1"/>
      <c r="E204" s="1"/>
      <c r="F204" s="1"/>
      <c r="G204" s="1"/>
    </row>
    <row r="205" spans="3:7" ht="14.25" customHeight="1">
      <c r="C205" s="1"/>
      <c r="D205" s="1"/>
      <c r="E205" s="1"/>
      <c r="F205" s="1"/>
      <c r="G205" s="1"/>
    </row>
    <row r="206" spans="3:7" ht="14.25" customHeight="1">
      <c r="C206" s="1"/>
      <c r="D206" s="1"/>
      <c r="E206" s="1"/>
      <c r="F206" s="1"/>
      <c r="G206" s="1"/>
    </row>
    <row r="207" spans="3:7" ht="14.25" customHeight="1">
      <c r="C207" s="1"/>
      <c r="D207" s="1"/>
      <c r="E207" s="1"/>
      <c r="F207" s="1"/>
      <c r="G207" s="1"/>
    </row>
    <row r="208" spans="3:7" ht="14.25" customHeight="1">
      <c r="C208" s="1"/>
      <c r="D208" s="1"/>
      <c r="E208" s="1"/>
      <c r="F208" s="1"/>
      <c r="G208" s="1"/>
    </row>
    <row r="209" spans="3:7" ht="14.25" customHeight="1">
      <c r="C209" s="1"/>
      <c r="D209" s="1"/>
      <c r="E209" s="1"/>
      <c r="F209" s="1"/>
      <c r="G209" s="1"/>
    </row>
    <row r="210" spans="3:7" ht="14.25" customHeight="1">
      <c r="C210" s="1"/>
      <c r="D210" s="1"/>
      <c r="E210" s="1"/>
      <c r="F210" s="1"/>
      <c r="G210" s="1"/>
    </row>
    <row r="211" spans="3:7" ht="14.25" customHeight="1">
      <c r="C211" s="1"/>
      <c r="D211" s="1"/>
      <c r="E211" s="1"/>
      <c r="F211" s="1"/>
      <c r="G211" s="1"/>
    </row>
    <row r="212" spans="3:7" ht="14.25" customHeight="1">
      <c r="C212" s="1"/>
      <c r="D212" s="1"/>
      <c r="E212" s="1"/>
      <c r="F212" s="1"/>
      <c r="G212" s="1"/>
    </row>
    <row r="213" spans="3:7" ht="14.25" customHeight="1">
      <c r="C213" s="1"/>
      <c r="D213" s="1"/>
      <c r="E213" s="1"/>
      <c r="F213" s="1"/>
      <c r="G213" s="1"/>
    </row>
    <row r="214" spans="3:7" ht="14.25" customHeight="1">
      <c r="C214" s="1"/>
      <c r="D214" s="1"/>
      <c r="E214" s="1"/>
      <c r="F214" s="1"/>
      <c r="G214" s="1"/>
    </row>
    <row r="215" spans="3:7" ht="14.25" customHeight="1">
      <c r="C215" s="1"/>
      <c r="D215" s="1"/>
      <c r="E215" s="1"/>
      <c r="F215" s="1"/>
      <c r="G215" s="1"/>
    </row>
    <row r="216" spans="3:7" ht="14.25" customHeight="1">
      <c r="C216" s="1"/>
      <c r="D216" s="1"/>
      <c r="E216" s="1"/>
      <c r="F216" s="1"/>
      <c r="G216" s="1"/>
    </row>
    <row r="217" spans="3:7" ht="14.25" customHeight="1">
      <c r="C217" s="1"/>
      <c r="D217" s="1"/>
      <c r="E217" s="1"/>
      <c r="F217" s="1"/>
      <c r="G217" s="1"/>
    </row>
    <row r="218" spans="3:7" ht="14.25" customHeight="1">
      <c r="C218" s="1"/>
      <c r="D218" s="1"/>
      <c r="E218" s="1"/>
      <c r="F218" s="1"/>
      <c r="G218" s="1"/>
    </row>
    <row r="219" spans="3:7" ht="14.25" customHeight="1">
      <c r="C219" s="1"/>
      <c r="D219" s="1"/>
      <c r="E219" s="1"/>
      <c r="F219" s="1"/>
      <c r="G219" s="1"/>
    </row>
    <row r="220" spans="3:7" ht="14.25" customHeight="1">
      <c r="C220" s="1"/>
      <c r="D220" s="1"/>
      <c r="E220" s="1"/>
      <c r="F220" s="1"/>
      <c r="G220" s="1"/>
    </row>
    <row r="221" spans="3:7" ht="14.25" customHeight="1">
      <c r="C221" s="1"/>
      <c r="D221" s="1"/>
      <c r="E221" s="1"/>
      <c r="F221" s="1"/>
      <c r="G221" s="1"/>
    </row>
    <row r="222" spans="3:7" ht="14.25" customHeight="1">
      <c r="C222" s="1"/>
      <c r="D222" s="1"/>
      <c r="E222" s="1"/>
      <c r="F222" s="1"/>
      <c r="G222" s="1"/>
    </row>
    <row r="223" spans="3:7" ht="14.25" customHeight="1">
      <c r="C223" s="1"/>
      <c r="D223" s="1"/>
      <c r="E223" s="1"/>
      <c r="F223" s="1"/>
      <c r="G223" s="1"/>
    </row>
    <row r="224" spans="3:7" ht="14.25" customHeight="1">
      <c r="C224" s="1"/>
      <c r="D224" s="1"/>
      <c r="E224" s="1"/>
      <c r="F224" s="1"/>
      <c r="G224" s="1"/>
    </row>
    <row r="225" spans="3:7" ht="14.25" customHeight="1">
      <c r="C225" s="1"/>
      <c r="D225" s="1"/>
      <c r="E225" s="1"/>
      <c r="F225" s="1"/>
      <c r="G225" s="1"/>
    </row>
    <row r="226" spans="3:7" ht="14.25" customHeight="1">
      <c r="C226" s="1"/>
      <c r="D226" s="1"/>
      <c r="E226" s="1"/>
      <c r="F226" s="1"/>
      <c r="G226" s="1"/>
    </row>
    <row r="227" spans="3:7" ht="14.25" customHeight="1">
      <c r="C227" s="1"/>
      <c r="D227" s="1"/>
      <c r="E227" s="1"/>
      <c r="F227" s="1"/>
      <c r="G227" s="1"/>
    </row>
    <row r="228" spans="3:7" ht="14.25" customHeight="1">
      <c r="C228" s="1"/>
      <c r="D228" s="1"/>
      <c r="E228" s="1"/>
      <c r="F228" s="1"/>
      <c r="G228" s="1"/>
    </row>
    <row r="229" spans="3:7" ht="14.25" customHeight="1">
      <c r="C229" s="1"/>
      <c r="D229" s="1"/>
      <c r="E229" s="1"/>
      <c r="F229" s="1"/>
      <c r="G229" s="1"/>
    </row>
    <row r="230" spans="3:7" ht="14.25" customHeight="1">
      <c r="C230" s="1"/>
      <c r="D230" s="1"/>
      <c r="E230" s="1"/>
      <c r="F230" s="1"/>
      <c r="G230" s="1"/>
    </row>
    <row r="231" spans="3:7" ht="14.25" customHeight="1">
      <c r="C231" s="1"/>
      <c r="D231" s="1"/>
      <c r="E231" s="1"/>
      <c r="F231" s="1"/>
      <c r="G231" s="1"/>
    </row>
    <row r="232" spans="3:7" ht="14.25" customHeight="1">
      <c r="C232" s="1"/>
      <c r="D232" s="1"/>
      <c r="E232" s="1"/>
      <c r="F232" s="1"/>
      <c r="G232" s="1"/>
    </row>
    <row r="233" spans="3:7" ht="14.25" customHeight="1">
      <c r="C233" s="1"/>
      <c r="D233" s="1"/>
      <c r="E233" s="1"/>
      <c r="F233" s="1"/>
      <c r="G233" s="1"/>
    </row>
    <row r="234" spans="3:7" ht="14.25" customHeight="1">
      <c r="C234" s="1"/>
      <c r="D234" s="1"/>
      <c r="E234" s="1"/>
      <c r="F234" s="1"/>
      <c r="G234" s="1"/>
    </row>
    <row r="235" spans="3:7" ht="14.25" customHeight="1">
      <c r="C235" s="1"/>
      <c r="D235" s="1"/>
      <c r="E235" s="1"/>
      <c r="F235" s="1"/>
      <c r="G235" s="1"/>
    </row>
    <row r="236" spans="3:7" ht="14.25" customHeight="1">
      <c r="C236" s="1"/>
      <c r="D236" s="1"/>
      <c r="E236" s="1"/>
      <c r="F236" s="1"/>
      <c r="G236" s="1"/>
    </row>
    <row r="237" spans="3:7" ht="14.25" customHeight="1">
      <c r="C237" s="1"/>
      <c r="D237" s="1"/>
      <c r="E237" s="1"/>
      <c r="F237" s="1"/>
      <c r="G237" s="1"/>
    </row>
    <row r="238" spans="3:7" ht="14.25" customHeight="1">
      <c r="C238" s="1"/>
      <c r="D238" s="1"/>
      <c r="E238" s="1"/>
      <c r="F238" s="1"/>
      <c r="G238" s="1"/>
    </row>
    <row r="239" spans="3:7" ht="14.25" customHeight="1">
      <c r="C239" s="1"/>
      <c r="D239" s="1"/>
      <c r="E239" s="1"/>
      <c r="F239" s="1"/>
      <c r="G239" s="1"/>
    </row>
    <row r="240" spans="3:7" ht="14.25" customHeight="1">
      <c r="C240" s="1"/>
      <c r="D240" s="1"/>
      <c r="E240" s="1"/>
      <c r="F240" s="1"/>
      <c r="G240" s="1"/>
    </row>
    <row r="241" spans="3:7" ht="14.25" customHeight="1">
      <c r="C241" s="1"/>
      <c r="D241" s="1"/>
      <c r="E241" s="1"/>
      <c r="F241" s="1"/>
      <c r="G241" s="1"/>
    </row>
    <row r="242" spans="3:7" ht="14.25" customHeight="1">
      <c r="C242" s="1"/>
      <c r="D242" s="1"/>
      <c r="E242" s="1"/>
      <c r="F242" s="1"/>
      <c r="G242" s="1"/>
    </row>
    <row r="243" spans="3:7" ht="14.25" customHeight="1">
      <c r="C243" s="1"/>
      <c r="D243" s="1"/>
      <c r="E243" s="1"/>
      <c r="F243" s="1"/>
      <c r="G243" s="1"/>
    </row>
    <row r="244" spans="3:7" ht="14.25" customHeight="1">
      <c r="C244" s="1"/>
      <c r="D244" s="1"/>
      <c r="E244" s="1"/>
      <c r="F244" s="1"/>
      <c r="G244" s="1"/>
    </row>
    <row r="245" spans="3:7" ht="14.25" customHeight="1">
      <c r="C245" s="1"/>
      <c r="D245" s="1"/>
      <c r="E245" s="1"/>
      <c r="F245" s="1"/>
      <c r="G245" s="1"/>
    </row>
    <row r="246" spans="3:7" ht="14.25" customHeight="1">
      <c r="C246" s="1"/>
      <c r="D246" s="1"/>
      <c r="E246" s="1"/>
      <c r="F246" s="1"/>
      <c r="G246" s="1"/>
    </row>
    <row r="247" spans="3:7" ht="14.25" customHeight="1">
      <c r="C247" s="1"/>
      <c r="D247" s="1"/>
      <c r="E247" s="1"/>
      <c r="F247" s="1"/>
      <c r="G247" s="1"/>
    </row>
    <row r="248" spans="3:7" ht="14.25" customHeight="1">
      <c r="C248" s="1"/>
      <c r="D248" s="1"/>
      <c r="E248" s="1"/>
      <c r="F248" s="1"/>
      <c r="G248" s="1"/>
    </row>
    <row r="249" spans="3:7" ht="14.25" customHeight="1">
      <c r="C249" s="1"/>
      <c r="D249" s="1"/>
      <c r="E249" s="1"/>
      <c r="F249" s="1"/>
      <c r="G249" s="1"/>
    </row>
    <row r="250" spans="3:7" ht="14.25" customHeight="1">
      <c r="C250" s="1"/>
      <c r="D250" s="1"/>
      <c r="E250" s="1"/>
      <c r="F250" s="1"/>
      <c r="G250" s="1"/>
    </row>
    <row r="251" spans="3:7" ht="14.25" customHeight="1">
      <c r="C251" s="1"/>
      <c r="D251" s="1"/>
      <c r="E251" s="1"/>
      <c r="F251" s="1"/>
      <c r="G251" s="1"/>
    </row>
    <row r="252" spans="3:7" ht="14.25" customHeight="1">
      <c r="C252" s="1"/>
      <c r="D252" s="1"/>
      <c r="E252" s="1"/>
      <c r="F252" s="1"/>
      <c r="G252" s="1"/>
    </row>
    <row r="253" spans="3:7" ht="14.25" customHeight="1">
      <c r="C253" s="1"/>
      <c r="D253" s="1"/>
      <c r="E253" s="1"/>
      <c r="F253" s="1"/>
      <c r="G253" s="1"/>
    </row>
    <row r="254" spans="3:7" ht="14.25" customHeight="1">
      <c r="C254" s="1"/>
      <c r="D254" s="1"/>
      <c r="E254" s="1"/>
      <c r="F254" s="1"/>
      <c r="G254" s="1"/>
    </row>
    <row r="255" spans="3:7" ht="14.25" customHeight="1">
      <c r="C255" s="1"/>
      <c r="D255" s="1"/>
      <c r="E255" s="1"/>
      <c r="F255" s="1"/>
      <c r="G255" s="1"/>
    </row>
    <row r="256" spans="3:7" ht="14.25" customHeight="1">
      <c r="C256" s="1"/>
      <c r="D256" s="1"/>
      <c r="E256" s="1"/>
      <c r="F256" s="1"/>
      <c r="G256" s="1"/>
    </row>
    <row r="257" spans="3:7" ht="14.25" customHeight="1">
      <c r="C257" s="1"/>
      <c r="D257" s="1"/>
      <c r="E257" s="1"/>
      <c r="F257" s="1"/>
      <c r="G257" s="1"/>
    </row>
    <row r="258" spans="3:7" ht="14.25" customHeight="1">
      <c r="C258" s="1"/>
      <c r="D258" s="1"/>
      <c r="E258" s="1"/>
      <c r="F258" s="1"/>
      <c r="G258" s="1"/>
    </row>
    <row r="259" spans="3:7" ht="14.25" customHeight="1">
      <c r="C259" s="1"/>
      <c r="D259" s="1"/>
      <c r="E259" s="1"/>
      <c r="F259" s="1"/>
      <c r="G259" s="1"/>
    </row>
    <row r="260" spans="3:7" ht="14.25" customHeight="1">
      <c r="C260" s="1"/>
      <c r="D260" s="1"/>
      <c r="E260" s="1"/>
      <c r="F260" s="1"/>
      <c r="G260" s="1"/>
    </row>
    <row r="261" spans="3:7" ht="14.25" customHeight="1">
      <c r="C261" s="1"/>
      <c r="D261" s="1"/>
      <c r="E261" s="1"/>
      <c r="F261" s="1"/>
      <c r="G261" s="1"/>
    </row>
    <row r="262" spans="3:7" ht="14.25" customHeight="1">
      <c r="C262" s="1"/>
      <c r="D262" s="1"/>
      <c r="E262" s="1"/>
      <c r="F262" s="1"/>
      <c r="G262" s="1"/>
    </row>
    <row r="263" spans="3:7" ht="14.25" customHeight="1">
      <c r="C263" s="1"/>
      <c r="D263" s="1"/>
      <c r="E263" s="1"/>
      <c r="F263" s="1"/>
      <c r="G263" s="1"/>
    </row>
    <row r="264" spans="3:7" ht="14.25" customHeight="1">
      <c r="C264" s="1"/>
      <c r="D264" s="1"/>
      <c r="E264" s="1"/>
      <c r="F264" s="1"/>
      <c r="G264" s="1"/>
    </row>
    <row r="265" spans="3:7" ht="14.25" customHeight="1">
      <c r="C265" s="1"/>
      <c r="D265" s="1"/>
      <c r="E265" s="1"/>
      <c r="F265" s="1"/>
      <c r="G265" s="1"/>
    </row>
    <row r="266" spans="3:7" ht="14.25" customHeight="1">
      <c r="C266" s="1"/>
      <c r="D266" s="1"/>
      <c r="E266" s="1"/>
      <c r="F266" s="1"/>
      <c r="G266" s="1"/>
    </row>
    <row r="267" spans="3:7" ht="14.25" customHeight="1">
      <c r="C267" s="1"/>
      <c r="D267" s="1"/>
      <c r="E267" s="1"/>
      <c r="F267" s="1"/>
      <c r="G267" s="1"/>
    </row>
    <row r="268" spans="3:7" ht="14.25" customHeight="1">
      <c r="C268" s="1"/>
      <c r="D268" s="1"/>
      <c r="E268" s="1"/>
      <c r="F268" s="1"/>
      <c r="G268" s="1"/>
    </row>
    <row r="269" spans="3:7" ht="14.25" customHeight="1">
      <c r="C269" s="1"/>
      <c r="D269" s="1"/>
      <c r="E269" s="1"/>
      <c r="F269" s="1"/>
      <c r="G269" s="1"/>
    </row>
    <row r="270" spans="3:7" ht="14.25" customHeight="1">
      <c r="C270" s="1"/>
      <c r="D270" s="1"/>
      <c r="E270" s="1"/>
      <c r="F270" s="1"/>
      <c r="G270" s="1"/>
    </row>
    <row r="271" spans="3:7" ht="14.25" customHeight="1">
      <c r="C271" s="1"/>
      <c r="D271" s="1"/>
      <c r="E271" s="1"/>
      <c r="F271" s="1"/>
      <c r="G271" s="1"/>
    </row>
    <row r="272" spans="3:7" ht="14.25" customHeight="1">
      <c r="C272" s="1"/>
      <c r="D272" s="1"/>
      <c r="E272" s="1"/>
      <c r="F272" s="1"/>
      <c r="G272" s="1"/>
    </row>
    <row r="273" spans="3:7" ht="14.25" customHeight="1">
      <c r="C273" s="1"/>
      <c r="D273" s="1"/>
      <c r="E273" s="1"/>
      <c r="F273" s="1"/>
      <c r="G273" s="1"/>
    </row>
    <row r="274" spans="3:7" ht="14.25" customHeight="1">
      <c r="C274" s="1"/>
      <c r="D274" s="1"/>
      <c r="E274" s="1"/>
      <c r="F274" s="1"/>
      <c r="G274" s="1"/>
    </row>
    <row r="275" spans="3:7" ht="14.25" customHeight="1">
      <c r="C275" s="1"/>
      <c r="D275" s="1"/>
      <c r="E275" s="1"/>
      <c r="F275" s="1"/>
      <c r="G275" s="1"/>
    </row>
    <row r="276" spans="3:7" ht="14.25" customHeight="1">
      <c r="C276" s="1"/>
      <c r="D276" s="1"/>
      <c r="E276" s="1"/>
      <c r="F276" s="1"/>
      <c r="G276" s="1"/>
    </row>
    <row r="277" spans="3:7" ht="14.25" customHeight="1">
      <c r="C277" s="1"/>
      <c r="D277" s="1"/>
      <c r="E277" s="1"/>
      <c r="F277" s="1"/>
      <c r="G277" s="1"/>
    </row>
    <row r="278" spans="3:7" ht="14.25" customHeight="1">
      <c r="C278" s="1"/>
      <c r="D278" s="1"/>
      <c r="E278" s="1"/>
      <c r="F278" s="1"/>
      <c r="G278" s="1"/>
    </row>
    <row r="279" spans="3:7" ht="14.25" customHeight="1">
      <c r="C279" s="1"/>
      <c r="D279" s="1"/>
      <c r="E279" s="1"/>
      <c r="F279" s="1"/>
      <c r="G279" s="1"/>
    </row>
    <row r="280" spans="3:7" ht="14.25" customHeight="1">
      <c r="C280" s="1"/>
      <c r="D280" s="1"/>
      <c r="E280" s="1"/>
      <c r="F280" s="1"/>
      <c r="G280" s="1"/>
    </row>
    <row r="281" spans="3:7" ht="14.25" customHeight="1">
      <c r="C281" s="1"/>
      <c r="D281" s="1"/>
      <c r="E281" s="1"/>
      <c r="F281" s="1"/>
      <c r="G281" s="1"/>
    </row>
    <row r="282" spans="3:7" ht="14.25" customHeight="1">
      <c r="C282" s="1"/>
      <c r="D282" s="1"/>
      <c r="E282" s="1"/>
      <c r="F282" s="1"/>
      <c r="G282" s="1"/>
    </row>
    <row r="283" spans="3:7" ht="14.25" customHeight="1">
      <c r="C283" s="1"/>
      <c r="D283" s="1"/>
      <c r="E283" s="1"/>
      <c r="F283" s="1"/>
      <c r="G283" s="1"/>
    </row>
    <row r="284" spans="3:7" ht="14.25" customHeight="1">
      <c r="C284" s="1"/>
      <c r="D284" s="1"/>
      <c r="E284" s="1"/>
      <c r="F284" s="1"/>
      <c r="G284" s="1"/>
    </row>
    <row r="285" spans="3:7" ht="14.25" customHeight="1">
      <c r="C285" s="1"/>
      <c r="D285" s="1"/>
      <c r="E285" s="1"/>
      <c r="F285" s="1"/>
      <c r="G285" s="1"/>
    </row>
    <row r="286" spans="3:7" ht="14.25" customHeight="1">
      <c r="C286" s="1"/>
      <c r="D286" s="1"/>
      <c r="E286" s="1"/>
      <c r="F286" s="1"/>
      <c r="G286" s="1"/>
    </row>
    <row r="287" spans="3:7" ht="14.25" customHeight="1">
      <c r="C287" s="1"/>
      <c r="D287" s="1"/>
      <c r="E287" s="1"/>
      <c r="F287" s="1"/>
      <c r="G287" s="1"/>
    </row>
    <row r="288" spans="3:7" ht="14.25" customHeight="1">
      <c r="C288" s="1"/>
      <c r="D288" s="1"/>
      <c r="E288" s="1"/>
      <c r="F288" s="1"/>
      <c r="G288" s="1"/>
    </row>
    <row r="289" spans="3:7" ht="14.25" customHeight="1">
      <c r="C289" s="1"/>
      <c r="D289" s="1"/>
      <c r="E289" s="1"/>
      <c r="F289" s="1"/>
      <c r="G289" s="1"/>
    </row>
    <row r="290" spans="3:7" ht="14.25" customHeight="1">
      <c r="C290" s="1"/>
      <c r="D290" s="1"/>
      <c r="E290" s="1"/>
      <c r="F290" s="1"/>
      <c r="G290" s="1"/>
    </row>
    <row r="291" spans="3:7" ht="14.25" customHeight="1">
      <c r="C291" s="1"/>
      <c r="D291" s="1"/>
      <c r="E291" s="1"/>
      <c r="F291" s="1"/>
      <c r="G291" s="1"/>
    </row>
    <row r="292" spans="3:7" ht="14.25" customHeight="1">
      <c r="C292" s="1"/>
      <c r="D292" s="1"/>
      <c r="E292" s="1"/>
      <c r="F292" s="1"/>
      <c r="G292" s="1"/>
    </row>
    <row r="293" spans="3:7" ht="14.25" customHeight="1">
      <c r="C293" s="1"/>
      <c r="D293" s="1"/>
      <c r="E293" s="1"/>
      <c r="F293" s="1"/>
      <c r="G293" s="1"/>
    </row>
    <row r="294" spans="3:7" ht="14.25" customHeight="1">
      <c r="C294" s="1"/>
      <c r="D294" s="1"/>
      <c r="E294" s="1"/>
      <c r="F294" s="1"/>
      <c r="G294" s="1"/>
    </row>
    <row r="295" spans="3:7" ht="14.25" customHeight="1">
      <c r="C295" s="1"/>
      <c r="D295" s="1"/>
      <c r="E295" s="1"/>
      <c r="F295" s="1"/>
      <c r="G295" s="1"/>
    </row>
    <row r="296" spans="3:7" ht="14.25" customHeight="1">
      <c r="C296" s="1"/>
      <c r="D296" s="1"/>
      <c r="E296" s="1"/>
      <c r="F296" s="1"/>
      <c r="G296" s="1"/>
    </row>
    <row r="297" spans="3:7" ht="14.25" customHeight="1">
      <c r="C297" s="1"/>
      <c r="D297" s="1"/>
      <c r="E297" s="1"/>
      <c r="F297" s="1"/>
      <c r="G297" s="1"/>
    </row>
    <row r="298" spans="3:7" ht="14.25" customHeight="1">
      <c r="C298" s="1"/>
      <c r="D298" s="1"/>
      <c r="E298" s="1"/>
      <c r="F298" s="1"/>
      <c r="G298" s="1"/>
    </row>
    <row r="299" spans="3:7" ht="14.25" customHeight="1">
      <c r="C299" s="1"/>
      <c r="D299" s="1"/>
      <c r="E299" s="1"/>
      <c r="F299" s="1"/>
      <c r="G299" s="1"/>
    </row>
    <row r="300" spans="3:7" ht="14.25" customHeight="1">
      <c r="C300" s="1"/>
      <c r="D300" s="1"/>
      <c r="E300" s="1"/>
      <c r="F300" s="1"/>
      <c r="G300" s="1"/>
    </row>
    <row r="301" spans="3:7" ht="14.25" customHeight="1">
      <c r="C301" s="1"/>
      <c r="D301" s="1"/>
      <c r="E301" s="1"/>
      <c r="F301" s="1"/>
      <c r="G301" s="1"/>
    </row>
    <row r="302" spans="3:7" ht="14.25" customHeight="1">
      <c r="C302" s="1"/>
      <c r="D302" s="1"/>
      <c r="E302" s="1"/>
      <c r="F302" s="1"/>
      <c r="G302" s="1"/>
    </row>
    <row r="303" spans="3:7" ht="14.25" customHeight="1">
      <c r="C303" s="1"/>
      <c r="D303" s="1"/>
      <c r="E303" s="1"/>
      <c r="F303" s="1"/>
      <c r="G303" s="1"/>
    </row>
    <row r="304" spans="3:7" ht="14.25" customHeight="1">
      <c r="C304" s="1"/>
      <c r="D304" s="1"/>
      <c r="E304" s="1"/>
      <c r="F304" s="1"/>
      <c r="G304" s="1"/>
    </row>
    <row r="305" spans="3:7" ht="14.25" customHeight="1">
      <c r="C305" s="1"/>
      <c r="D305" s="1"/>
      <c r="E305" s="1"/>
      <c r="F305" s="1"/>
      <c r="G305" s="1"/>
    </row>
    <row r="306" spans="3:7" ht="14.25" customHeight="1">
      <c r="C306" s="1"/>
      <c r="D306" s="1"/>
      <c r="E306" s="1"/>
      <c r="F306" s="1"/>
      <c r="G306" s="1"/>
    </row>
    <row r="307" spans="3:7" ht="14.25" customHeight="1">
      <c r="C307" s="1"/>
      <c r="D307" s="1"/>
      <c r="E307" s="1"/>
      <c r="F307" s="1"/>
      <c r="G307" s="1"/>
    </row>
    <row r="308" spans="3:7" ht="14.25" customHeight="1">
      <c r="C308" s="1"/>
      <c r="D308" s="1"/>
      <c r="E308" s="1"/>
      <c r="F308" s="1"/>
      <c r="G308" s="1"/>
    </row>
    <row r="309" spans="3:7" ht="14.25" customHeight="1">
      <c r="C309" s="1"/>
      <c r="D309" s="1"/>
      <c r="E309" s="1"/>
      <c r="F309" s="1"/>
      <c r="G309" s="1"/>
    </row>
    <row r="310" spans="3:7" ht="14.25" customHeight="1">
      <c r="C310" s="1"/>
      <c r="D310" s="1"/>
      <c r="E310" s="1"/>
      <c r="F310" s="1"/>
      <c r="G310" s="1"/>
    </row>
    <row r="311" spans="3:7" ht="14.25" customHeight="1">
      <c r="C311" s="1"/>
      <c r="D311" s="1"/>
      <c r="E311" s="1"/>
      <c r="F311" s="1"/>
      <c r="G311" s="1"/>
    </row>
    <row r="312" spans="3:7" ht="14.25" customHeight="1">
      <c r="C312" s="1"/>
      <c r="D312" s="1"/>
      <c r="E312" s="1"/>
      <c r="F312" s="1"/>
      <c r="G312" s="1"/>
    </row>
    <row r="313" spans="3:7" ht="14.25" customHeight="1">
      <c r="C313" s="1"/>
      <c r="D313" s="1"/>
      <c r="E313" s="1"/>
      <c r="F313" s="1"/>
      <c r="G313" s="1"/>
    </row>
    <row r="314" spans="3:7" ht="14.25" customHeight="1">
      <c r="C314" s="1"/>
      <c r="D314" s="1"/>
      <c r="E314" s="1"/>
      <c r="F314" s="1"/>
      <c r="G314" s="1"/>
    </row>
    <row r="315" spans="3:7" ht="14.25" customHeight="1">
      <c r="C315" s="1"/>
      <c r="D315" s="1"/>
      <c r="E315" s="1"/>
      <c r="F315" s="1"/>
      <c r="G315" s="1"/>
    </row>
    <row r="316" spans="3:7" ht="14.25" customHeight="1">
      <c r="C316" s="1"/>
      <c r="D316" s="1"/>
      <c r="E316" s="1"/>
      <c r="F316" s="1"/>
      <c r="G316" s="1"/>
    </row>
    <row r="317" spans="3:7" ht="14.25" customHeight="1">
      <c r="C317" s="1"/>
      <c r="D317" s="1"/>
      <c r="E317" s="1"/>
      <c r="F317" s="1"/>
      <c r="G317" s="1"/>
    </row>
    <row r="318" spans="3:7" ht="14.25" customHeight="1">
      <c r="C318" s="1"/>
      <c r="D318" s="1"/>
      <c r="E318" s="1"/>
      <c r="F318" s="1"/>
      <c r="G318" s="1"/>
    </row>
    <row r="319" spans="3:7" ht="14.25" customHeight="1">
      <c r="C319" s="1"/>
      <c r="D319" s="1"/>
      <c r="E319" s="1"/>
      <c r="F319" s="1"/>
      <c r="G319" s="1"/>
    </row>
    <row r="320" spans="3:7" ht="14.25" customHeight="1">
      <c r="C320" s="1"/>
      <c r="D320" s="1"/>
      <c r="E320" s="1"/>
      <c r="F320" s="1"/>
      <c r="G320" s="1"/>
    </row>
    <row r="321" spans="3:7" ht="14.25" customHeight="1">
      <c r="C321" s="1"/>
      <c r="D321" s="1"/>
      <c r="E321" s="1"/>
      <c r="F321" s="1"/>
      <c r="G321" s="1"/>
    </row>
    <row r="322" spans="3:7" ht="14.25" customHeight="1">
      <c r="C322" s="1"/>
      <c r="D322" s="1"/>
      <c r="E322" s="1"/>
      <c r="F322" s="1"/>
      <c r="G322" s="1"/>
    </row>
    <row r="323" spans="3:7" ht="14.25" customHeight="1">
      <c r="C323" s="1"/>
      <c r="D323" s="1"/>
      <c r="E323" s="1"/>
      <c r="F323" s="1"/>
      <c r="G323" s="1"/>
    </row>
    <row r="324" spans="3:7" ht="14.25" customHeight="1">
      <c r="C324" s="1"/>
      <c r="D324" s="1"/>
      <c r="E324" s="1"/>
      <c r="F324" s="1"/>
      <c r="G324" s="1"/>
    </row>
    <row r="325" spans="3:7" ht="14.25" customHeight="1">
      <c r="C325" s="1"/>
      <c r="D325" s="1"/>
      <c r="E325" s="1"/>
      <c r="F325" s="1"/>
      <c r="G325" s="1"/>
    </row>
    <row r="326" spans="3:7" ht="14.25" customHeight="1">
      <c r="C326" s="1"/>
      <c r="D326" s="1"/>
      <c r="E326" s="1"/>
      <c r="F326" s="1"/>
      <c r="G326" s="1"/>
    </row>
    <row r="327" spans="3:7" ht="14.25" customHeight="1">
      <c r="C327" s="1"/>
      <c r="D327" s="1"/>
      <c r="E327" s="1"/>
      <c r="F327" s="1"/>
      <c r="G327" s="1"/>
    </row>
    <row r="328" spans="3:7" ht="14.25" customHeight="1">
      <c r="C328" s="1"/>
      <c r="D328" s="1"/>
      <c r="E328" s="1"/>
      <c r="F328" s="1"/>
      <c r="G328" s="1"/>
    </row>
    <row r="329" spans="3:7" ht="14.25" customHeight="1">
      <c r="C329" s="1"/>
      <c r="D329" s="1"/>
      <c r="E329" s="1"/>
      <c r="F329" s="1"/>
      <c r="G329" s="1"/>
    </row>
    <row r="330" spans="3:7" ht="14.25" customHeight="1">
      <c r="C330" s="1"/>
      <c r="D330" s="1"/>
      <c r="E330" s="1"/>
      <c r="F330" s="1"/>
      <c r="G330" s="1"/>
    </row>
    <row r="331" spans="3:7" ht="14.25" customHeight="1">
      <c r="C331" s="1"/>
      <c r="D331" s="1"/>
      <c r="E331" s="1"/>
      <c r="F331" s="1"/>
      <c r="G331" s="1"/>
    </row>
    <row r="332" spans="3:7" ht="14.25" customHeight="1">
      <c r="C332" s="1"/>
      <c r="D332" s="1"/>
      <c r="E332" s="1"/>
      <c r="F332" s="1"/>
      <c r="G332" s="1"/>
    </row>
    <row r="333" spans="3:7" ht="14.25" customHeight="1">
      <c r="C333" s="1"/>
      <c r="D333" s="1"/>
      <c r="E333" s="1"/>
      <c r="F333" s="1"/>
      <c r="G333" s="1"/>
    </row>
    <row r="334" spans="3:7" ht="14.25" customHeight="1">
      <c r="C334" s="1"/>
      <c r="D334" s="1"/>
      <c r="E334" s="1"/>
      <c r="F334" s="1"/>
      <c r="G334" s="1"/>
    </row>
    <row r="335" spans="3:7" ht="14.25" customHeight="1">
      <c r="C335" s="1"/>
      <c r="D335" s="1"/>
      <c r="E335" s="1"/>
      <c r="F335" s="1"/>
      <c r="G335" s="1"/>
    </row>
    <row r="336" spans="3:7" ht="14.25" customHeight="1">
      <c r="C336" s="1"/>
      <c r="D336" s="1"/>
      <c r="E336" s="1"/>
      <c r="F336" s="1"/>
      <c r="G336" s="1"/>
    </row>
    <row r="337" spans="3:7" ht="14.25" customHeight="1">
      <c r="C337" s="1"/>
      <c r="D337" s="1"/>
      <c r="E337" s="1"/>
      <c r="F337" s="1"/>
      <c r="G337" s="1"/>
    </row>
    <row r="338" spans="3:7" ht="14.25" customHeight="1">
      <c r="C338" s="1"/>
      <c r="D338" s="1"/>
      <c r="E338" s="1"/>
      <c r="F338" s="1"/>
      <c r="G338" s="1"/>
    </row>
    <row r="339" spans="3:7" ht="14.25" customHeight="1">
      <c r="C339" s="1"/>
      <c r="D339" s="1"/>
      <c r="E339" s="1"/>
      <c r="F339" s="1"/>
      <c r="G339" s="1"/>
    </row>
    <row r="340" spans="3:7" ht="14.25" customHeight="1">
      <c r="C340" s="1"/>
      <c r="D340" s="1"/>
      <c r="E340" s="1"/>
      <c r="F340" s="1"/>
      <c r="G340" s="1"/>
    </row>
    <row r="341" spans="3:7" ht="14.25" customHeight="1">
      <c r="C341" s="1"/>
      <c r="D341" s="1"/>
      <c r="E341" s="1"/>
      <c r="F341" s="1"/>
      <c r="G341" s="1"/>
    </row>
    <row r="342" spans="3:7" ht="14.25" customHeight="1">
      <c r="C342" s="1"/>
      <c r="D342" s="1"/>
      <c r="E342" s="1"/>
      <c r="F342" s="1"/>
      <c r="G342" s="1"/>
    </row>
    <row r="343" spans="3:7" ht="14.25" customHeight="1">
      <c r="C343" s="1"/>
      <c r="D343" s="1"/>
      <c r="E343" s="1"/>
      <c r="F343" s="1"/>
      <c r="G343" s="1"/>
    </row>
    <row r="344" spans="3:7" ht="14.25" customHeight="1">
      <c r="C344" s="1"/>
      <c r="D344" s="1"/>
      <c r="E344" s="1"/>
      <c r="F344" s="1"/>
      <c r="G344" s="1"/>
    </row>
    <row r="345" spans="3:7" ht="14.25" customHeight="1">
      <c r="C345" s="1"/>
      <c r="D345" s="1"/>
      <c r="E345" s="1"/>
      <c r="F345" s="1"/>
      <c r="G345" s="1"/>
    </row>
    <row r="346" spans="3:7" ht="14.25" customHeight="1">
      <c r="C346" s="1"/>
      <c r="D346" s="1"/>
      <c r="E346" s="1"/>
      <c r="F346" s="1"/>
      <c r="G346" s="1"/>
    </row>
    <row r="347" spans="3:7" ht="14.25" customHeight="1">
      <c r="C347" s="1"/>
      <c r="D347" s="1"/>
      <c r="E347" s="1"/>
      <c r="F347" s="1"/>
      <c r="G347" s="1"/>
    </row>
    <row r="348" spans="3:7" ht="14.25" customHeight="1">
      <c r="C348" s="1"/>
      <c r="D348" s="1"/>
      <c r="E348" s="1"/>
      <c r="F348" s="1"/>
      <c r="G348" s="1"/>
    </row>
    <row r="349" spans="3:7" ht="14.25" customHeight="1">
      <c r="C349" s="1"/>
      <c r="D349" s="1"/>
      <c r="E349" s="1"/>
      <c r="F349" s="1"/>
      <c r="G349" s="1"/>
    </row>
    <row r="350" spans="3:7" ht="14.25" customHeight="1">
      <c r="C350" s="1"/>
      <c r="D350" s="1"/>
      <c r="E350" s="1"/>
      <c r="F350" s="1"/>
      <c r="G350" s="1"/>
    </row>
    <row r="351" spans="3:7" ht="14.25" customHeight="1">
      <c r="C351" s="1"/>
      <c r="D351" s="1"/>
      <c r="E351" s="1"/>
      <c r="F351" s="1"/>
      <c r="G351" s="1"/>
    </row>
    <row r="352" spans="3:7" ht="14.25" customHeight="1">
      <c r="C352" s="1"/>
      <c r="D352" s="1"/>
      <c r="E352" s="1"/>
      <c r="F352" s="1"/>
      <c r="G352" s="1"/>
    </row>
    <row r="353" spans="3:7" ht="14.25" customHeight="1">
      <c r="C353" s="1"/>
      <c r="D353" s="1"/>
      <c r="E353" s="1"/>
      <c r="F353" s="1"/>
      <c r="G353" s="1"/>
    </row>
    <row r="354" spans="3:7" ht="14.25" customHeight="1">
      <c r="C354" s="1"/>
      <c r="D354" s="1"/>
      <c r="E354" s="1"/>
      <c r="F354" s="1"/>
      <c r="G354" s="1"/>
    </row>
    <row r="355" spans="3:7" ht="14.25" customHeight="1">
      <c r="C355" s="1"/>
      <c r="D355" s="1"/>
      <c r="E355" s="1"/>
      <c r="F355" s="1"/>
      <c r="G355" s="1"/>
    </row>
    <row r="356" spans="3:7" ht="14.25" customHeight="1">
      <c r="C356" s="1"/>
      <c r="D356" s="1"/>
      <c r="E356" s="1"/>
      <c r="F356" s="1"/>
      <c r="G356" s="1"/>
    </row>
    <row r="357" spans="3:7" ht="14.25" customHeight="1">
      <c r="C357" s="1"/>
      <c r="D357" s="1"/>
      <c r="E357" s="1"/>
      <c r="F357" s="1"/>
      <c r="G357" s="1"/>
    </row>
    <row r="358" spans="3:7" ht="14.25" customHeight="1">
      <c r="C358" s="1"/>
      <c r="D358" s="1"/>
      <c r="E358" s="1"/>
      <c r="F358" s="1"/>
      <c r="G358" s="1"/>
    </row>
    <row r="359" spans="3:7" ht="14.25" customHeight="1">
      <c r="C359" s="1"/>
      <c r="D359" s="1"/>
      <c r="E359" s="1"/>
      <c r="F359" s="1"/>
      <c r="G359" s="1"/>
    </row>
    <row r="360" spans="3:7" ht="14.25" customHeight="1">
      <c r="C360" s="1"/>
      <c r="D360" s="1"/>
      <c r="E360" s="1"/>
      <c r="F360" s="1"/>
      <c r="G360" s="1"/>
    </row>
    <row r="361" spans="3:7" ht="14.25" customHeight="1">
      <c r="C361" s="1"/>
      <c r="D361" s="1"/>
      <c r="E361" s="1"/>
      <c r="F361" s="1"/>
      <c r="G361" s="1"/>
    </row>
    <row r="362" spans="3:7" ht="14.25" customHeight="1">
      <c r="C362" s="1"/>
      <c r="D362" s="1"/>
      <c r="E362" s="1"/>
      <c r="F362" s="1"/>
      <c r="G362" s="1"/>
    </row>
    <row r="363" spans="3:7" ht="14.25" customHeight="1">
      <c r="C363" s="1"/>
      <c r="D363" s="1"/>
      <c r="E363" s="1"/>
      <c r="F363" s="1"/>
      <c r="G363" s="1"/>
    </row>
    <row r="364" spans="3:7" ht="14.25" customHeight="1">
      <c r="C364" s="1"/>
      <c r="D364" s="1"/>
      <c r="E364" s="1"/>
      <c r="F364" s="1"/>
      <c r="G364" s="1"/>
    </row>
    <row r="365" spans="3:7" ht="14.25" customHeight="1">
      <c r="C365" s="1"/>
      <c r="D365" s="1"/>
      <c r="E365" s="1"/>
      <c r="F365" s="1"/>
      <c r="G365" s="1"/>
    </row>
    <row r="366" spans="3:7" ht="14.25" customHeight="1">
      <c r="C366" s="1"/>
      <c r="D366" s="1"/>
      <c r="E366" s="1"/>
      <c r="F366" s="1"/>
      <c r="G366" s="1"/>
    </row>
    <row r="367" spans="3:7" ht="14.25" customHeight="1">
      <c r="C367" s="1"/>
      <c r="D367" s="1"/>
      <c r="E367" s="1"/>
      <c r="F367" s="1"/>
      <c r="G367" s="1"/>
    </row>
    <row r="368" spans="3:7" ht="14.25" customHeight="1">
      <c r="C368" s="1"/>
      <c r="D368" s="1"/>
      <c r="E368" s="1"/>
      <c r="F368" s="1"/>
      <c r="G368" s="1"/>
    </row>
    <row r="369" spans="3:7" ht="14.25" customHeight="1">
      <c r="C369" s="1"/>
      <c r="D369" s="1"/>
      <c r="E369" s="1"/>
      <c r="F369" s="1"/>
      <c r="G369" s="1"/>
    </row>
    <row r="370" spans="3:7" ht="14.25" customHeight="1">
      <c r="C370" s="1"/>
      <c r="D370" s="1"/>
      <c r="E370" s="1"/>
      <c r="F370" s="1"/>
      <c r="G370" s="1"/>
    </row>
    <row r="371" spans="3:7" ht="14.25" customHeight="1">
      <c r="C371" s="1"/>
      <c r="D371" s="1"/>
      <c r="E371" s="1"/>
      <c r="F371" s="1"/>
      <c r="G371" s="1"/>
    </row>
    <row r="372" spans="3:7" ht="14.25" customHeight="1">
      <c r="C372" s="1"/>
      <c r="D372" s="1"/>
      <c r="E372" s="1"/>
      <c r="F372" s="1"/>
      <c r="G372" s="1"/>
    </row>
    <row r="373" spans="3:7" ht="14.25" customHeight="1">
      <c r="C373" s="1"/>
      <c r="D373" s="1"/>
      <c r="E373" s="1"/>
      <c r="F373" s="1"/>
      <c r="G373" s="1"/>
    </row>
    <row r="374" spans="3:7" ht="14.25" customHeight="1">
      <c r="C374" s="1"/>
      <c r="D374" s="1"/>
      <c r="E374" s="1"/>
      <c r="F374" s="1"/>
      <c r="G374" s="1"/>
    </row>
    <row r="375" spans="3:7" ht="14.25" customHeight="1">
      <c r="C375" s="1"/>
      <c r="D375" s="1"/>
      <c r="E375" s="1"/>
      <c r="F375" s="1"/>
      <c r="G375" s="1"/>
    </row>
    <row r="376" spans="3:7" ht="14.25" customHeight="1">
      <c r="C376" s="1"/>
      <c r="D376" s="1"/>
      <c r="E376" s="1"/>
      <c r="F376" s="1"/>
      <c r="G376" s="1"/>
    </row>
    <row r="377" spans="3:7" ht="14.25" customHeight="1">
      <c r="C377" s="1"/>
      <c r="D377" s="1"/>
      <c r="E377" s="1"/>
      <c r="F377" s="1"/>
      <c r="G377" s="1"/>
    </row>
    <row r="378" spans="3:7" ht="14.25" customHeight="1">
      <c r="C378" s="1"/>
      <c r="D378" s="1"/>
      <c r="E378" s="1"/>
      <c r="F378" s="1"/>
      <c r="G378" s="1"/>
    </row>
    <row r="379" spans="3:7" ht="14.25" customHeight="1">
      <c r="C379" s="1"/>
      <c r="D379" s="1"/>
      <c r="E379" s="1"/>
      <c r="F379" s="1"/>
      <c r="G379" s="1"/>
    </row>
    <row r="380" spans="3:7" ht="14.25" customHeight="1">
      <c r="C380" s="1"/>
      <c r="D380" s="1"/>
      <c r="E380" s="1"/>
      <c r="F380" s="1"/>
      <c r="G380" s="1"/>
    </row>
    <row r="381" spans="3:7" ht="14.25" customHeight="1">
      <c r="C381" s="1"/>
      <c r="D381" s="1"/>
      <c r="E381" s="1"/>
      <c r="F381" s="1"/>
      <c r="G381" s="1"/>
    </row>
    <row r="382" spans="3:7" ht="14.25" customHeight="1">
      <c r="C382" s="1"/>
      <c r="D382" s="1"/>
      <c r="E382" s="1"/>
      <c r="F382" s="1"/>
      <c r="G382" s="1"/>
    </row>
    <row r="383" spans="3:7" ht="14.25" customHeight="1">
      <c r="C383" s="1"/>
      <c r="D383" s="1"/>
      <c r="E383" s="1"/>
      <c r="F383" s="1"/>
      <c r="G383" s="1"/>
    </row>
    <row r="384" spans="3:7" ht="14.25" customHeight="1">
      <c r="C384" s="1"/>
      <c r="D384" s="1"/>
      <c r="E384" s="1"/>
      <c r="F384" s="1"/>
      <c r="G384" s="1"/>
    </row>
    <row r="385" spans="3:7" ht="14.25" customHeight="1">
      <c r="C385" s="1"/>
      <c r="D385" s="1"/>
      <c r="E385" s="1"/>
      <c r="F385" s="1"/>
      <c r="G385" s="1"/>
    </row>
    <row r="386" spans="3:7" ht="14.25" customHeight="1">
      <c r="C386" s="1"/>
      <c r="D386" s="1"/>
      <c r="E386" s="1"/>
      <c r="F386" s="1"/>
      <c r="G386" s="1"/>
    </row>
    <row r="387" spans="3:7" ht="14.25" customHeight="1">
      <c r="C387" s="1"/>
      <c r="D387" s="1"/>
      <c r="E387" s="1"/>
      <c r="F387" s="1"/>
      <c r="G387" s="1"/>
    </row>
    <row r="388" spans="3:7" ht="14.25" customHeight="1">
      <c r="C388" s="1"/>
      <c r="D388" s="1"/>
      <c r="E388" s="1"/>
      <c r="F388" s="1"/>
      <c r="G388" s="1"/>
    </row>
    <row r="389" spans="3:7" ht="14.25" customHeight="1">
      <c r="C389" s="1"/>
      <c r="D389" s="1"/>
      <c r="E389" s="1"/>
      <c r="F389" s="1"/>
      <c r="G389" s="1"/>
    </row>
    <row r="390" spans="3:7" ht="14.25" customHeight="1">
      <c r="C390" s="1"/>
      <c r="D390" s="1"/>
      <c r="E390" s="1"/>
      <c r="F390" s="1"/>
      <c r="G390" s="1"/>
    </row>
    <row r="391" spans="3:7" ht="14.25" customHeight="1">
      <c r="C391" s="1"/>
      <c r="D391" s="1"/>
      <c r="E391" s="1"/>
      <c r="F391" s="1"/>
      <c r="G391" s="1"/>
    </row>
    <row r="392" spans="3:7" ht="14.25" customHeight="1">
      <c r="C392" s="1"/>
      <c r="D392" s="1"/>
      <c r="E392" s="1"/>
      <c r="F392" s="1"/>
      <c r="G392" s="1"/>
    </row>
    <row r="393" spans="3:7" ht="14.25" customHeight="1">
      <c r="C393" s="1"/>
      <c r="D393" s="1"/>
      <c r="E393" s="1"/>
      <c r="F393" s="1"/>
      <c r="G393" s="1"/>
    </row>
    <row r="394" spans="3:7" ht="14.25" customHeight="1">
      <c r="C394" s="1"/>
      <c r="D394" s="1"/>
      <c r="E394" s="1"/>
      <c r="F394" s="1"/>
      <c r="G394" s="1"/>
    </row>
    <row r="395" spans="3:7" ht="14.25" customHeight="1">
      <c r="C395" s="1"/>
      <c r="D395" s="1"/>
      <c r="E395" s="1"/>
      <c r="F395" s="1"/>
      <c r="G395" s="1"/>
    </row>
    <row r="396" spans="3:7" ht="14.25" customHeight="1">
      <c r="C396" s="1"/>
      <c r="D396" s="1"/>
      <c r="E396" s="1"/>
      <c r="F396" s="1"/>
      <c r="G396" s="1"/>
    </row>
    <row r="397" spans="3:7" ht="14.25" customHeight="1">
      <c r="C397" s="1"/>
      <c r="D397" s="1"/>
      <c r="E397" s="1"/>
      <c r="F397" s="1"/>
      <c r="G397" s="1"/>
    </row>
    <row r="398" spans="3:7" ht="14.25" customHeight="1">
      <c r="C398" s="1"/>
      <c r="D398" s="1"/>
      <c r="E398" s="1"/>
      <c r="F398" s="1"/>
      <c r="G398" s="1"/>
    </row>
    <row r="399" spans="3:7" ht="14.25" customHeight="1">
      <c r="C399" s="1"/>
      <c r="D399" s="1"/>
      <c r="E399" s="1"/>
      <c r="F399" s="1"/>
      <c r="G399" s="1"/>
    </row>
    <row r="400" spans="3:7" ht="14.25" customHeight="1">
      <c r="C400" s="1"/>
      <c r="D400" s="1"/>
      <c r="E400" s="1"/>
      <c r="F400" s="1"/>
      <c r="G400" s="1"/>
    </row>
    <row r="401" spans="3:7" ht="14.25" customHeight="1">
      <c r="C401" s="1"/>
      <c r="D401" s="1"/>
      <c r="E401" s="1"/>
      <c r="F401" s="1"/>
      <c r="G401" s="1"/>
    </row>
    <row r="402" spans="3:7" ht="14.25" customHeight="1">
      <c r="C402" s="1"/>
      <c r="D402" s="1"/>
      <c r="E402" s="1"/>
      <c r="F402" s="1"/>
      <c r="G402" s="1"/>
    </row>
    <row r="403" spans="3:7" ht="14.25" customHeight="1">
      <c r="C403" s="1"/>
      <c r="D403" s="1"/>
      <c r="E403" s="1"/>
      <c r="F403" s="1"/>
      <c r="G403" s="1"/>
    </row>
    <row r="404" spans="3:7" ht="14.25" customHeight="1">
      <c r="C404" s="1"/>
      <c r="D404" s="1"/>
      <c r="E404" s="1"/>
      <c r="F404" s="1"/>
      <c r="G404" s="1"/>
    </row>
    <row r="405" spans="3:7" ht="14.25" customHeight="1">
      <c r="C405" s="1"/>
      <c r="D405" s="1"/>
      <c r="E405" s="1"/>
      <c r="F405" s="1"/>
      <c r="G405" s="1"/>
    </row>
    <row r="406" spans="3:7" ht="14.25" customHeight="1">
      <c r="C406" s="1"/>
      <c r="D406" s="1"/>
      <c r="E406" s="1"/>
      <c r="F406" s="1"/>
      <c r="G406" s="1"/>
    </row>
    <row r="407" spans="3:7" ht="14.25" customHeight="1">
      <c r="C407" s="1"/>
      <c r="D407" s="1"/>
      <c r="E407" s="1"/>
      <c r="F407" s="1"/>
      <c r="G407" s="1"/>
    </row>
    <row r="408" spans="3:7" ht="14.25" customHeight="1">
      <c r="C408" s="1"/>
      <c r="D408" s="1"/>
      <c r="E408" s="1"/>
      <c r="F408" s="1"/>
      <c r="G408" s="1"/>
    </row>
    <row r="409" spans="3:7" ht="14.25" customHeight="1">
      <c r="C409" s="1"/>
      <c r="D409" s="1"/>
      <c r="E409" s="1"/>
      <c r="F409" s="1"/>
      <c r="G409" s="1"/>
    </row>
    <row r="410" spans="3:7" ht="14.25" customHeight="1">
      <c r="C410" s="1"/>
      <c r="D410" s="1"/>
      <c r="E410" s="1"/>
      <c r="F410" s="1"/>
      <c r="G410" s="1"/>
    </row>
    <row r="411" spans="3:7" ht="14.25" customHeight="1">
      <c r="C411" s="1"/>
      <c r="D411" s="1"/>
      <c r="E411" s="1"/>
      <c r="F411" s="1"/>
      <c r="G411" s="1"/>
    </row>
    <row r="412" spans="3:7" ht="14.25" customHeight="1">
      <c r="C412" s="1"/>
      <c r="D412" s="1"/>
      <c r="E412" s="1"/>
      <c r="F412" s="1"/>
      <c r="G412" s="1"/>
    </row>
    <row r="413" spans="3:7" ht="14.25" customHeight="1">
      <c r="C413" s="1"/>
      <c r="D413" s="1"/>
      <c r="E413" s="1"/>
      <c r="F413" s="1"/>
      <c r="G413" s="1"/>
    </row>
    <row r="414" spans="3:7" ht="14.25" customHeight="1">
      <c r="C414" s="1"/>
      <c r="D414" s="1"/>
      <c r="E414" s="1"/>
      <c r="F414" s="1"/>
      <c r="G414" s="1"/>
    </row>
    <row r="415" spans="3:7" ht="14.25" customHeight="1">
      <c r="C415" s="1"/>
      <c r="D415" s="1"/>
      <c r="E415" s="1"/>
      <c r="F415" s="1"/>
      <c r="G415" s="1"/>
    </row>
    <row r="416" spans="3:7" ht="14.25" customHeight="1">
      <c r="C416" s="1"/>
      <c r="D416" s="1"/>
      <c r="E416" s="1"/>
      <c r="F416" s="1"/>
      <c r="G416" s="1"/>
    </row>
    <row r="417" spans="3:7" ht="14.25" customHeight="1">
      <c r="C417" s="1"/>
      <c r="D417" s="1"/>
      <c r="E417" s="1"/>
      <c r="F417" s="1"/>
      <c r="G417" s="1"/>
    </row>
    <row r="418" spans="3:7" ht="14.25" customHeight="1">
      <c r="C418" s="1"/>
      <c r="D418" s="1"/>
      <c r="E418" s="1"/>
      <c r="F418" s="1"/>
      <c r="G418" s="1"/>
    </row>
    <row r="419" spans="3:7" ht="14.25" customHeight="1">
      <c r="C419" s="1"/>
      <c r="D419" s="1"/>
      <c r="E419" s="1"/>
      <c r="F419" s="1"/>
      <c r="G419" s="1"/>
    </row>
    <row r="420" spans="3:7" ht="14.25" customHeight="1">
      <c r="C420" s="1"/>
      <c r="D420" s="1"/>
      <c r="E420" s="1"/>
      <c r="F420" s="1"/>
      <c r="G420" s="1"/>
    </row>
    <row r="421" spans="3:7" ht="14.25" customHeight="1">
      <c r="C421" s="1"/>
      <c r="D421" s="1"/>
      <c r="E421" s="1"/>
      <c r="F421" s="1"/>
      <c r="G421" s="1"/>
    </row>
    <row r="422" spans="3:7" ht="14.25" customHeight="1">
      <c r="C422" s="1"/>
      <c r="D422" s="1"/>
      <c r="E422" s="1"/>
      <c r="F422" s="1"/>
      <c r="G422" s="1"/>
    </row>
    <row r="423" spans="3:7" ht="14.25" customHeight="1">
      <c r="C423" s="1"/>
      <c r="D423" s="1"/>
      <c r="E423" s="1"/>
      <c r="F423" s="1"/>
      <c r="G423" s="1"/>
    </row>
    <row r="424" spans="3:7" ht="14.25" customHeight="1">
      <c r="C424" s="1"/>
      <c r="D424" s="1"/>
      <c r="E424" s="1"/>
      <c r="F424" s="1"/>
      <c r="G424" s="1"/>
    </row>
    <row r="425" spans="3:7" ht="14.25" customHeight="1">
      <c r="C425" s="1"/>
      <c r="D425" s="1"/>
      <c r="E425" s="1"/>
      <c r="F425" s="1"/>
      <c r="G425" s="1"/>
    </row>
    <row r="426" spans="3:7" ht="14.25" customHeight="1">
      <c r="C426" s="1"/>
      <c r="D426" s="1"/>
      <c r="E426" s="1"/>
      <c r="F426" s="1"/>
      <c r="G426" s="1"/>
    </row>
    <row r="427" spans="3:7" ht="14.25" customHeight="1">
      <c r="C427" s="1"/>
      <c r="D427" s="1"/>
      <c r="E427" s="1"/>
      <c r="F427" s="1"/>
      <c r="G427" s="1"/>
    </row>
    <row r="428" spans="3:7" ht="14.25" customHeight="1">
      <c r="C428" s="1"/>
      <c r="D428" s="1"/>
      <c r="E428" s="1"/>
      <c r="F428" s="1"/>
      <c r="G428" s="1"/>
    </row>
    <row r="429" spans="3:7" ht="14.25" customHeight="1">
      <c r="C429" s="1"/>
      <c r="D429" s="1"/>
      <c r="E429" s="1"/>
      <c r="F429" s="1"/>
      <c r="G429" s="1"/>
    </row>
    <row r="430" spans="3:7" ht="14.25" customHeight="1">
      <c r="C430" s="1"/>
      <c r="D430" s="1"/>
      <c r="E430" s="1"/>
      <c r="F430" s="1"/>
      <c r="G430" s="1"/>
    </row>
    <row r="431" spans="3:7" ht="14.25" customHeight="1">
      <c r="C431" s="1"/>
      <c r="D431" s="1"/>
      <c r="E431" s="1"/>
      <c r="F431" s="1"/>
      <c r="G431" s="1"/>
    </row>
    <row r="432" spans="3:7" ht="14.25" customHeight="1">
      <c r="C432" s="1"/>
      <c r="D432" s="1"/>
      <c r="E432" s="1"/>
      <c r="F432" s="1"/>
      <c r="G432" s="1"/>
    </row>
    <row r="433" spans="3:7" ht="14.25" customHeight="1">
      <c r="C433" s="1"/>
      <c r="D433" s="1"/>
      <c r="E433" s="1"/>
      <c r="F433" s="1"/>
      <c r="G433" s="1"/>
    </row>
    <row r="434" spans="3:7" ht="14.25" customHeight="1">
      <c r="C434" s="1"/>
      <c r="D434" s="1"/>
      <c r="E434" s="1"/>
      <c r="F434" s="1"/>
      <c r="G434" s="1"/>
    </row>
    <row r="435" spans="3:7" ht="14.25" customHeight="1">
      <c r="C435" s="1"/>
      <c r="D435" s="1"/>
      <c r="E435" s="1"/>
      <c r="F435" s="1"/>
      <c r="G435" s="1"/>
    </row>
    <row r="436" spans="3:7" ht="14.25" customHeight="1">
      <c r="C436" s="1"/>
      <c r="D436" s="1"/>
      <c r="E436" s="1"/>
      <c r="F436" s="1"/>
      <c r="G436" s="1"/>
    </row>
    <row r="437" spans="3:7" ht="14.25" customHeight="1">
      <c r="C437" s="1"/>
      <c r="D437" s="1"/>
      <c r="E437" s="1"/>
      <c r="F437" s="1"/>
      <c r="G437" s="1"/>
    </row>
    <row r="438" spans="3:7" ht="14.25" customHeight="1">
      <c r="C438" s="1"/>
      <c r="D438" s="1"/>
      <c r="E438" s="1"/>
      <c r="F438" s="1"/>
      <c r="G438" s="1"/>
    </row>
    <row r="439" spans="3:7" ht="14.25" customHeight="1">
      <c r="C439" s="1"/>
      <c r="D439" s="1"/>
      <c r="E439" s="1"/>
      <c r="F439" s="1"/>
      <c r="G439" s="1"/>
    </row>
    <row r="440" spans="3:7" ht="14.25" customHeight="1">
      <c r="C440" s="1"/>
      <c r="D440" s="1"/>
      <c r="E440" s="1"/>
      <c r="F440" s="1"/>
      <c r="G440" s="1"/>
    </row>
    <row r="441" spans="3:7" ht="14.25" customHeight="1">
      <c r="C441" s="1"/>
      <c r="D441" s="1"/>
      <c r="E441" s="1"/>
      <c r="F441" s="1"/>
      <c r="G441" s="1"/>
    </row>
    <row r="442" spans="3:7" ht="14.25" customHeight="1">
      <c r="C442" s="1"/>
      <c r="D442" s="1"/>
      <c r="E442" s="1"/>
      <c r="F442" s="1"/>
      <c r="G442" s="1"/>
    </row>
    <row r="443" spans="3:7" ht="14.25" customHeight="1">
      <c r="C443" s="1"/>
      <c r="D443" s="1"/>
      <c r="E443" s="1"/>
      <c r="F443" s="1"/>
      <c r="G443" s="1"/>
    </row>
    <row r="444" spans="3:7" ht="14.25" customHeight="1">
      <c r="C444" s="1"/>
      <c r="D444" s="1"/>
      <c r="E444" s="1"/>
      <c r="F444" s="1"/>
      <c r="G444" s="1"/>
    </row>
    <row r="445" spans="3:7" ht="14.25" customHeight="1">
      <c r="C445" s="1"/>
      <c r="D445" s="1"/>
      <c r="E445" s="1"/>
      <c r="F445" s="1"/>
      <c r="G445" s="1"/>
    </row>
    <row r="446" spans="3:7" ht="14.25" customHeight="1">
      <c r="C446" s="1"/>
      <c r="D446" s="1"/>
      <c r="E446" s="1"/>
      <c r="F446" s="1"/>
      <c r="G446" s="1"/>
    </row>
    <row r="447" spans="3:7" ht="14.25" customHeight="1">
      <c r="C447" s="1"/>
      <c r="D447" s="1"/>
      <c r="E447" s="1"/>
      <c r="F447" s="1"/>
      <c r="G447" s="1"/>
    </row>
    <row r="448" spans="3:7" ht="14.25" customHeight="1">
      <c r="C448" s="1"/>
      <c r="D448" s="1"/>
      <c r="E448" s="1"/>
      <c r="F448" s="1"/>
      <c r="G448" s="1"/>
    </row>
    <row r="449" spans="3:7" ht="14.25" customHeight="1">
      <c r="C449" s="1"/>
      <c r="D449" s="1"/>
      <c r="E449" s="1"/>
      <c r="F449" s="1"/>
      <c r="G449" s="1"/>
    </row>
    <row r="450" spans="3:7" ht="14.25" customHeight="1">
      <c r="C450" s="1"/>
      <c r="D450" s="1"/>
      <c r="E450" s="1"/>
      <c r="F450" s="1"/>
      <c r="G450" s="1"/>
    </row>
    <row r="451" spans="3:7" ht="14.25" customHeight="1">
      <c r="C451" s="1"/>
      <c r="D451" s="1"/>
      <c r="E451" s="1"/>
      <c r="F451" s="1"/>
      <c r="G451" s="1"/>
    </row>
    <row r="452" spans="3:7" ht="14.25" customHeight="1">
      <c r="C452" s="1"/>
      <c r="D452" s="1"/>
      <c r="E452" s="1"/>
      <c r="F452" s="1"/>
      <c r="G452" s="1"/>
    </row>
    <row r="453" spans="3:7" ht="14.25" customHeight="1">
      <c r="C453" s="1"/>
      <c r="D453" s="1"/>
      <c r="E453" s="1"/>
      <c r="F453" s="1"/>
      <c r="G453" s="1"/>
    </row>
    <row r="454" spans="3:7" ht="14.25" customHeight="1">
      <c r="C454" s="1"/>
      <c r="D454" s="1"/>
      <c r="E454" s="1"/>
      <c r="F454" s="1"/>
      <c r="G454" s="1"/>
    </row>
    <row r="455" spans="3:7" ht="14.25" customHeight="1">
      <c r="C455" s="1"/>
      <c r="D455" s="1"/>
      <c r="E455" s="1"/>
      <c r="F455" s="1"/>
      <c r="G455" s="1"/>
    </row>
    <row r="456" spans="3:7" ht="14.25" customHeight="1">
      <c r="C456" s="1"/>
      <c r="D456" s="1"/>
      <c r="E456" s="1"/>
      <c r="F456" s="1"/>
      <c r="G456" s="1"/>
    </row>
    <row r="457" spans="3:7" ht="14.25" customHeight="1">
      <c r="C457" s="1"/>
      <c r="D457" s="1"/>
      <c r="E457" s="1"/>
      <c r="F457" s="1"/>
      <c r="G457" s="1"/>
    </row>
    <row r="458" spans="3:7" ht="14.25" customHeight="1">
      <c r="C458" s="1"/>
      <c r="D458" s="1"/>
      <c r="E458" s="1"/>
      <c r="F458" s="1"/>
      <c r="G458" s="1"/>
    </row>
    <row r="459" spans="3:7" ht="14.25" customHeight="1">
      <c r="C459" s="1"/>
      <c r="D459" s="1"/>
      <c r="E459" s="1"/>
      <c r="F459" s="1"/>
      <c r="G459" s="1"/>
    </row>
    <row r="460" spans="3:7" ht="14.25" customHeight="1">
      <c r="C460" s="1"/>
      <c r="D460" s="1"/>
      <c r="E460" s="1"/>
      <c r="F460" s="1"/>
      <c r="G460" s="1"/>
    </row>
    <row r="461" spans="3:7" ht="14.25" customHeight="1">
      <c r="C461" s="1"/>
      <c r="D461" s="1"/>
      <c r="E461" s="1"/>
      <c r="F461" s="1"/>
      <c r="G461" s="1"/>
    </row>
    <row r="462" spans="3:7" ht="14.25" customHeight="1">
      <c r="C462" s="1"/>
      <c r="D462" s="1"/>
      <c r="E462" s="1"/>
      <c r="F462" s="1"/>
      <c r="G462" s="1"/>
    </row>
    <row r="463" spans="3:7" ht="14.25" customHeight="1">
      <c r="C463" s="1"/>
      <c r="D463" s="1"/>
      <c r="E463" s="1"/>
      <c r="F463" s="1"/>
      <c r="G463" s="1"/>
    </row>
    <row r="464" spans="3:7" ht="14.25" customHeight="1">
      <c r="C464" s="1"/>
      <c r="D464" s="1"/>
      <c r="E464" s="1"/>
      <c r="F464" s="1"/>
      <c r="G464" s="1"/>
    </row>
    <row r="465" spans="3:7" ht="14.25" customHeight="1">
      <c r="C465" s="1"/>
      <c r="D465" s="1"/>
      <c r="E465" s="1"/>
      <c r="F465" s="1"/>
      <c r="G465" s="1"/>
    </row>
    <row r="466" spans="3:7" ht="14.25" customHeight="1">
      <c r="C466" s="1"/>
      <c r="D466" s="1"/>
      <c r="E466" s="1"/>
      <c r="F466" s="1"/>
      <c r="G466" s="1"/>
    </row>
    <row r="467" spans="3:7" ht="14.25" customHeight="1">
      <c r="C467" s="1"/>
      <c r="D467" s="1"/>
      <c r="E467" s="1"/>
      <c r="F467" s="1"/>
      <c r="G467" s="1"/>
    </row>
    <row r="468" spans="3:7" ht="14.25" customHeight="1">
      <c r="C468" s="1"/>
      <c r="D468" s="1"/>
      <c r="E468" s="1"/>
      <c r="F468" s="1"/>
      <c r="G468" s="1"/>
    </row>
    <row r="469" spans="3:7" ht="14.25" customHeight="1">
      <c r="C469" s="1"/>
      <c r="D469" s="1"/>
      <c r="E469" s="1"/>
      <c r="F469" s="1"/>
      <c r="G469" s="1"/>
    </row>
    <row r="470" spans="3:7" ht="14.25" customHeight="1">
      <c r="C470" s="1"/>
      <c r="D470" s="1"/>
      <c r="E470" s="1"/>
      <c r="F470" s="1"/>
      <c r="G470" s="1"/>
    </row>
    <row r="471" spans="3:7" ht="14.25" customHeight="1">
      <c r="C471" s="1"/>
      <c r="D471" s="1"/>
      <c r="E471" s="1"/>
      <c r="F471" s="1"/>
      <c r="G471" s="1"/>
    </row>
    <row r="472" spans="3:7" ht="14.25" customHeight="1">
      <c r="C472" s="1"/>
      <c r="D472" s="1"/>
      <c r="E472" s="1"/>
      <c r="F472" s="1"/>
      <c r="G472" s="1"/>
    </row>
    <row r="473" spans="3:7" ht="14.25" customHeight="1">
      <c r="C473" s="1"/>
      <c r="D473" s="1"/>
      <c r="E473" s="1"/>
      <c r="F473" s="1"/>
      <c r="G473" s="1"/>
    </row>
    <row r="474" spans="3:7" ht="14.25" customHeight="1">
      <c r="C474" s="1"/>
      <c r="D474" s="1"/>
      <c r="E474" s="1"/>
      <c r="F474" s="1"/>
      <c r="G474" s="1"/>
    </row>
    <row r="475" spans="3:7" ht="14.25" customHeight="1">
      <c r="C475" s="1"/>
      <c r="D475" s="1"/>
      <c r="E475" s="1"/>
      <c r="F475" s="1"/>
      <c r="G475" s="1"/>
    </row>
    <row r="476" spans="3:7" ht="14.25" customHeight="1">
      <c r="C476" s="1"/>
      <c r="D476" s="1"/>
      <c r="E476" s="1"/>
      <c r="F476" s="1"/>
      <c r="G476" s="1"/>
    </row>
    <row r="477" spans="3:7" ht="14.25" customHeight="1">
      <c r="C477" s="1"/>
      <c r="D477" s="1"/>
      <c r="E477" s="1"/>
      <c r="F477" s="1"/>
      <c r="G477" s="1"/>
    </row>
    <row r="478" spans="3:7" ht="14.25" customHeight="1">
      <c r="C478" s="1"/>
      <c r="D478" s="1"/>
      <c r="E478" s="1"/>
      <c r="F478" s="1"/>
      <c r="G478" s="1"/>
    </row>
    <row r="479" spans="3:7" ht="14.25" customHeight="1">
      <c r="C479" s="1"/>
      <c r="D479" s="1"/>
      <c r="E479" s="1"/>
      <c r="F479" s="1"/>
      <c r="G479" s="1"/>
    </row>
    <row r="480" spans="3:7" ht="14.25" customHeight="1">
      <c r="C480" s="1"/>
      <c r="D480" s="1"/>
      <c r="E480" s="1"/>
      <c r="F480" s="1"/>
      <c r="G480" s="1"/>
    </row>
    <row r="481" spans="3:7" ht="14.25" customHeight="1">
      <c r="C481" s="1"/>
      <c r="D481" s="1"/>
      <c r="E481" s="1"/>
      <c r="F481" s="1"/>
      <c r="G481" s="1"/>
    </row>
    <row r="482" spans="3:7" ht="14.25" customHeight="1">
      <c r="C482" s="1"/>
      <c r="D482" s="1"/>
      <c r="E482" s="1"/>
      <c r="F482" s="1"/>
      <c r="G482" s="1"/>
    </row>
    <row r="483" spans="3:7" ht="14.25" customHeight="1">
      <c r="C483" s="1"/>
      <c r="D483" s="1"/>
      <c r="E483" s="1"/>
      <c r="F483" s="1"/>
      <c r="G483" s="1"/>
    </row>
    <row r="484" spans="3:7" ht="14.25" customHeight="1">
      <c r="C484" s="1"/>
      <c r="D484" s="1"/>
      <c r="E484" s="1"/>
      <c r="F484" s="1"/>
      <c r="G484" s="1"/>
    </row>
    <row r="485" spans="3:7" ht="14.25" customHeight="1">
      <c r="C485" s="1"/>
      <c r="D485" s="1"/>
      <c r="E485" s="1"/>
      <c r="F485" s="1"/>
      <c r="G485" s="1"/>
    </row>
    <row r="486" spans="3:7" ht="14.25" customHeight="1">
      <c r="C486" s="1"/>
      <c r="D486" s="1"/>
      <c r="E486" s="1"/>
      <c r="F486" s="1"/>
      <c r="G486" s="1"/>
    </row>
    <row r="487" spans="3:7" ht="14.25" customHeight="1">
      <c r="C487" s="1"/>
      <c r="D487" s="1"/>
      <c r="E487" s="1"/>
      <c r="F487" s="1"/>
      <c r="G487" s="1"/>
    </row>
    <row r="488" spans="3:7" ht="14.25" customHeight="1">
      <c r="C488" s="1"/>
      <c r="D488" s="1"/>
      <c r="E488" s="1"/>
      <c r="F488" s="1"/>
      <c r="G488" s="1"/>
    </row>
    <row r="489" spans="3:7" ht="14.25" customHeight="1">
      <c r="C489" s="1"/>
      <c r="D489" s="1"/>
      <c r="E489" s="1"/>
      <c r="F489" s="1"/>
      <c r="G489" s="1"/>
    </row>
    <row r="490" spans="3:7" ht="14.25" customHeight="1">
      <c r="C490" s="1"/>
      <c r="D490" s="1"/>
      <c r="E490" s="1"/>
      <c r="F490" s="1"/>
      <c r="G490" s="1"/>
    </row>
    <row r="491" spans="3:7" ht="14.25" customHeight="1">
      <c r="C491" s="1"/>
      <c r="D491" s="1"/>
      <c r="E491" s="1"/>
      <c r="F491" s="1"/>
      <c r="G491" s="1"/>
    </row>
    <row r="492" spans="3:7" ht="14.25" customHeight="1">
      <c r="C492" s="1"/>
      <c r="D492" s="1"/>
      <c r="E492" s="1"/>
      <c r="F492" s="1"/>
      <c r="G492" s="1"/>
    </row>
    <row r="493" spans="3:7" ht="14.25" customHeight="1">
      <c r="C493" s="1"/>
      <c r="D493" s="1"/>
      <c r="E493" s="1"/>
      <c r="F493" s="1"/>
      <c r="G493" s="1"/>
    </row>
    <row r="494" spans="3:7" ht="14.25" customHeight="1">
      <c r="C494" s="1"/>
      <c r="D494" s="1"/>
      <c r="E494" s="1"/>
      <c r="F494" s="1"/>
      <c r="G494" s="1"/>
    </row>
    <row r="495" spans="3:7" ht="14.25" customHeight="1">
      <c r="C495" s="1"/>
      <c r="D495" s="1"/>
      <c r="E495" s="1"/>
      <c r="F495" s="1"/>
      <c r="G495" s="1"/>
    </row>
    <row r="496" spans="3:7" ht="14.25" customHeight="1">
      <c r="C496" s="1"/>
      <c r="D496" s="1"/>
      <c r="E496" s="1"/>
      <c r="F496" s="1"/>
      <c r="G496" s="1"/>
    </row>
    <row r="497" spans="3:7" ht="14.25" customHeight="1">
      <c r="C497" s="1"/>
      <c r="D497" s="1"/>
      <c r="E497" s="1"/>
      <c r="F497" s="1"/>
      <c r="G497" s="1"/>
    </row>
    <row r="498" spans="3:7" ht="14.25" customHeight="1">
      <c r="C498" s="1"/>
      <c r="D498" s="1"/>
      <c r="E498" s="1"/>
      <c r="F498" s="1"/>
      <c r="G498" s="1"/>
    </row>
    <row r="499" spans="3:7" ht="14.25" customHeight="1">
      <c r="C499" s="1"/>
      <c r="D499" s="1"/>
      <c r="E499" s="1"/>
      <c r="F499" s="1"/>
      <c r="G499" s="1"/>
    </row>
    <row r="500" spans="3:7" ht="14.25" customHeight="1">
      <c r="C500" s="1"/>
      <c r="D500" s="1"/>
      <c r="E500" s="1"/>
      <c r="F500" s="1"/>
      <c r="G500" s="1"/>
    </row>
    <row r="501" spans="3:7" ht="14.25" customHeight="1">
      <c r="C501" s="1"/>
      <c r="D501" s="1"/>
      <c r="E501" s="1"/>
      <c r="F501" s="1"/>
      <c r="G501" s="1"/>
    </row>
    <row r="502" spans="3:7" ht="14.25" customHeight="1">
      <c r="C502" s="1"/>
      <c r="D502" s="1"/>
      <c r="E502" s="1"/>
      <c r="F502" s="1"/>
      <c r="G502" s="1"/>
    </row>
    <row r="503" spans="3:7" ht="14.25" customHeight="1">
      <c r="C503" s="1"/>
      <c r="D503" s="1"/>
      <c r="E503" s="1"/>
      <c r="F503" s="1"/>
      <c r="G503" s="1"/>
    </row>
    <row r="504" spans="3:7" ht="14.25" customHeight="1">
      <c r="C504" s="1"/>
      <c r="D504" s="1"/>
      <c r="E504" s="1"/>
      <c r="F504" s="1"/>
      <c r="G504" s="1"/>
    </row>
    <row r="505" spans="3:7" ht="14.25" customHeight="1">
      <c r="C505" s="1"/>
      <c r="D505" s="1"/>
      <c r="E505" s="1"/>
      <c r="F505" s="1"/>
      <c r="G505" s="1"/>
    </row>
    <row r="506" spans="3:7" ht="14.25" customHeight="1">
      <c r="C506" s="1"/>
      <c r="D506" s="1"/>
      <c r="E506" s="1"/>
      <c r="F506" s="1"/>
      <c r="G506" s="1"/>
    </row>
    <row r="507" spans="3:7" ht="14.25" customHeight="1">
      <c r="C507" s="1"/>
      <c r="D507" s="1"/>
      <c r="E507" s="1"/>
      <c r="F507" s="1"/>
      <c r="G507" s="1"/>
    </row>
    <row r="508" spans="3:7" ht="14.25" customHeight="1">
      <c r="C508" s="1"/>
      <c r="D508" s="1"/>
      <c r="E508" s="1"/>
      <c r="F508" s="1"/>
      <c r="G508" s="1"/>
    </row>
    <row r="509" spans="3:7" ht="14.25" customHeight="1">
      <c r="C509" s="1"/>
      <c r="D509" s="1"/>
      <c r="E509" s="1"/>
      <c r="F509" s="1"/>
      <c r="G509" s="1"/>
    </row>
    <row r="510" spans="3:7" ht="14.25" customHeight="1">
      <c r="C510" s="1"/>
      <c r="D510" s="1"/>
      <c r="E510" s="1"/>
      <c r="F510" s="1"/>
      <c r="G510" s="1"/>
    </row>
    <row r="511" spans="3:7" ht="14.25" customHeight="1">
      <c r="C511" s="1"/>
      <c r="D511" s="1"/>
      <c r="E511" s="1"/>
      <c r="F511" s="1"/>
      <c r="G511" s="1"/>
    </row>
    <row r="512" spans="3:7" ht="14.25" customHeight="1">
      <c r="C512" s="1"/>
      <c r="D512" s="1"/>
      <c r="E512" s="1"/>
      <c r="F512" s="1"/>
      <c r="G512" s="1"/>
    </row>
    <row r="513" spans="3:7" ht="14.25" customHeight="1">
      <c r="C513" s="1"/>
      <c r="D513" s="1"/>
      <c r="E513" s="1"/>
      <c r="F513" s="1"/>
      <c r="G513" s="1"/>
    </row>
    <row r="514" spans="3:7" ht="14.25" customHeight="1">
      <c r="C514" s="1"/>
      <c r="D514" s="1"/>
      <c r="E514" s="1"/>
      <c r="F514" s="1"/>
      <c r="G514" s="1"/>
    </row>
    <row r="515" spans="3:7" ht="14.25" customHeight="1">
      <c r="C515" s="1"/>
      <c r="D515" s="1"/>
      <c r="E515" s="1"/>
      <c r="F515" s="1"/>
      <c r="G515" s="1"/>
    </row>
    <row r="516" spans="3:7" ht="14.25" customHeight="1">
      <c r="C516" s="1"/>
      <c r="D516" s="1"/>
      <c r="E516" s="1"/>
      <c r="F516" s="1"/>
      <c r="G516" s="1"/>
    </row>
    <row r="517" spans="3:7" ht="14.25" customHeight="1">
      <c r="C517" s="1"/>
      <c r="D517" s="1"/>
      <c r="E517" s="1"/>
      <c r="F517" s="1"/>
      <c r="G517" s="1"/>
    </row>
    <row r="518" spans="3:7" ht="14.25" customHeight="1">
      <c r="C518" s="1"/>
      <c r="D518" s="1"/>
      <c r="E518" s="1"/>
      <c r="F518" s="1"/>
      <c r="G518" s="1"/>
    </row>
    <row r="519" spans="3:7" ht="14.25" customHeight="1">
      <c r="C519" s="1"/>
      <c r="D519" s="1"/>
      <c r="E519" s="1"/>
      <c r="F519" s="1"/>
      <c r="G519" s="1"/>
    </row>
    <row r="520" spans="3:7" ht="14.25" customHeight="1">
      <c r="C520" s="1"/>
      <c r="D520" s="1"/>
      <c r="E520" s="1"/>
      <c r="F520" s="1"/>
      <c r="G520" s="1"/>
    </row>
    <row r="521" spans="3:7" ht="14.25" customHeight="1">
      <c r="C521" s="1"/>
      <c r="D521" s="1"/>
      <c r="E521" s="1"/>
      <c r="F521" s="1"/>
      <c r="G521" s="1"/>
    </row>
    <row r="522" spans="3:7" ht="14.25" customHeight="1">
      <c r="C522" s="1"/>
      <c r="D522" s="1"/>
      <c r="E522" s="1"/>
      <c r="F522" s="1"/>
      <c r="G522" s="1"/>
    </row>
    <row r="523" spans="3:7" ht="14.25" customHeight="1">
      <c r="C523" s="1"/>
      <c r="D523" s="1"/>
      <c r="E523" s="1"/>
      <c r="F523" s="1"/>
      <c r="G523" s="1"/>
    </row>
    <row r="524" spans="3:7" ht="14.25" customHeight="1">
      <c r="C524" s="1"/>
      <c r="D524" s="1"/>
      <c r="E524" s="1"/>
      <c r="F524" s="1"/>
      <c r="G524" s="1"/>
    </row>
    <row r="525" spans="3:7" ht="14.25" customHeight="1">
      <c r="C525" s="1"/>
      <c r="D525" s="1"/>
      <c r="E525" s="1"/>
      <c r="F525" s="1"/>
      <c r="G525" s="1"/>
    </row>
    <row r="526" spans="3:7" ht="14.25" customHeight="1">
      <c r="C526" s="1"/>
      <c r="D526" s="1"/>
      <c r="E526" s="1"/>
      <c r="F526" s="1"/>
      <c r="G526" s="1"/>
    </row>
    <row r="527" spans="3:7" ht="14.25" customHeight="1">
      <c r="C527" s="1"/>
      <c r="D527" s="1"/>
      <c r="E527" s="1"/>
      <c r="F527" s="1"/>
      <c r="G527" s="1"/>
    </row>
    <row r="528" spans="3:7" ht="14.25" customHeight="1">
      <c r="C528" s="1"/>
      <c r="D528" s="1"/>
      <c r="E528" s="1"/>
      <c r="F528" s="1"/>
      <c r="G528" s="1"/>
    </row>
    <row r="529" spans="3:7" ht="14.25" customHeight="1">
      <c r="C529" s="1"/>
      <c r="D529" s="1"/>
      <c r="E529" s="1"/>
      <c r="F529" s="1"/>
      <c r="G529" s="1"/>
    </row>
    <row r="530" spans="3:7" ht="14.25" customHeight="1">
      <c r="C530" s="1"/>
      <c r="D530" s="1"/>
      <c r="E530" s="1"/>
      <c r="F530" s="1"/>
      <c r="G530" s="1"/>
    </row>
    <row r="531" spans="3:7" ht="14.25" customHeight="1">
      <c r="C531" s="1"/>
      <c r="D531" s="1"/>
      <c r="E531" s="1"/>
      <c r="F531" s="1"/>
      <c r="G531" s="1"/>
    </row>
    <row r="532" spans="3:7" ht="14.25" customHeight="1">
      <c r="C532" s="1"/>
      <c r="D532" s="1"/>
      <c r="E532" s="1"/>
      <c r="F532" s="1"/>
      <c r="G532" s="1"/>
    </row>
    <row r="533" spans="3:7" ht="14.25" customHeight="1">
      <c r="C533" s="1"/>
      <c r="D533" s="1"/>
      <c r="E533" s="1"/>
      <c r="F533" s="1"/>
      <c r="G533" s="1"/>
    </row>
    <row r="534" spans="3:7" ht="14.25" customHeight="1">
      <c r="C534" s="1"/>
      <c r="D534" s="1"/>
      <c r="E534" s="1"/>
      <c r="F534" s="1"/>
      <c r="G534" s="1"/>
    </row>
    <row r="535" spans="3:7" ht="14.25" customHeight="1">
      <c r="C535" s="1"/>
      <c r="D535" s="1"/>
      <c r="E535" s="1"/>
      <c r="F535" s="1"/>
      <c r="G535" s="1"/>
    </row>
    <row r="536" spans="3:7" ht="14.25" customHeight="1">
      <c r="C536" s="1"/>
      <c r="D536" s="1"/>
      <c r="E536" s="1"/>
      <c r="F536" s="1"/>
      <c r="G536" s="1"/>
    </row>
    <row r="537" spans="3:7" ht="14.25" customHeight="1">
      <c r="C537" s="1"/>
      <c r="D537" s="1"/>
      <c r="E537" s="1"/>
      <c r="F537" s="1"/>
      <c r="G537" s="1"/>
    </row>
    <row r="538" spans="3:7" ht="14.25" customHeight="1">
      <c r="C538" s="1"/>
      <c r="D538" s="1"/>
      <c r="E538" s="1"/>
      <c r="F538" s="1"/>
      <c r="G538" s="1"/>
    </row>
    <row r="539" spans="3:7" ht="14.25" customHeight="1">
      <c r="C539" s="1"/>
      <c r="D539" s="1"/>
      <c r="E539" s="1"/>
      <c r="F539" s="1"/>
      <c r="G539" s="1"/>
    </row>
    <row r="540" spans="3:7" ht="14.25" customHeight="1">
      <c r="C540" s="1"/>
      <c r="D540" s="1"/>
      <c r="E540" s="1"/>
      <c r="F540" s="1"/>
      <c r="G540" s="1"/>
    </row>
    <row r="541" spans="3:7" ht="14.25" customHeight="1">
      <c r="C541" s="1"/>
      <c r="D541" s="1"/>
      <c r="E541" s="1"/>
      <c r="F541" s="1"/>
      <c r="G541" s="1"/>
    </row>
    <row r="542" spans="3:7" ht="14.25" customHeight="1">
      <c r="C542" s="1"/>
      <c r="D542" s="1"/>
      <c r="E542" s="1"/>
      <c r="F542" s="1"/>
      <c r="G542" s="1"/>
    </row>
    <row r="543" spans="3:7" ht="14.25" customHeight="1">
      <c r="C543" s="1"/>
      <c r="D543" s="1"/>
      <c r="E543" s="1"/>
      <c r="F543" s="1"/>
      <c r="G543" s="1"/>
    </row>
    <row r="544" spans="3:7" ht="14.25" customHeight="1">
      <c r="C544" s="1"/>
      <c r="D544" s="1"/>
      <c r="E544" s="1"/>
      <c r="F544" s="1"/>
      <c r="G544" s="1"/>
    </row>
    <row r="545" spans="3:7" ht="14.25" customHeight="1">
      <c r="C545" s="1"/>
      <c r="D545" s="1"/>
      <c r="E545" s="1"/>
      <c r="F545" s="1"/>
      <c r="G545" s="1"/>
    </row>
    <row r="546" spans="3:7" ht="14.25" customHeight="1">
      <c r="C546" s="1"/>
      <c r="D546" s="1"/>
      <c r="E546" s="1"/>
      <c r="F546" s="1"/>
      <c r="G546" s="1"/>
    </row>
    <row r="547" spans="3:7" ht="14.25" customHeight="1">
      <c r="C547" s="1"/>
      <c r="D547" s="1"/>
      <c r="E547" s="1"/>
      <c r="F547" s="1"/>
      <c r="G547" s="1"/>
    </row>
    <row r="548" spans="3:7" ht="14.25" customHeight="1">
      <c r="C548" s="1"/>
      <c r="D548" s="1"/>
      <c r="E548" s="1"/>
      <c r="F548" s="1"/>
      <c r="G548" s="1"/>
    </row>
    <row r="549" spans="3:7" ht="14.25" customHeight="1">
      <c r="C549" s="1"/>
      <c r="D549" s="1"/>
      <c r="E549" s="1"/>
      <c r="F549" s="1"/>
      <c r="G549" s="1"/>
    </row>
    <row r="550" spans="3:7" ht="14.25" customHeight="1">
      <c r="C550" s="1"/>
      <c r="D550" s="1"/>
      <c r="E550" s="1"/>
      <c r="F550" s="1"/>
      <c r="G550" s="1"/>
    </row>
    <row r="551" spans="3:7" ht="14.25" customHeight="1">
      <c r="C551" s="1"/>
      <c r="D551" s="1"/>
      <c r="E551" s="1"/>
      <c r="F551" s="1"/>
      <c r="G551" s="1"/>
    </row>
    <row r="552" spans="3:7" ht="14.25" customHeight="1">
      <c r="C552" s="1"/>
      <c r="D552" s="1"/>
      <c r="E552" s="1"/>
      <c r="F552" s="1"/>
      <c r="G552" s="1"/>
    </row>
    <row r="553" spans="3:7" ht="14.25" customHeight="1">
      <c r="C553" s="1"/>
      <c r="D553" s="1"/>
      <c r="E553" s="1"/>
      <c r="F553" s="1"/>
      <c r="G553" s="1"/>
    </row>
    <row r="554" spans="3:7" ht="14.25" customHeight="1">
      <c r="C554" s="1"/>
      <c r="D554" s="1"/>
      <c r="E554" s="1"/>
      <c r="F554" s="1"/>
      <c r="G554" s="1"/>
    </row>
    <row r="555" spans="3:7" ht="14.25" customHeight="1">
      <c r="C555" s="1"/>
      <c r="D555" s="1"/>
      <c r="E555" s="1"/>
      <c r="F555" s="1"/>
      <c r="G555" s="1"/>
    </row>
    <row r="556" spans="3:7" ht="14.25" customHeight="1">
      <c r="C556" s="1"/>
      <c r="D556" s="1"/>
      <c r="E556" s="1"/>
      <c r="F556" s="1"/>
      <c r="G556" s="1"/>
    </row>
    <row r="557" spans="3:7" ht="14.25" customHeight="1">
      <c r="C557" s="1"/>
      <c r="D557" s="1"/>
      <c r="E557" s="1"/>
      <c r="F557" s="1"/>
      <c r="G557" s="1"/>
    </row>
    <row r="558" spans="3:7" ht="14.25" customHeight="1">
      <c r="C558" s="1"/>
      <c r="D558" s="1"/>
      <c r="E558" s="1"/>
      <c r="F558" s="1"/>
      <c r="G558" s="1"/>
    </row>
    <row r="559" spans="3:7" ht="14.25" customHeight="1">
      <c r="C559" s="1"/>
      <c r="D559" s="1"/>
      <c r="E559" s="1"/>
      <c r="F559" s="1"/>
      <c r="G559" s="1"/>
    </row>
    <row r="560" spans="3:7" ht="14.25" customHeight="1">
      <c r="C560" s="1"/>
      <c r="D560" s="1"/>
      <c r="E560" s="1"/>
      <c r="F560" s="1"/>
      <c r="G560" s="1"/>
    </row>
    <row r="561" spans="3:7" ht="14.25" customHeight="1">
      <c r="C561" s="1"/>
      <c r="D561" s="1"/>
      <c r="E561" s="1"/>
      <c r="F561" s="1"/>
      <c r="G561" s="1"/>
    </row>
    <row r="562" spans="3:7" ht="14.25" customHeight="1">
      <c r="C562" s="1"/>
      <c r="D562" s="1"/>
      <c r="E562" s="1"/>
      <c r="F562" s="1"/>
      <c r="G562" s="1"/>
    </row>
    <row r="563" spans="3:7" ht="14.25" customHeight="1">
      <c r="C563" s="1"/>
      <c r="D563" s="1"/>
      <c r="E563" s="1"/>
      <c r="F563" s="1"/>
      <c r="G563" s="1"/>
    </row>
    <row r="564" spans="3:7" ht="14.25" customHeight="1">
      <c r="C564" s="1"/>
      <c r="D564" s="1"/>
      <c r="E564" s="1"/>
      <c r="F564" s="1"/>
      <c r="G564" s="1"/>
    </row>
    <row r="565" spans="3:7" ht="14.25" customHeight="1">
      <c r="C565" s="1"/>
      <c r="D565" s="1"/>
      <c r="E565" s="1"/>
      <c r="F565" s="1"/>
      <c r="G565" s="1"/>
    </row>
    <row r="566" spans="3:7" ht="14.25" customHeight="1">
      <c r="C566" s="1"/>
      <c r="D566" s="1"/>
      <c r="E566" s="1"/>
      <c r="F566" s="1"/>
      <c r="G566" s="1"/>
    </row>
    <row r="567" spans="3:7" ht="14.25" customHeight="1">
      <c r="C567" s="1"/>
      <c r="D567" s="1"/>
      <c r="E567" s="1"/>
      <c r="F567" s="1"/>
      <c r="G567" s="1"/>
    </row>
    <row r="568" spans="3:7" ht="14.25" customHeight="1">
      <c r="C568" s="1"/>
      <c r="D568" s="1"/>
      <c r="E568" s="1"/>
      <c r="F568" s="1"/>
      <c r="G568" s="1"/>
    </row>
    <row r="569" spans="3:7" ht="14.25" customHeight="1">
      <c r="C569" s="1"/>
      <c r="D569" s="1"/>
      <c r="E569" s="1"/>
      <c r="F569" s="1"/>
      <c r="G569" s="1"/>
    </row>
    <row r="570" spans="3:7" ht="14.25" customHeight="1">
      <c r="C570" s="1"/>
      <c r="D570" s="1"/>
      <c r="E570" s="1"/>
      <c r="F570" s="1"/>
      <c r="G570" s="1"/>
    </row>
    <row r="571" spans="3:7" ht="14.25" customHeight="1">
      <c r="C571" s="1"/>
      <c r="D571" s="1"/>
      <c r="E571" s="1"/>
      <c r="F571" s="1"/>
      <c r="G571" s="1"/>
    </row>
    <row r="572" spans="3:7" ht="14.25" customHeight="1">
      <c r="C572" s="1"/>
      <c r="D572" s="1"/>
      <c r="E572" s="1"/>
      <c r="F572" s="1"/>
      <c r="G572" s="1"/>
    </row>
    <row r="573" spans="3:7" ht="14.25" customHeight="1">
      <c r="C573" s="1"/>
      <c r="D573" s="1"/>
      <c r="E573" s="1"/>
      <c r="F573" s="1"/>
      <c r="G573" s="1"/>
    </row>
    <row r="574" spans="3:7" ht="14.25" customHeight="1">
      <c r="C574" s="1"/>
      <c r="D574" s="1"/>
      <c r="E574" s="1"/>
      <c r="F574" s="1"/>
      <c r="G574" s="1"/>
    </row>
    <row r="575" spans="3:7" ht="14.25" customHeight="1">
      <c r="C575" s="1"/>
      <c r="D575" s="1"/>
      <c r="E575" s="1"/>
      <c r="F575" s="1"/>
      <c r="G575" s="1"/>
    </row>
    <row r="576" spans="3:7" ht="14.25" customHeight="1">
      <c r="C576" s="1"/>
      <c r="D576" s="1"/>
      <c r="E576" s="1"/>
      <c r="F576" s="1"/>
      <c r="G576" s="1"/>
    </row>
    <row r="577" spans="3:7" ht="14.25" customHeight="1">
      <c r="C577" s="1"/>
      <c r="D577" s="1"/>
      <c r="E577" s="1"/>
      <c r="F577" s="1"/>
      <c r="G577" s="1"/>
    </row>
    <row r="578" spans="3:7" ht="14.25" customHeight="1">
      <c r="C578" s="1"/>
      <c r="D578" s="1"/>
      <c r="E578" s="1"/>
      <c r="F578" s="1"/>
      <c r="G578" s="1"/>
    </row>
    <row r="579" spans="3:7" ht="14.25" customHeight="1">
      <c r="C579" s="1"/>
      <c r="D579" s="1"/>
      <c r="E579" s="1"/>
      <c r="F579" s="1"/>
      <c r="G579" s="1"/>
    </row>
    <row r="580" spans="3:7" ht="14.25" customHeight="1">
      <c r="C580" s="1"/>
      <c r="D580" s="1"/>
      <c r="E580" s="1"/>
      <c r="F580" s="1"/>
      <c r="G580" s="1"/>
    </row>
    <row r="581" spans="3:7" ht="14.25" customHeight="1">
      <c r="C581" s="1"/>
      <c r="D581" s="1"/>
      <c r="E581" s="1"/>
      <c r="F581" s="1"/>
      <c r="G581" s="1"/>
    </row>
    <row r="582" spans="3:7" ht="14.25" customHeight="1">
      <c r="C582" s="1"/>
      <c r="D582" s="1"/>
      <c r="E582" s="1"/>
      <c r="F582" s="1"/>
      <c r="G582" s="1"/>
    </row>
    <row r="583" spans="3:7" ht="14.25" customHeight="1">
      <c r="C583" s="1"/>
      <c r="D583" s="1"/>
      <c r="E583" s="1"/>
      <c r="F583" s="1"/>
      <c r="G583" s="1"/>
    </row>
    <row r="584" spans="3:7" ht="14.25" customHeight="1">
      <c r="C584" s="1"/>
      <c r="D584" s="1"/>
      <c r="E584" s="1"/>
      <c r="F584" s="1"/>
      <c r="G584" s="1"/>
    </row>
    <row r="585" spans="3:7" ht="14.25" customHeight="1">
      <c r="C585" s="1"/>
      <c r="D585" s="1"/>
      <c r="E585" s="1"/>
      <c r="F585" s="1"/>
      <c r="G585" s="1"/>
    </row>
    <row r="586" spans="3:7" ht="14.25" customHeight="1">
      <c r="C586" s="1"/>
      <c r="D586" s="1"/>
      <c r="E586" s="1"/>
      <c r="F586" s="1"/>
      <c r="G586" s="1"/>
    </row>
    <row r="587" spans="3:7" ht="14.25" customHeight="1">
      <c r="C587" s="1"/>
      <c r="D587" s="1"/>
      <c r="E587" s="1"/>
      <c r="F587" s="1"/>
      <c r="G587" s="1"/>
    </row>
    <row r="588" spans="3:7" ht="14.25" customHeight="1">
      <c r="C588" s="1"/>
      <c r="D588" s="1"/>
      <c r="E588" s="1"/>
      <c r="F588" s="1"/>
      <c r="G588" s="1"/>
    </row>
    <row r="589" spans="3:7" ht="14.25" customHeight="1">
      <c r="C589" s="1"/>
      <c r="D589" s="1"/>
      <c r="E589" s="1"/>
      <c r="F589" s="1"/>
      <c r="G589" s="1"/>
    </row>
    <row r="590" spans="3:7" ht="14.25" customHeight="1">
      <c r="C590" s="1"/>
      <c r="D590" s="1"/>
      <c r="E590" s="1"/>
      <c r="F590" s="1"/>
      <c r="G590" s="1"/>
    </row>
    <row r="591" spans="3:7" ht="14.25" customHeight="1">
      <c r="C591" s="1"/>
      <c r="D591" s="1"/>
      <c r="E591" s="1"/>
      <c r="F591" s="1"/>
      <c r="G591" s="1"/>
    </row>
    <row r="592" spans="3:7" ht="14.25" customHeight="1">
      <c r="C592" s="1"/>
      <c r="D592" s="1"/>
      <c r="E592" s="1"/>
      <c r="F592" s="1"/>
      <c r="G592" s="1"/>
    </row>
    <row r="593" spans="3:7" ht="14.25" customHeight="1">
      <c r="C593" s="1"/>
      <c r="D593" s="1"/>
      <c r="E593" s="1"/>
      <c r="F593" s="1"/>
      <c r="G593" s="1"/>
    </row>
    <row r="594" spans="3:7" ht="14.25" customHeight="1">
      <c r="C594" s="1"/>
      <c r="D594" s="1"/>
      <c r="E594" s="1"/>
      <c r="F594" s="1"/>
      <c r="G594" s="1"/>
    </row>
    <row r="595" spans="3:7" ht="14.25" customHeight="1">
      <c r="C595" s="1"/>
      <c r="D595" s="1"/>
      <c r="E595" s="1"/>
      <c r="F595" s="1"/>
      <c r="G595" s="1"/>
    </row>
    <row r="596" spans="3:7" ht="14.25" customHeight="1">
      <c r="C596" s="1"/>
      <c r="D596" s="1"/>
      <c r="E596" s="1"/>
      <c r="F596" s="1"/>
      <c r="G596" s="1"/>
    </row>
    <row r="597" spans="3:7" ht="14.25" customHeight="1">
      <c r="C597" s="1"/>
      <c r="D597" s="1"/>
      <c r="E597" s="1"/>
      <c r="F597" s="1"/>
      <c r="G597" s="1"/>
    </row>
    <row r="598" spans="3:7" ht="14.25" customHeight="1">
      <c r="C598" s="1"/>
      <c r="D598" s="1"/>
      <c r="E598" s="1"/>
      <c r="F598" s="1"/>
      <c r="G598" s="1"/>
    </row>
    <row r="599" spans="3:7" ht="14.25" customHeight="1">
      <c r="C599" s="1"/>
      <c r="D599" s="1"/>
      <c r="E599" s="1"/>
      <c r="F599" s="1"/>
      <c r="G599" s="1"/>
    </row>
    <row r="600" spans="3:7" ht="14.25" customHeight="1">
      <c r="C600" s="1"/>
      <c r="D600" s="1"/>
      <c r="E600" s="1"/>
      <c r="F600" s="1"/>
      <c r="G600" s="1"/>
    </row>
    <row r="601" spans="3:7" ht="14.25" customHeight="1">
      <c r="C601" s="1"/>
      <c r="D601" s="1"/>
      <c r="E601" s="1"/>
      <c r="F601" s="1"/>
      <c r="G601" s="1"/>
    </row>
    <row r="602" spans="3:7" ht="14.25" customHeight="1">
      <c r="C602" s="1"/>
      <c r="D602" s="1"/>
      <c r="E602" s="1"/>
      <c r="F602" s="1"/>
      <c r="G602" s="1"/>
    </row>
    <row r="603" spans="3:7" ht="14.25" customHeight="1">
      <c r="C603" s="1"/>
      <c r="D603" s="1"/>
      <c r="E603" s="1"/>
      <c r="F603" s="1"/>
      <c r="G603" s="1"/>
    </row>
    <row r="604" spans="3:7" ht="14.25" customHeight="1">
      <c r="C604" s="1"/>
      <c r="D604" s="1"/>
      <c r="E604" s="1"/>
      <c r="F604" s="1"/>
      <c r="G604" s="1"/>
    </row>
    <row r="605" spans="3:7" ht="14.25" customHeight="1">
      <c r="C605" s="1"/>
      <c r="D605" s="1"/>
      <c r="E605" s="1"/>
      <c r="F605" s="1"/>
      <c r="G605" s="1"/>
    </row>
    <row r="606" spans="3:7" ht="14.25" customHeight="1">
      <c r="C606" s="1"/>
      <c r="D606" s="1"/>
      <c r="E606" s="1"/>
      <c r="F606" s="1"/>
      <c r="G606" s="1"/>
    </row>
    <row r="607" spans="3:7" ht="14.25" customHeight="1">
      <c r="C607" s="1"/>
      <c r="D607" s="1"/>
      <c r="E607" s="1"/>
      <c r="F607" s="1"/>
      <c r="G607" s="1"/>
    </row>
    <row r="608" spans="3:7" ht="14.25" customHeight="1">
      <c r="C608" s="1"/>
      <c r="D608" s="1"/>
      <c r="E608" s="1"/>
      <c r="F608" s="1"/>
      <c r="G608" s="1"/>
    </row>
    <row r="609" spans="3:7" ht="14.25" customHeight="1">
      <c r="C609" s="1"/>
      <c r="D609" s="1"/>
      <c r="E609" s="1"/>
      <c r="F609" s="1"/>
      <c r="G609" s="1"/>
    </row>
    <row r="610" spans="3:7" ht="14.25" customHeight="1">
      <c r="C610" s="1"/>
      <c r="D610" s="1"/>
      <c r="E610" s="1"/>
      <c r="F610" s="1"/>
      <c r="G610" s="1"/>
    </row>
    <row r="611" spans="3:7" ht="14.25" customHeight="1">
      <c r="C611" s="1"/>
      <c r="D611" s="1"/>
      <c r="E611" s="1"/>
      <c r="F611" s="1"/>
      <c r="G611" s="1"/>
    </row>
    <row r="612" spans="3:7" ht="14.25" customHeight="1">
      <c r="C612" s="1"/>
      <c r="D612" s="1"/>
      <c r="E612" s="1"/>
      <c r="F612" s="1"/>
      <c r="G612" s="1"/>
    </row>
    <row r="613" spans="3:7" ht="14.25" customHeight="1">
      <c r="C613" s="1"/>
      <c r="D613" s="1"/>
      <c r="E613" s="1"/>
      <c r="F613" s="1"/>
      <c r="G613" s="1"/>
    </row>
    <row r="614" spans="3:7" ht="14.25" customHeight="1">
      <c r="C614" s="1"/>
      <c r="D614" s="1"/>
      <c r="E614" s="1"/>
      <c r="F614" s="1"/>
      <c r="G614" s="1"/>
    </row>
    <row r="615" spans="3:7" ht="14.25" customHeight="1">
      <c r="C615" s="1"/>
      <c r="D615" s="1"/>
      <c r="E615" s="1"/>
      <c r="F615" s="1"/>
      <c r="G615" s="1"/>
    </row>
    <row r="616" spans="3:7" ht="14.25" customHeight="1">
      <c r="C616" s="1"/>
      <c r="D616" s="1"/>
      <c r="E616" s="1"/>
      <c r="F616" s="1"/>
      <c r="G616" s="1"/>
    </row>
    <row r="617" spans="3:7" ht="14.25" customHeight="1">
      <c r="C617" s="1"/>
      <c r="D617" s="1"/>
      <c r="E617" s="1"/>
      <c r="F617" s="1"/>
      <c r="G617" s="1"/>
    </row>
    <row r="618" spans="3:7" ht="14.25" customHeight="1">
      <c r="C618" s="1"/>
      <c r="D618" s="1"/>
      <c r="E618" s="1"/>
      <c r="F618" s="1"/>
      <c r="G618" s="1"/>
    </row>
    <row r="619" spans="3:7" ht="14.25" customHeight="1">
      <c r="C619" s="1"/>
      <c r="D619" s="1"/>
      <c r="E619" s="1"/>
      <c r="F619" s="1"/>
      <c r="G619" s="1"/>
    </row>
    <row r="620" spans="3:7" ht="14.25" customHeight="1">
      <c r="C620" s="1"/>
      <c r="D620" s="1"/>
      <c r="E620" s="1"/>
      <c r="F620" s="1"/>
      <c r="G620" s="1"/>
    </row>
    <row r="621" spans="3:7" ht="14.25" customHeight="1">
      <c r="C621" s="1"/>
      <c r="D621" s="1"/>
      <c r="E621" s="1"/>
      <c r="F621" s="1"/>
      <c r="G621" s="1"/>
    </row>
    <row r="622" spans="3:7" ht="14.25" customHeight="1">
      <c r="C622" s="1"/>
      <c r="D622" s="1"/>
      <c r="E622" s="1"/>
      <c r="F622" s="1"/>
      <c r="G622" s="1"/>
    </row>
    <row r="623" spans="3:7" ht="14.25" customHeight="1">
      <c r="C623" s="1"/>
      <c r="D623" s="1"/>
      <c r="E623" s="1"/>
      <c r="F623" s="1"/>
      <c r="G623" s="1"/>
    </row>
    <row r="624" spans="3:7" ht="14.25" customHeight="1">
      <c r="C624" s="1"/>
      <c r="D624" s="1"/>
      <c r="E624" s="1"/>
      <c r="F624" s="1"/>
      <c r="G624" s="1"/>
    </row>
    <row r="625" spans="3:7" ht="14.25" customHeight="1">
      <c r="C625" s="1"/>
      <c r="D625" s="1"/>
      <c r="E625" s="1"/>
      <c r="F625" s="1"/>
      <c r="G625" s="1"/>
    </row>
    <row r="626" spans="3:7" ht="14.25" customHeight="1">
      <c r="C626" s="1"/>
      <c r="D626" s="1"/>
      <c r="E626" s="1"/>
      <c r="F626" s="1"/>
      <c r="G626" s="1"/>
    </row>
    <row r="627" spans="3:7" ht="14.25" customHeight="1">
      <c r="C627" s="1"/>
      <c r="D627" s="1"/>
      <c r="E627" s="1"/>
      <c r="F627" s="1"/>
      <c r="G627" s="1"/>
    </row>
    <row r="628" spans="3:7" ht="14.25" customHeight="1">
      <c r="C628" s="1"/>
      <c r="D628" s="1"/>
      <c r="E628" s="1"/>
      <c r="F628" s="1"/>
      <c r="G628" s="1"/>
    </row>
    <row r="629" spans="3:7" ht="14.25" customHeight="1">
      <c r="C629" s="1"/>
      <c r="D629" s="1"/>
      <c r="E629" s="1"/>
      <c r="F629" s="1"/>
      <c r="G629" s="1"/>
    </row>
    <row r="630" spans="3:7" ht="14.25" customHeight="1">
      <c r="C630" s="1"/>
      <c r="D630" s="1"/>
      <c r="E630" s="1"/>
      <c r="F630" s="1"/>
      <c r="G630" s="1"/>
    </row>
    <row r="631" spans="3:7" ht="14.25" customHeight="1">
      <c r="C631" s="1"/>
      <c r="D631" s="1"/>
      <c r="E631" s="1"/>
      <c r="F631" s="1"/>
      <c r="G631" s="1"/>
    </row>
    <row r="632" spans="3:7" ht="14.25" customHeight="1">
      <c r="C632" s="1"/>
      <c r="D632" s="1"/>
      <c r="E632" s="1"/>
      <c r="F632" s="1"/>
      <c r="G632" s="1"/>
    </row>
    <row r="633" spans="3:7" ht="14.25" customHeight="1">
      <c r="C633" s="1"/>
      <c r="D633" s="1"/>
      <c r="E633" s="1"/>
      <c r="F633" s="1"/>
      <c r="G633" s="1"/>
    </row>
    <row r="634" spans="3:7" ht="14.25" customHeight="1">
      <c r="C634" s="1"/>
      <c r="D634" s="1"/>
      <c r="E634" s="1"/>
      <c r="F634" s="1"/>
      <c r="G634" s="1"/>
    </row>
    <row r="635" spans="3:7" ht="14.25" customHeight="1">
      <c r="C635" s="1"/>
      <c r="D635" s="1"/>
      <c r="E635" s="1"/>
      <c r="F635" s="1"/>
      <c r="G635" s="1"/>
    </row>
    <row r="636" spans="3:7" ht="14.25" customHeight="1">
      <c r="C636" s="1"/>
      <c r="D636" s="1"/>
      <c r="E636" s="1"/>
      <c r="F636" s="1"/>
      <c r="G636" s="1"/>
    </row>
    <row r="637" spans="3:7" ht="14.25" customHeight="1">
      <c r="C637" s="1"/>
      <c r="D637" s="1"/>
      <c r="E637" s="1"/>
      <c r="F637" s="1"/>
      <c r="G637" s="1"/>
    </row>
    <row r="638" spans="3:7" ht="14.25" customHeight="1">
      <c r="C638" s="1"/>
      <c r="D638" s="1"/>
      <c r="E638" s="1"/>
      <c r="F638" s="1"/>
      <c r="G638" s="1"/>
    </row>
    <row r="639" spans="3:7" ht="14.25" customHeight="1">
      <c r="C639" s="1"/>
      <c r="D639" s="1"/>
      <c r="E639" s="1"/>
      <c r="F639" s="1"/>
      <c r="G639" s="1"/>
    </row>
    <row r="640" spans="3:7" ht="14.25" customHeight="1">
      <c r="C640" s="1"/>
      <c r="D640" s="1"/>
      <c r="E640" s="1"/>
      <c r="F640" s="1"/>
      <c r="G640" s="1"/>
    </row>
    <row r="641" spans="3:7" ht="14.25" customHeight="1">
      <c r="C641" s="1"/>
      <c r="D641" s="1"/>
      <c r="E641" s="1"/>
      <c r="F641" s="1"/>
      <c r="G641" s="1"/>
    </row>
    <row r="642" spans="3:7" ht="14.25" customHeight="1">
      <c r="C642" s="1"/>
      <c r="D642" s="1"/>
      <c r="E642" s="1"/>
      <c r="F642" s="1"/>
      <c r="G642" s="1"/>
    </row>
    <row r="643" spans="3:7" ht="14.25" customHeight="1">
      <c r="C643" s="1"/>
      <c r="D643" s="1"/>
      <c r="E643" s="1"/>
      <c r="F643" s="1"/>
      <c r="G643" s="1"/>
    </row>
    <row r="644" spans="3:7" ht="14.25" customHeight="1">
      <c r="C644" s="1"/>
      <c r="D644" s="1"/>
      <c r="E644" s="1"/>
      <c r="F644" s="1"/>
      <c r="G644" s="1"/>
    </row>
    <row r="645" spans="3:7" ht="14.25" customHeight="1">
      <c r="C645" s="1"/>
      <c r="D645" s="1"/>
      <c r="E645" s="1"/>
      <c r="F645" s="1"/>
      <c r="G645" s="1"/>
    </row>
    <row r="646" spans="3:7" ht="14.25" customHeight="1">
      <c r="C646" s="1"/>
      <c r="D646" s="1"/>
      <c r="E646" s="1"/>
      <c r="F646" s="1"/>
      <c r="G646" s="1"/>
    </row>
    <row r="647" spans="3:7" ht="14.25" customHeight="1">
      <c r="C647" s="1"/>
      <c r="D647" s="1"/>
      <c r="E647" s="1"/>
      <c r="F647" s="1"/>
      <c r="G647" s="1"/>
    </row>
    <row r="648" spans="3:7" ht="14.25" customHeight="1">
      <c r="C648" s="1"/>
      <c r="D648" s="1"/>
      <c r="E648" s="1"/>
      <c r="F648" s="1"/>
      <c r="G648" s="1"/>
    </row>
    <row r="649" spans="3:7" ht="14.25" customHeight="1">
      <c r="C649" s="1"/>
      <c r="D649" s="1"/>
      <c r="E649" s="1"/>
      <c r="F649" s="1"/>
      <c r="G649" s="1"/>
    </row>
    <row r="650" spans="3:7" ht="14.25" customHeight="1">
      <c r="C650" s="1"/>
      <c r="D650" s="1"/>
      <c r="E650" s="1"/>
      <c r="F650" s="1"/>
      <c r="G650" s="1"/>
    </row>
    <row r="651" spans="3:7" ht="14.25" customHeight="1">
      <c r="C651" s="1"/>
      <c r="D651" s="1"/>
      <c r="E651" s="1"/>
      <c r="F651" s="1"/>
      <c r="G651" s="1"/>
    </row>
    <row r="652" spans="3:7" ht="14.25" customHeight="1">
      <c r="C652" s="1"/>
      <c r="D652" s="1"/>
      <c r="E652" s="1"/>
      <c r="F652" s="1"/>
      <c r="G652" s="1"/>
    </row>
    <row r="653" spans="3:7" ht="14.25" customHeight="1">
      <c r="C653" s="1"/>
      <c r="D653" s="1"/>
      <c r="E653" s="1"/>
      <c r="F653" s="1"/>
      <c r="G653" s="1"/>
    </row>
    <row r="654" spans="3:7" ht="14.25" customHeight="1">
      <c r="C654" s="1"/>
      <c r="D654" s="1"/>
      <c r="E654" s="1"/>
      <c r="F654" s="1"/>
      <c r="G654" s="1"/>
    </row>
    <row r="655" spans="3:7" ht="14.25" customHeight="1">
      <c r="C655" s="1"/>
      <c r="D655" s="1"/>
      <c r="E655" s="1"/>
      <c r="F655" s="1"/>
      <c r="G655" s="1"/>
    </row>
    <row r="656" spans="3:7" ht="14.25" customHeight="1">
      <c r="C656" s="1"/>
      <c r="D656" s="1"/>
      <c r="E656" s="1"/>
      <c r="F656" s="1"/>
      <c r="G656" s="1"/>
    </row>
    <row r="657" spans="3:7" ht="14.25" customHeight="1">
      <c r="C657" s="1"/>
      <c r="D657" s="1"/>
      <c r="E657" s="1"/>
      <c r="F657" s="1"/>
      <c r="G657" s="1"/>
    </row>
    <row r="658" spans="3:7" ht="14.25" customHeight="1">
      <c r="C658" s="1"/>
      <c r="D658" s="1"/>
      <c r="E658" s="1"/>
      <c r="F658" s="1"/>
      <c r="G658" s="1"/>
    </row>
    <row r="659" spans="3:7" ht="14.25" customHeight="1">
      <c r="C659" s="1"/>
      <c r="D659" s="1"/>
      <c r="E659" s="1"/>
      <c r="F659" s="1"/>
      <c r="G659" s="1"/>
    </row>
    <row r="660" spans="3:7" ht="14.25" customHeight="1">
      <c r="C660" s="1"/>
      <c r="D660" s="1"/>
      <c r="E660" s="1"/>
      <c r="F660" s="1"/>
      <c r="G660" s="1"/>
    </row>
    <row r="661" spans="3:7" ht="14.25" customHeight="1">
      <c r="C661" s="1"/>
      <c r="D661" s="1"/>
      <c r="E661" s="1"/>
      <c r="F661" s="1"/>
      <c r="G661" s="1"/>
    </row>
    <row r="662" spans="3:7" ht="14.25" customHeight="1">
      <c r="C662" s="1"/>
      <c r="D662" s="1"/>
      <c r="E662" s="1"/>
      <c r="F662" s="1"/>
      <c r="G662" s="1"/>
    </row>
    <row r="663" spans="3:7" ht="14.25" customHeight="1">
      <c r="C663" s="1"/>
      <c r="D663" s="1"/>
      <c r="E663" s="1"/>
      <c r="F663" s="1"/>
      <c r="G663" s="1"/>
    </row>
    <row r="664" spans="3:7" ht="14.25" customHeight="1">
      <c r="C664" s="1"/>
      <c r="D664" s="1"/>
      <c r="E664" s="1"/>
      <c r="F664" s="1"/>
      <c r="G664" s="1"/>
    </row>
    <row r="665" spans="3:7" ht="14.25" customHeight="1">
      <c r="C665" s="1"/>
      <c r="D665" s="1"/>
      <c r="E665" s="1"/>
      <c r="F665" s="1"/>
      <c r="G665" s="1"/>
    </row>
    <row r="666" spans="3:7" ht="14.25" customHeight="1">
      <c r="C666" s="1"/>
      <c r="D666" s="1"/>
      <c r="E666" s="1"/>
      <c r="F666" s="1"/>
      <c r="G666" s="1"/>
    </row>
    <row r="667" spans="3:7" ht="14.25" customHeight="1">
      <c r="C667" s="1"/>
      <c r="D667" s="1"/>
      <c r="E667" s="1"/>
      <c r="F667" s="1"/>
      <c r="G667" s="1"/>
    </row>
    <row r="668" spans="3:7" ht="14.25" customHeight="1">
      <c r="C668" s="1"/>
      <c r="D668" s="1"/>
      <c r="E668" s="1"/>
      <c r="F668" s="1"/>
      <c r="G668" s="1"/>
    </row>
    <row r="669" spans="3:7" ht="14.25" customHeight="1">
      <c r="C669" s="1"/>
      <c r="D669" s="1"/>
      <c r="E669" s="1"/>
      <c r="F669" s="1"/>
      <c r="G669" s="1"/>
    </row>
    <row r="670" spans="3:7" ht="14.25" customHeight="1">
      <c r="C670" s="1"/>
      <c r="D670" s="1"/>
      <c r="E670" s="1"/>
      <c r="F670" s="1"/>
      <c r="G670" s="1"/>
    </row>
    <row r="671" spans="3:7" ht="14.25" customHeight="1">
      <c r="C671" s="1"/>
      <c r="D671" s="1"/>
      <c r="E671" s="1"/>
      <c r="F671" s="1"/>
      <c r="G671" s="1"/>
    </row>
    <row r="672" spans="3:7" ht="14.25" customHeight="1">
      <c r="C672" s="1"/>
      <c r="D672" s="1"/>
      <c r="E672" s="1"/>
      <c r="F672" s="1"/>
      <c r="G672" s="1"/>
    </row>
    <row r="673" spans="3:7" ht="14.25" customHeight="1">
      <c r="C673" s="1"/>
      <c r="D673" s="1"/>
      <c r="E673" s="1"/>
      <c r="F673" s="1"/>
      <c r="G673" s="1"/>
    </row>
    <row r="674" spans="3:7" ht="14.25" customHeight="1">
      <c r="C674" s="1"/>
      <c r="D674" s="1"/>
      <c r="E674" s="1"/>
      <c r="F674" s="1"/>
      <c r="G674" s="1"/>
    </row>
    <row r="675" spans="3:7" ht="14.25" customHeight="1">
      <c r="C675" s="1"/>
      <c r="D675" s="1"/>
      <c r="E675" s="1"/>
      <c r="F675" s="1"/>
      <c r="G675" s="1"/>
    </row>
    <row r="676" spans="3:7" ht="14.25" customHeight="1">
      <c r="C676" s="1"/>
      <c r="D676" s="1"/>
      <c r="E676" s="1"/>
      <c r="F676" s="1"/>
      <c r="G676" s="1"/>
    </row>
    <row r="677" spans="3:7" ht="14.25" customHeight="1">
      <c r="C677" s="1"/>
      <c r="D677" s="1"/>
      <c r="E677" s="1"/>
      <c r="F677" s="1"/>
      <c r="G677" s="1"/>
    </row>
    <row r="678" spans="3:7" ht="14.25" customHeight="1">
      <c r="C678" s="1"/>
      <c r="D678" s="1"/>
      <c r="E678" s="1"/>
      <c r="F678" s="1"/>
      <c r="G678" s="1"/>
    </row>
    <row r="679" spans="3:7" ht="14.25" customHeight="1">
      <c r="C679" s="1"/>
      <c r="D679" s="1"/>
      <c r="E679" s="1"/>
      <c r="F679" s="1"/>
      <c r="G679" s="1"/>
    </row>
    <row r="680" spans="3:7" ht="14.25" customHeight="1">
      <c r="C680" s="1"/>
      <c r="D680" s="1"/>
      <c r="E680" s="1"/>
      <c r="F680" s="1"/>
      <c r="G680" s="1"/>
    </row>
    <row r="681" spans="3:7" ht="14.25" customHeight="1">
      <c r="C681" s="1"/>
      <c r="D681" s="1"/>
      <c r="E681" s="1"/>
      <c r="F681" s="1"/>
      <c r="G681" s="1"/>
    </row>
    <row r="682" spans="3:7" ht="14.25" customHeight="1">
      <c r="C682" s="1"/>
      <c r="D682" s="1"/>
      <c r="E682" s="1"/>
      <c r="F682" s="1"/>
      <c r="G682" s="1"/>
    </row>
    <row r="683" spans="3:7" ht="14.25" customHeight="1">
      <c r="C683" s="1"/>
      <c r="D683" s="1"/>
      <c r="E683" s="1"/>
      <c r="F683" s="1"/>
      <c r="G683" s="1"/>
    </row>
    <row r="684" spans="3:7" ht="14.25" customHeight="1">
      <c r="C684" s="1"/>
      <c r="D684" s="1"/>
      <c r="E684" s="1"/>
      <c r="F684" s="1"/>
      <c r="G684" s="1"/>
    </row>
    <row r="685" spans="3:7" ht="14.25" customHeight="1">
      <c r="C685" s="1"/>
      <c r="D685" s="1"/>
      <c r="E685" s="1"/>
      <c r="F685" s="1"/>
      <c r="G685" s="1"/>
    </row>
    <row r="686" spans="3:7" ht="14.25" customHeight="1">
      <c r="C686" s="1"/>
      <c r="D686" s="1"/>
      <c r="E686" s="1"/>
      <c r="F686" s="1"/>
      <c r="G686" s="1"/>
    </row>
    <row r="687" spans="3:7" ht="14.25" customHeight="1">
      <c r="C687" s="1"/>
      <c r="D687" s="1"/>
      <c r="E687" s="1"/>
      <c r="F687" s="1"/>
      <c r="G687" s="1"/>
    </row>
    <row r="688" spans="3:7" ht="14.25" customHeight="1">
      <c r="C688" s="1"/>
      <c r="D688" s="1"/>
      <c r="E688" s="1"/>
      <c r="F688" s="1"/>
      <c r="G688" s="1"/>
    </row>
    <row r="689" spans="3:7" ht="14.25" customHeight="1">
      <c r="C689" s="1"/>
      <c r="D689" s="1"/>
      <c r="E689" s="1"/>
      <c r="F689" s="1"/>
      <c r="G689" s="1"/>
    </row>
    <row r="690" spans="3:7" ht="14.25" customHeight="1">
      <c r="C690" s="1"/>
      <c r="D690" s="1"/>
      <c r="E690" s="1"/>
      <c r="F690" s="1"/>
      <c r="G690" s="1"/>
    </row>
    <row r="691" spans="3:7" ht="14.25" customHeight="1">
      <c r="C691" s="1"/>
      <c r="D691" s="1"/>
      <c r="E691" s="1"/>
      <c r="F691" s="1"/>
      <c r="G691" s="1"/>
    </row>
    <row r="692" spans="3:7" ht="14.25" customHeight="1">
      <c r="C692" s="1"/>
      <c r="D692" s="1"/>
      <c r="E692" s="1"/>
      <c r="F692" s="1"/>
      <c r="G692" s="1"/>
    </row>
    <row r="693" spans="3:7" ht="14.25" customHeight="1">
      <c r="C693" s="1"/>
      <c r="D693" s="1"/>
      <c r="E693" s="1"/>
      <c r="F693" s="1"/>
      <c r="G693" s="1"/>
    </row>
    <row r="694" spans="3:7" ht="14.25" customHeight="1">
      <c r="C694" s="1"/>
      <c r="D694" s="1"/>
      <c r="E694" s="1"/>
      <c r="F694" s="1"/>
      <c r="G694" s="1"/>
    </row>
    <row r="695" spans="3:7" ht="14.25" customHeight="1">
      <c r="C695" s="1"/>
      <c r="D695" s="1"/>
      <c r="E695" s="1"/>
      <c r="F695" s="1"/>
      <c r="G695" s="1"/>
    </row>
    <row r="696" spans="3:7" ht="14.25" customHeight="1">
      <c r="C696" s="1"/>
      <c r="D696" s="1"/>
      <c r="E696" s="1"/>
      <c r="F696" s="1"/>
      <c r="G696" s="1"/>
    </row>
    <row r="697" spans="3:7" ht="14.25" customHeight="1">
      <c r="C697" s="1"/>
      <c r="D697" s="1"/>
      <c r="E697" s="1"/>
      <c r="F697" s="1"/>
      <c r="G697" s="1"/>
    </row>
    <row r="698" spans="3:7" ht="14.25" customHeight="1">
      <c r="C698" s="1"/>
      <c r="D698" s="1"/>
      <c r="E698" s="1"/>
      <c r="F698" s="1"/>
      <c r="G698" s="1"/>
    </row>
    <row r="699" spans="3:7" ht="14.25" customHeight="1">
      <c r="C699" s="1"/>
      <c r="D699" s="1"/>
      <c r="E699" s="1"/>
      <c r="F699" s="1"/>
      <c r="G699" s="1"/>
    </row>
    <row r="700" spans="3:7" ht="14.25" customHeight="1">
      <c r="C700" s="1"/>
      <c r="D700" s="1"/>
      <c r="E700" s="1"/>
      <c r="F700" s="1"/>
      <c r="G700" s="1"/>
    </row>
    <row r="701" spans="3:7" ht="14.25" customHeight="1">
      <c r="C701" s="1"/>
      <c r="D701" s="1"/>
      <c r="E701" s="1"/>
      <c r="F701" s="1"/>
      <c r="G701" s="1"/>
    </row>
    <row r="702" spans="3:7" ht="14.25" customHeight="1">
      <c r="C702" s="1"/>
      <c r="D702" s="1"/>
      <c r="E702" s="1"/>
      <c r="F702" s="1"/>
      <c r="G702" s="1"/>
    </row>
    <row r="703" spans="3:7" ht="14.25" customHeight="1">
      <c r="C703" s="1"/>
      <c r="D703" s="1"/>
      <c r="E703" s="1"/>
      <c r="F703" s="1"/>
      <c r="G703" s="1"/>
    </row>
    <row r="704" spans="3:7" ht="14.25" customHeight="1">
      <c r="C704" s="1"/>
      <c r="D704" s="1"/>
      <c r="E704" s="1"/>
      <c r="F704" s="1"/>
      <c r="G704" s="1"/>
    </row>
    <row r="705" spans="3:7" ht="14.25" customHeight="1">
      <c r="C705" s="1"/>
      <c r="D705" s="1"/>
      <c r="E705" s="1"/>
      <c r="F705" s="1"/>
      <c r="G705" s="1"/>
    </row>
    <row r="706" spans="3:7" ht="14.25" customHeight="1">
      <c r="C706" s="1"/>
      <c r="D706" s="1"/>
      <c r="E706" s="1"/>
      <c r="F706" s="1"/>
      <c r="G706" s="1"/>
    </row>
    <row r="707" spans="3:7" ht="14.25" customHeight="1">
      <c r="C707" s="1"/>
      <c r="D707" s="1"/>
      <c r="E707" s="1"/>
      <c r="F707" s="1"/>
      <c r="G707" s="1"/>
    </row>
    <row r="708" spans="3:7" ht="14.25" customHeight="1">
      <c r="C708" s="1"/>
      <c r="D708" s="1"/>
      <c r="E708" s="1"/>
      <c r="F708" s="1"/>
      <c r="G708" s="1"/>
    </row>
    <row r="709" spans="3:7" ht="14.25" customHeight="1">
      <c r="C709" s="1"/>
      <c r="D709" s="1"/>
      <c r="E709" s="1"/>
      <c r="F709" s="1"/>
      <c r="G709" s="1"/>
    </row>
    <row r="710" spans="3:7" ht="14.25" customHeight="1">
      <c r="C710" s="1"/>
      <c r="D710" s="1"/>
      <c r="E710" s="1"/>
      <c r="F710" s="1"/>
      <c r="G710" s="1"/>
    </row>
    <row r="711" spans="3:7" ht="14.25" customHeight="1">
      <c r="C711" s="1"/>
      <c r="D711" s="1"/>
      <c r="E711" s="1"/>
      <c r="F711" s="1"/>
      <c r="G711" s="1"/>
    </row>
    <row r="712" spans="3:7" ht="14.25" customHeight="1">
      <c r="C712" s="1"/>
      <c r="D712" s="1"/>
      <c r="E712" s="1"/>
      <c r="F712" s="1"/>
      <c r="G712" s="1"/>
    </row>
    <row r="713" spans="3:7" ht="14.25" customHeight="1">
      <c r="C713" s="1"/>
      <c r="D713" s="1"/>
      <c r="E713" s="1"/>
      <c r="F713" s="1"/>
      <c r="G713" s="1"/>
    </row>
    <row r="714" spans="3:7" ht="14.25" customHeight="1">
      <c r="C714" s="1"/>
      <c r="D714" s="1"/>
      <c r="E714" s="1"/>
      <c r="F714" s="1"/>
      <c r="G714" s="1"/>
    </row>
    <row r="715" spans="3:7" ht="14.25" customHeight="1">
      <c r="C715" s="1"/>
      <c r="D715" s="1"/>
      <c r="E715" s="1"/>
      <c r="F715" s="1"/>
      <c r="G715" s="1"/>
    </row>
    <row r="716" spans="3:7" ht="14.25" customHeight="1">
      <c r="C716" s="1"/>
      <c r="D716" s="1"/>
      <c r="E716" s="1"/>
      <c r="F716" s="1"/>
      <c r="G716" s="1"/>
    </row>
    <row r="717" spans="3:7" ht="14.25" customHeight="1">
      <c r="C717" s="1"/>
      <c r="D717" s="1"/>
      <c r="E717" s="1"/>
      <c r="F717" s="1"/>
      <c r="G717" s="1"/>
    </row>
    <row r="718" spans="3:7" ht="14.25" customHeight="1">
      <c r="C718" s="1"/>
      <c r="D718" s="1"/>
      <c r="E718" s="1"/>
      <c r="F718" s="1"/>
      <c r="G718" s="1"/>
    </row>
    <row r="719" spans="3:7" ht="14.25" customHeight="1">
      <c r="C719" s="1"/>
      <c r="D719" s="1"/>
      <c r="E719" s="1"/>
      <c r="F719" s="1"/>
      <c r="G719" s="1"/>
    </row>
    <row r="720" spans="3:7" ht="14.25" customHeight="1">
      <c r="C720" s="1"/>
      <c r="D720" s="1"/>
      <c r="E720" s="1"/>
      <c r="F720" s="1"/>
      <c r="G720" s="1"/>
    </row>
    <row r="721" spans="3:7" ht="14.25" customHeight="1">
      <c r="C721" s="1"/>
      <c r="D721" s="1"/>
      <c r="E721" s="1"/>
      <c r="F721" s="1"/>
      <c r="G721" s="1"/>
    </row>
    <row r="722" spans="3:7" ht="14.25" customHeight="1">
      <c r="C722" s="1"/>
      <c r="D722" s="1"/>
      <c r="E722" s="1"/>
      <c r="F722" s="1"/>
      <c r="G722" s="1"/>
    </row>
    <row r="723" spans="3:7" ht="14.25" customHeight="1">
      <c r="C723" s="1"/>
      <c r="D723" s="1"/>
      <c r="E723" s="1"/>
      <c r="F723" s="1"/>
      <c r="G723" s="1"/>
    </row>
    <row r="724" spans="3:7" ht="14.25" customHeight="1">
      <c r="C724" s="1"/>
      <c r="D724" s="1"/>
      <c r="E724" s="1"/>
      <c r="F724" s="1"/>
      <c r="G724" s="1"/>
    </row>
    <row r="725" spans="3:7" ht="14.25" customHeight="1">
      <c r="C725" s="1"/>
      <c r="D725" s="1"/>
      <c r="E725" s="1"/>
      <c r="F725" s="1"/>
      <c r="G725" s="1"/>
    </row>
    <row r="726" spans="3:7" ht="14.25" customHeight="1">
      <c r="C726" s="1"/>
      <c r="D726" s="1"/>
      <c r="E726" s="1"/>
      <c r="F726" s="1"/>
      <c r="G726" s="1"/>
    </row>
    <row r="727" spans="3:7" ht="14.25" customHeight="1">
      <c r="C727" s="1"/>
      <c r="D727" s="1"/>
      <c r="E727" s="1"/>
      <c r="F727" s="1"/>
      <c r="G727" s="1"/>
    </row>
    <row r="728" spans="3:7" ht="14.25" customHeight="1">
      <c r="C728" s="1"/>
      <c r="D728" s="1"/>
      <c r="E728" s="1"/>
      <c r="F728" s="1"/>
      <c r="G728" s="1"/>
    </row>
    <row r="729" spans="3:7" ht="14.25" customHeight="1">
      <c r="C729" s="1"/>
      <c r="D729" s="1"/>
      <c r="E729" s="1"/>
      <c r="F729" s="1"/>
      <c r="G729" s="1"/>
    </row>
    <row r="730" spans="3:7" ht="14.25" customHeight="1">
      <c r="C730" s="1"/>
      <c r="D730" s="1"/>
      <c r="E730" s="1"/>
      <c r="F730" s="1"/>
      <c r="G730" s="1"/>
    </row>
    <row r="731" spans="3:7" ht="14.25" customHeight="1">
      <c r="C731" s="1"/>
      <c r="D731" s="1"/>
      <c r="E731" s="1"/>
      <c r="F731" s="1"/>
      <c r="G731" s="1"/>
    </row>
    <row r="732" spans="3:7" ht="14.25" customHeight="1">
      <c r="C732" s="1"/>
      <c r="D732" s="1"/>
      <c r="E732" s="1"/>
      <c r="F732" s="1"/>
      <c r="G732" s="1"/>
    </row>
    <row r="733" spans="3:7" ht="14.25" customHeight="1">
      <c r="C733" s="1"/>
      <c r="D733" s="1"/>
      <c r="E733" s="1"/>
      <c r="F733" s="1"/>
      <c r="G733" s="1"/>
    </row>
    <row r="734" spans="3:7" ht="14.25" customHeight="1">
      <c r="C734" s="1"/>
      <c r="D734" s="1"/>
      <c r="E734" s="1"/>
      <c r="F734" s="1"/>
      <c r="G734" s="1"/>
    </row>
    <row r="735" spans="3:7" ht="14.25" customHeight="1">
      <c r="C735" s="1"/>
      <c r="D735" s="1"/>
      <c r="E735" s="1"/>
      <c r="F735" s="1"/>
      <c r="G735" s="1"/>
    </row>
    <row r="736" spans="3:7" ht="14.25" customHeight="1">
      <c r="C736" s="1"/>
      <c r="D736" s="1"/>
      <c r="E736" s="1"/>
      <c r="F736" s="1"/>
      <c r="G736" s="1"/>
    </row>
    <row r="737" spans="3:7" ht="14.25" customHeight="1">
      <c r="C737" s="1"/>
      <c r="D737" s="1"/>
      <c r="E737" s="1"/>
      <c r="F737" s="1"/>
      <c r="G737" s="1"/>
    </row>
    <row r="738" spans="3:7" ht="14.25" customHeight="1">
      <c r="C738" s="1"/>
      <c r="D738" s="1"/>
      <c r="E738" s="1"/>
      <c r="F738" s="1"/>
      <c r="G738" s="1"/>
    </row>
    <row r="739" spans="3:7" ht="14.25" customHeight="1">
      <c r="C739" s="1"/>
      <c r="D739" s="1"/>
      <c r="E739" s="1"/>
      <c r="F739" s="1"/>
      <c r="G739" s="1"/>
    </row>
    <row r="740" spans="3:7" ht="14.25" customHeight="1">
      <c r="C740" s="1"/>
      <c r="D740" s="1"/>
      <c r="E740" s="1"/>
      <c r="F740" s="1"/>
      <c r="G740" s="1"/>
    </row>
    <row r="741" spans="3:7" ht="14.25" customHeight="1">
      <c r="C741" s="1"/>
      <c r="D741" s="1"/>
      <c r="E741" s="1"/>
      <c r="F741" s="1"/>
      <c r="G741" s="1"/>
    </row>
    <row r="742" spans="3:7" ht="14.25" customHeight="1">
      <c r="C742" s="1"/>
      <c r="D742" s="1"/>
      <c r="E742" s="1"/>
      <c r="F742" s="1"/>
      <c r="G742" s="1"/>
    </row>
    <row r="743" spans="3:7" ht="14.25" customHeight="1">
      <c r="C743" s="1"/>
      <c r="D743" s="1"/>
      <c r="E743" s="1"/>
      <c r="F743" s="1"/>
      <c r="G743" s="1"/>
    </row>
    <row r="744" spans="3:7" ht="14.25" customHeight="1">
      <c r="C744" s="1"/>
      <c r="D744" s="1"/>
      <c r="E744" s="1"/>
      <c r="F744" s="1"/>
      <c r="G744" s="1"/>
    </row>
    <row r="745" spans="3:7" ht="14.25" customHeight="1">
      <c r="C745" s="1"/>
      <c r="D745" s="1"/>
      <c r="E745" s="1"/>
      <c r="F745" s="1"/>
      <c r="G745" s="1"/>
    </row>
    <row r="746" spans="3:7" ht="14.25" customHeight="1">
      <c r="C746" s="1"/>
      <c r="D746" s="1"/>
      <c r="E746" s="1"/>
      <c r="F746" s="1"/>
      <c r="G746" s="1"/>
    </row>
    <row r="747" spans="3:7" ht="14.25" customHeight="1">
      <c r="C747" s="1"/>
      <c r="D747" s="1"/>
      <c r="E747" s="1"/>
      <c r="F747" s="1"/>
      <c r="G747" s="1"/>
    </row>
    <row r="748" spans="3:7" ht="14.25" customHeight="1">
      <c r="C748" s="1"/>
      <c r="D748" s="1"/>
      <c r="E748" s="1"/>
      <c r="F748" s="1"/>
      <c r="G748" s="1"/>
    </row>
    <row r="749" spans="3:7" ht="14.25" customHeight="1">
      <c r="C749" s="1"/>
      <c r="D749" s="1"/>
      <c r="E749" s="1"/>
      <c r="F749" s="1"/>
      <c r="G749" s="1"/>
    </row>
    <row r="750" spans="3:7" ht="14.25" customHeight="1">
      <c r="C750" s="1"/>
      <c r="D750" s="1"/>
      <c r="E750" s="1"/>
      <c r="F750" s="1"/>
      <c r="G750" s="1"/>
    </row>
    <row r="751" spans="3:7" ht="14.25" customHeight="1">
      <c r="C751" s="1"/>
      <c r="D751" s="1"/>
      <c r="E751" s="1"/>
      <c r="F751" s="1"/>
      <c r="G751" s="1"/>
    </row>
    <row r="752" spans="3:7" ht="14.25" customHeight="1">
      <c r="C752" s="1"/>
      <c r="D752" s="1"/>
      <c r="E752" s="1"/>
      <c r="F752" s="1"/>
      <c r="G752" s="1"/>
    </row>
    <row r="753" spans="3:7" ht="14.25" customHeight="1">
      <c r="C753" s="1"/>
      <c r="D753" s="1"/>
      <c r="E753" s="1"/>
      <c r="F753" s="1"/>
      <c r="G753" s="1"/>
    </row>
    <row r="754" spans="3:7" ht="14.25" customHeight="1">
      <c r="C754" s="1"/>
      <c r="D754" s="1"/>
      <c r="E754" s="1"/>
      <c r="F754" s="1"/>
      <c r="G754" s="1"/>
    </row>
    <row r="755" spans="3:7" ht="14.25" customHeight="1">
      <c r="C755" s="1"/>
      <c r="D755" s="1"/>
      <c r="E755" s="1"/>
      <c r="F755" s="1"/>
      <c r="G755" s="1"/>
    </row>
    <row r="756" spans="3:7" ht="14.25" customHeight="1">
      <c r="C756" s="1"/>
      <c r="D756" s="1"/>
      <c r="E756" s="1"/>
      <c r="F756" s="1"/>
      <c r="G756" s="1"/>
    </row>
    <row r="757" spans="3:7" ht="14.25" customHeight="1">
      <c r="C757" s="1"/>
      <c r="D757" s="1"/>
      <c r="E757" s="1"/>
      <c r="F757" s="1"/>
      <c r="G757" s="1"/>
    </row>
    <row r="758" spans="3:7" ht="14.25" customHeight="1">
      <c r="C758" s="1"/>
      <c r="D758" s="1"/>
      <c r="E758" s="1"/>
      <c r="F758" s="1"/>
      <c r="G758" s="1"/>
    </row>
    <row r="759" spans="3:7" ht="14.25" customHeight="1">
      <c r="C759" s="1"/>
      <c r="D759" s="1"/>
      <c r="E759" s="1"/>
      <c r="F759" s="1"/>
      <c r="G759" s="1"/>
    </row>
    <row r="760" spans="3:7" ht="14.25" customHeight="1">
      <c r="C760" s="1"/>
      <c r="D760" s="1"/>
      <c r="E760" s="1"/>
      <c r="F760" s="1"/>
      <c r="G760" s="1"/>
    </row>
    <row r="761" spans="3:7" ht="14.25" customHeight="1">
      <c r="C761" s="1"/>
      <c r="D761" s="1"/>
      <c r="E761" s="1"/>
      <c r="F761" s="1"/>
      <c r="G761" s="1"/>
    </row>
    <row r="762" spans="3:7" ht="14.25" customHeight="1">
      <c r="C762" s="1"/>
      <c r="D762" s="1"/>
      <c r="E762" s="1"/>
      <c r="F762" s="1"/>
      <c r="G762" s="1"/>
    </row>
    <row r="763" spans="3:7" ht="14.25" customHeight="1">
      <c r="C763" s="1"/>
      <c r="D763" s="1"/>
      <c r="E763" s="1"/>
      <c r="F763" s="1"/>
      <c r="G763" s="1"/>
    </row>
    <row r="764" spans="3:7" ht="14.25" customHeight="1">
      <c r="C764" s="1"/>
      <c r="D764" s="1"/>
      <c r="E764" s="1"/>
      <c r="F764" s="1"/>
      <c r="G764" s="1"/>
    </row>
    <row r="765" spans="3:7" ht="14.25" customHeight="1">
      <c r="C765" s="1"/>
      <c r="D765" s="1"/>
      <c r="E765" s="1"/>
      <c r="F765" s="1"/>
      <c r="G765" s="1"/>
    </row>
    <row r="766" spans="3:7" ht="14.25" customHeight="1">
      <c r="C766" s="1"/>
      <c r="D766" s="1"/>
      <c r="E766" s="1"/>
      <c r="F766" s="1"/>
      <c r="G766" s="1"/>
    </row>
    <row r="767" spans="3:7" ht="14.25" customHeight="1">
      <c r="C767" s="1"/>
      <c r="D767" s="1"/>
      <c r="E767" s="1"/>
      <c r="F767" s="1"/>
      <c r="G767" s="1"/>
    </row>
    <row r="768" spans="3:7" ht="14.25" customHeight="1">
      <c r="C768" s="1"/>
      <c r="D768" s="1"/>
      <c r="E768" s="1"/>
      <c r="F768" s="1"/>
      <c r="G768" s="1"/>
    </row>
    <row r="769" spans="3:7" ht="14.25" customHeight="1">
      <c r="C769" s="1"/>
      <c r="D769" s="1"/>
      <c r="E769" s="1"/>
      <c r="F769" s="1"/>
      <c r="G769" s="1"/>
    </row>
    <row r="770" spans="3:7" ht="14.25" customHeight="1">
      <c r="C770" s="1"/>
      <c r="D770" s="1"/>
      <c r="E770" s="1"/>
      <c r="F770" s="1"/>
      <c r="G770" s="1"/>
    </row>
    <row r="771" spans="3:7" ht="14.25" customHeight="1">
      <c r="C771" s="1"/>
      <c r="D771" s="1"/>
      <c r="E771" s="1"/>
      <c r="F771" s="1"/>
      <c r="G771" s="1"/>
    </row>
    <row r="772" spans="3:7" ht="14.25" customHeight="1">
      <c r="C772" s="1"/>
      <c r="D772" s="1"/>
      <c r="E772" s="1"/>
      <c r="F772" s="1"/>
      <c r="G772" s="1"/>
    </row>
    <row r="773" spans="3:7" ht="14.25" customHeight="1">
      <c r="C773" s="1"/>
      <c r="D773" s="1"/>
      <c r="E773" s="1"/>
      <c r="F773" s="1"/>
      <c r="G773" s="1"/>
    </row>
    <row r="774" spans="3:7" ht="14.25" customHeight="1">
      <c r="C774" s="1"/>
      <c r="D774" s="1"/>
      <c r="E774" s="1"/>
      <c r="F774" s="1"/>
      <c r="G774" s="1"/>
    </row>
    <row r="775" spans="3:7" ht="14.25" customHeight="1">
      <c r="C775" s="1"/>
      <c r="D775" s="1"/>
      <c r="E775" s="1"/>
      <c r="F775" s="1"/>
      <c r="G775" s="1"/>
    </row>
    <row r="776" spans="3:7" ht="14.25" customHeight="1">
      <c r="C776" s="1"/>
      <c r="D776" s="1"/>
      <c r="E776" s="1"/>
      <c r="F776" s="1"/>
      <c r="G776" s="1"/>
    </row>
    <row r="777" spans="3:7" ht="14.25" customHeight="1">
      <c r="C777" s="1"/>
      <c r="D777" s="1"/>
      <c r="E777" s="1"/>
      <c r="F777" s="1"/>
      <c r="G777" s="1"/>
    </row>
    <row r="778" spans="3:7" ht="14.25" customHeight="1">
      <c r="C778" s="1"/>
      <c r="D778" s="1"/>
      <c r="E778" s="1"/>
      <c r="F778" s="1"/>
      <c r="G778" s="1"/>
    </row>
    <row r="779" spans="3:7" ht="14.25" customHeight="1">
      <c r="C779" s="1"/>
      <c r="D779" s="1"/>
      <c r="E779" s="1"/>
      <c r="F779" s="1"/>
      <c r="G779" s="1"/>
    </row>
    <row r="780" spans="3:7" ht="14.25" customHeight="1">
      <c r="C780" s="1"/>
      <c r="D780" s="1"/>
      <c r="E780" s="1"/>
      <c r="F780" s="1"/>
      <c r="G780" s="1"/>
    </row>
    <row r="781" spans="3:7" ht="14.25" customHeight="1">
      <c r="C781" s="1"/>
      <c r="D781" s="1"/>
      <c r="E781" s="1"/>
      <c r="F781" s="1"/>
      <c r="G781" s="1"/>
    </row>
    <row r="782" spans="3:7" ht="14.25" customHeight="1">
      <c r="C782" s="1"/>
      <c r="D782" s="1"/>
      <c r="E782" s="1"/>
      <c r="F782" s="1"/>
      <c r="G782" s="1"/>
    </row>
    <row r="783" spans="3:7" ht="14.25" customHeight="1">
      <c r="C783" s="1"/>
      <c r="D783" s="1"/>
      <c r="E783" s="1"/>
      <c r="F783" s="1"/>
      <c r="G783" s="1"/>
    </row>
    <row r="784" spans="3:7" ht="14.25" customHeight="1">
      <c r="C784" s="1"/>
      <c r="D784" s="1"/>
      <c r="E784" s="1"/>
      <c r="F784" s="1"/>
      <c r="G784" s="1"/>
    </row>
    <row r="785" spans="3:7" ht="14.25" customHeight="1">
      <c r="C785" s="1"/>
      <c r="D785" s="1"/>
      <c r="E785" s="1"/>
      <c r="F785" s="1"/>
      <c r="G785" s="1"/>
    </row>
    <row r="786" spans="3:7" ht="14.25" customHeight="1">
      <c r="C786" s="1"/>
      <c r="D786" s="1"/>
      <c r="E786" s="1"/>
      <c r="F786" s="1"/>
      <c r="G786" s="1"/>
    </row>
    <row r="787" spans="3:7" ht="14.25" customHeight="1">
      <c r="C787" s="1"/>
      <c r="D787" s="1"/>
      <c r="E787" s="1"/>
      <c r="F787" s="1"/>
      <c r="G787" s="1"/>
    </row>
    <row r="788" spans="3:7" ht="14.25" customHeight="1">
      <c r="C788" s="1"/>
      <c r="D788" s="1"/>
      <c r="E788" s="1"/>
      <c r="F788" s="1"/>
      <c r="G788" s="1"/>
    </row>
    <row r="789" spans="3:7" ht="14.25" customHeight="1">
      <c r="C789" s="1"/>
      <c r="D789" s="1"/>
      <c r="E789" s="1"/>
      <c r="F789" s="1"/>
      <c r="G789" s="1"/>
    </row>
    <row r="790" spans="3:7" ht="14.25" customHeight="1">
      <c r="C790" s="1"/>
      <c r="D790" s="1"/>
      <c r="E790" s="1"/>
      <c r="F790" s="1"/>
      <c r="G790" s="1"/>
    </row>
    <row r="791" spans="3:7" ht="14.25" customHeight="1">
      <c r="C791" s="1"/>
      <c r="D791" s="1"/>
      <c r="E791" s="1"/>
      <c r="F791" s="1"/>
      <c r="G791" s="1"/>
    </row>
    <row r="792" spans="3:7" ht="14.25" customHeight="1">
      <c r="C792" s="1"/>
      <c r="D792" s="1"/>
      <c r="E792" s="1"/>
      <c r="F792" s="1"/>
      <c r="G792" s="1"/>
    </row>
    <row r="793" spans="3:7" ht="14.25" customHeight="1">
      <c r="C793" s="1"/>
      <c r="D793" s="1"/>
      <c r="E793" s="1"/>
      <c r="F793" s="1"/>
      <c r="G793" s="1"/>
    </row>
    <row r="794" spans="3:7" ht="14.25" customHeight="1">
      <c r="C794" s="1"/>
      <c r="D794" s="1"/>
      <c r="E794" s="1"/>
      <c r="F794" s="1"/>
      <c r="G794" s="1"/>
    </row>
    <row r="795" spans="3:7" ht="14.25" customHeight="1">
      <c r="C795" s="1"/>
      <c r="D795" s="1"/>
      <c r="E795" s="1"/>
      <c r="F795" s="1"/>
      <c r="G795" s="1"/>
    </row>
    <row r="796" spans="3:7" ht="14.25" customHeight="1">
      <c r="C796" s="1"/>
      <c r="D796" s="1"/>
      <c r="E796" s="1"/>
      <c r="F796" s="1"/>
      <c r="G796" s="1"/>
    </row>
    <row r="797" spans="3:7" ht="14.25" customHeight="1">
      <c r="C797" s="1"/>
      <c r="D797" s="1"/>
      <c r="E797" s="1"/>
      <c r="F797" s="1"/>
      <c r="G797" s="1"/>
    </row>
    <row r="798" spans="3:7" ht="14.25" customHeight="1">
      <c r="C798" s="1"/>
      <c r="D798" s="1"/>
      <c r="E798" s="1"/>
      <c r="F798" s="1"/>
      <c r="G798" s="1"/>
    </row>
    <row r="799" spans="3:7" ht="14.25" customHeight="1">
      <c r="C799" s="1"/>
      <c r="D799" s="1"/>
      <c r="E799" s="1"/>
      <c r="F799" s="1"/>
      <c r="G799" s="1"/>
    </row>
    <row r="800" spans="3:7" ht="14.25" customHeight="1">
      <c r="C800" s="1"/>
      <c r="D800" s="1"/>
      <c r="E800" s="1"/>
      <c r="F800" s="1"/>
      <c r="G800" s="1"/>
    </row>
    <row r="801" spans="3:7" ht="14.25" customHeight="1">
      <c r="C801" s="1"/>
      <c r="D801" s="1"/>
      <c r="E801" s="1"/>
      <c r="F801" s="1"/>
      <c r="G801" s="1"/>
    </row>
    <row r="802" spans="3:7" ht="14.25" customHeight="1">
      <c r="C802" s="1"/>
      <c r="D802" s="1"/>
      <c r="E802" s="1"/>
      <c r="F802" s="1"/>
      <c r="G802" s="1"/>
    </row>
    <row r="803" spans="3:7" ht="14.25" customHeight="1">
      <c r="C803" s="1"/>
      <c r="D803" s="1"/>
      <c r="E803" s="1"/>
      <c r="F803" s="1"/>
      <c r="G803" s="1"/>
    </row>
    <row r="804" spans="3:7" ht="14.25" customHeight="1">
      <c r="C804" s="1"/>
      <c r="D804" s="1"/>
      <c r="E804" s="1"/>
      <c r="F804" s="1"/>
      <c r="G804" s="1"/>
    </row>
    <row r="805" spans="3:7" ht="14.25" customHeight="1">
      <c r="C805" s="1"/>
      <c r="D805" s="1"/>
      <c r="E805" s="1"/>
      <c r="F805" s="1"/>
      <c r="G805" s="1"/>
    </row>
    <row r="806" spans="3:7" ht="14.25" customHeight="1">
      <c r="C806" s="1"/>
      <c r="D806" s="1"/>
      <c r="E806" s="1"/>
      <c r="F806" s="1"/>
      <c r="G806" s="1"/>
    </row>
    <row r="807" spans="3:7" ht="14.25" customHeight="1">
      <c r="C807" s="1"/>
      <c r="D807" s="1"/>
      <c r="E807" s="1"/>
      <c r="F807" s="1"/>
      <c r="G807" s="1"/>
    </row>
    <row r="808" spans="3:7" ht="14.25" customHeight="1">
      <c r="C808" s="1"/>
      <c r="D808" s="1"/>
      <c r="E808" s="1"/>
      <c r="F808" s="1"/>
      <c r="G808" s="1"/>
    </row>
    <row r="809" spans="3:7" ht="14.25" customHeight="1">
      <c r="C809" s="1"/>
      <c r="D809" s="1"/>
      <c r="E809" s="1"/>
      <c r="F809" s="1"/>
      <c r="G809" s="1"/>
    </row>
    <row r="810" spans="3:7" ht="14.25" customHeight="1">
      <c r="C810" s="1"/>
      <c r="D810" s="1"/>
      <c r="E810" s="1"/>
      <c r="F810" s="1"/>
      <c r="G810" s="1"/>
    </row>
    <row r="811" spans="3:7" ht="14.25" customHeight="1">
      <c r="C811" s="1"/>
      <c r="D811" s="1"/>
      <c r="E811" s="1"/>
      <c r="F811" s="1"/>
      <c r="G811" s="1"/>
    </row>
    <row r="812" spans="3:7" ht="14.25" customHeight="1">
      <c r="C812" s="1"/>
      <c r="D812" s="1"/>
      <c r="E812" s="1"/>
      <c r="F812" s="1"/>
      <c r="G812" s="1"/>
    </row>
    <row r="813" spans="3:7" ht="14.25" customHeight="1">
      <c r="C813" s="1"/>
      <c r="D813" s="1"/>
      <c r="E813" s="1"/>
      <c r="F813" s="1"/>
      <c r="G813" s="1"/>
    </row>
    <row r="814" spans="3:7" ht="14.25" customHeight="1">
      <c r="C814" s="1"/>
      <c r="D814" s="1"/>
      <c r="E814" s="1"/>
      <c r="F814" s="1"/>
      <c r="G814" s="1"/>
    </row>
    <row r="815" spans="3:7" ht="14.25" customHeight="1">
      <c r="C815" s="1"/>
      <c r="D815" s="1"/>
      <c r="E815" s="1"/>
      <c r="F815" s="1"/>
      <c r="G815" s="1"/>
    </row>
    <row r="816" spans="3:7" ht="14.25" customHeight="1">
      <c r="C816" s="1"/>
      <c r="D816" s="1"/>
      <c r="E816" s="1"/>
      <c r="F816" s="1"/>
      <c r="G816" s="1"/>
    </row>
    <row r="817" spans="3:7" ht="14.25" customHeight="1">
      <c r="C817" s="1"/>
      <c r="D817" s="1"/>
      <c r="E817" s="1"/>
      <c r="F817" s="1"/>
      <c r="G817" s="1"/>
    </row>
    <row r="818" spans="3:7" ht="14.25" customHeight="1">
      <c r="C818" s="1"/>
      <c r="D818" s="1"/>
      <c r="E818" s="1"/>
      <c r="F818" s="1"/>
      <c r="G818" s="1"/>
    </row>
    <row r="819" spans="3:7" ht="14.25" customHeight="1">
      <c r="C819" s="1"/>
      <c r="D819" s="1"/>
      <c r="E819" s="1"/>
      <c r="F819" s="1"/>
      <c r="G819" s="1"/>
    </row>
    <row r="820" spans="3:7" ht="14.25" customHeight="1">
      <c r="C820" s="1"/>
      <c r="D820" s="1"/>
      <c r="E820" s="1"/>
      <c r="F820" s="1"/>
      <c r="G820" s="1"/>
    </row>
    <row r="821" spans="3:7" ht="14.25" customHeight="1">
      <c r="C821" s="1"/>
      <c r="D821" s="1"/>
      <c r="E821" s="1"/>
      <c r="F821" s="1"/>
      <c r="G821" s="1"/>
    </row>
    <row r="822" spans="3:7" ht="14.25" customHeight="1">
      <c r="C822" s="1"/>
      <c r="D822" s="1"/>
      <c r="E822" s="1"/>
      <c r="F822" s="1"/>
      <c r="G822" s="1"/>
    </row>
    <row r="823" spans="3:7" ht="14.25" customHeight="1">
      <c r="C823" s="1"/>
      <c r="D823" s="1"/>
      <c r="E823" s="1"/>
      <c r="F823" s="1"/>
      <c r="G823" s="1"/>
    </row>
    <row r="824" spans="3:7" ht="14.25" customHeight="1">
      <c r="C824" s="1"/>
      <c r="D824" s="1"/>
      <c r="E824" s="1"/>
      <c r="F824" s="1"/>
      <c r="G824" s="1"/>
    </row>
    <row r="825" spans="3:7" ht="14.25" customHeight="1">
      <c r="C825" s="1"/>
      <c r="D825" s="1"/>
      <c r="E825" s="1"/>
      <c r="F825" s="1"/>
      <c r="G825" s="1"/>
    </row>
    <row r="826" spans="3:7" ht="14.25" customHeight="1">
      <c r="C826" s="1"/>
      <c r="D826" s="1"/>
      <c r="E826" s="1"/>
      <c r="F826" s="1"/>
      <c r="G826" s="1"/>
    </row>
    <row r="827" spans="3:7" ht="14.25" customHeight="1">
      <c r="C827" s="1"/>
      <c r="D827" s="1"/>
      <c r="E827" s="1"/>
      <c r="F827" s="1"/>
      <c r="G827" s="1"/>
    </row>
    <row r="828" spans="3:7" ht="14.25" customHeight="1">
      <c r="C828" s="1"/>
      <c r="D828" s="1"/>
      <c r="E828" s="1"/>
      <c r="F828" s="1"/>
      <c r="G828" s="1"/>
    </row>
    <row r="829" spans="3:7" ht="14.25" customHeight="1">
      <c r="C829" s="1"/>
      <c r="D829" s="1"/>
      <c r="E829" s="1"/>
      <c r="F829" s="1"/>
      <c r="G829" s="1"/>
    </row>
    <row r="830" spans="3:7" ht="14.25" customHeight="1">
      <c r="C830" s="1"/>
      <c r="D830" s="1"/>
      <c r="E830" s="1"/>
      <c r="F830" s="1"/>
      <c r="G830" s="1"/>
    </row>
    <row r="831" spans="3:7" ht="14.25" customHeight="1">
      <c r="C831" s="1"/>
      <c r="D831" s="1"/>
      <c r="E831" s="1"/>
      <c r="F831" s="1"/>
      <c r="G831" s="1"/>
    </row>
    <row r="832" spans="3:7" ht="14.25" customHeight="1">
      <c r="C832" s="1"/>
      <c r="D832" s="1"/>
      <c r="E832" s="1"/>
      <c r="F832" s="1"/>
      <c r="G832" s="1"/>
    </row>
    <row r="833" spans="3:7" ht="14.25" customHeight="1">
      <c r="C833" s="1"/>
      <c r="D833" s="1"/>
      <c r="E833" s="1"/>
      <c r="F833" s="1"/>
      <c r="G833" s="1"/>
    </row>
    <row r="834" spans="3:7" ht="14.25" customHeight="1">
      <c r="C834" s="1"/>
      <c r="D834" s="1"/>
      <c r="E834" s="1"/>
      <c r="F834" s="1"/>
      <c r="G834" s="1"/>
    </row>
    <row r="835" spans="3:7" ht="14.25" customHeight="1">
      <c r="C835" s="1"/>
      <c r="D835" s="1"/>
      <c r="E835" s="1"/>
      <c r="F835" s="1"/>
      <c r="G835" s="1"/>
    </row>
    <row r="836" spans="3:7" ht="14.25" customHeight="1">
      <c r="C836" s="1"/>
      <c r="D836" s="1"/>
      <c r="E836" s="1"/>
      <c r="F836" s="1"/>
      <c r="G836" s="1"/>
    </row>
    <row r="837" spans="3:7" ht="14.25" customHeight="1">
      <c r="C837" s="1"/>
      <c r="D837" s="1"/>
      <c r="E837" s="1"/>
      <c r="F837" s="1"/>
      <c r="G837" s="1"/>
    </row>
    <row r="838" spans="3:7" ht="14.25" customHeight="1">
      <c r="C838" s="1"/>
      <c r="D838" s="1"/>
      <c r="E838" s="1"/>
      <c r="F838" s="1"/>
      <c r="G838" s="1"/>
    </row>
    <row r="839" spans="3:7" ht="14.25" customHeight="1">
      <c r="C839" s="1"/>
      <c r="D839" s="1"/>
      <c r="E839" s="1"/>
      <c r="F839" s="1"/>
      <c r="G839" s="1"/>
    </row>
    <row r="840" spans="3:7" ht="14.25" customHeight="1">
      <c r="C840" s="1"/>
      <c r="D840" s="1"/>
      <c r="E840" s="1"/>
      <c r="F840" s="1"/>
      <c r="G840" s="1"/>
    </row>
    <row r="841" spans="3:7" ht="14.25" customHeight="1">
      <c r="C841" s="1"/>
      <c r="D841" s="1"/>
      <c r="E841" s="1"/>
      <c r="F841" s="1"/>
      <c r="G841" s="1"/>
    </row>
    <row r="842" spans="3:7" ht="14.25" customHeight="1">
      <c r="C842" s="1"/>
      <c r="D842" s="1"/>
      <c r="E842" s="1"/>
      <c r="F842" s="1"/>
      <c r="G842" s="1"/>
    </row>
    <row r="843" spans="3:7" ht="14.25" customHeight="1">
      <c r="C843" s="1"/>
      <c r="D843" s="1"/>
      <c r="E843" s="1"/>
      <c r="F843" s="1"/>
      <c r="G843" s="1"/>
    </row>
    <row r="844" spans="3:7" ht="14.25" customHeight="1">
      <c r="C844" s="1"/>
      <c r="D844" s="1"/>
      <c r="E844" s="1"/>
      <c r="F844" s="1"/>
      <c r="G844" s="1"/>
    </row>
    <row r="845" spans="3:7" ht="14.25" customHeight="1">
      <c r="C845" s="1"/>
      <c r="D845" s="1"/>
      <c r="E845" s="1"/>
      <c r="F845" s="1"/>
      <c r="G845" s="1"/>
    </row>
    <row r="846" spans="3:7" ht="14.25" customHeight="1">
      <c r="C846" s="1"/>
      <c r="D846" s="1"/>
      <c r="E846" s="1"/>
      <c r="F846" s="1"/>
      <c r="G846" s="1"/>
    </row>
    <row r="847" spans="3:7" ht="14.25" customHeight="1">
      <c r="C847" s="1"/>
      <c r="D847" s="1"/>
      <c r="E847" s="1"/>
      <c r="F847" s="1"/>
      <c r="G847" s="1"/>
    </row>
    <row r="848" spans="3:7" ht="14.25" customHeight="1">
      <c r="C848" s="1"/>
      <c r="D848" s="1"/>
      <c r="E848" s="1"/>
      <c r="F848" s="1"/>
      <c r="G848" s="1"/>
    </row>
    <row r="849" spans="3:7" ht="14.25" customHeight="1">
      <c r="C849" s="1"/>
      <c r="D849" s="1"/>
      <c r="E849" s="1"/>
      <c r="F849" s="1"/>
      <c r="G849" s="1"/>
    </row>
    <row r="850" spans="3:7" ht="14.25" customHeight="1">
      <c r="C850" s="1"/>
      <c r="D850" s="1"/>
      <c r="E850" s="1"/>
      <c r="F850" s="1"/>
      <c r="G850" s="1"/>
    </row>
    <row r="851" spans="3:7" ht="14.25" customHeight="1">
      <c r="C851" s="1"/>
      <c r="D851" s="1"/>
      <c r="E851" s="1"/>
      <c r="F851" s="1"/>
      <c r="G851" s="1"/>
    </row>
    <row r="852" spans="3:7" ht="14.25" customHeight="1">
      <c r="C852" s="1"/>
      <c r="D852" s="1"/>
      <c r="E852" s="1"/>
      <c r="F852" s="1"/>
      <c r="G852" s="1"/>
    </row>
    <row r="853" spans="3:7" ht="14.25" customHeight="1">
      <c r="C853" s="1"/>
      <c r="D853" s="1"/>
      <c r="E853" s="1"/>
      <c r="F853" s="1"/>
      <c r="G853" s="1"/>
    </row>
    <row r="854" spans="3:7" ht="14.25" customHeight="1">
      <c r="C854" s="1"/>
      <c r="D854" s="1"/>
      <c r="E854" s="1"/>
      <c r="F854" s="1"/>
      <c r="G854" s="1"/>
    </row>
    <row r="855" spans="3:7" ht="14.25" customHeight="1">
      <c r="C855" s="1"/>
      <c r="D855" s="1"/>
      <c r="E855" s="1"/>
      <c r="F855" s="1"/>
      <c r="G855" s="1"/>
    </row>
    <row r="856" spans="3:7" ht="14.25" customHeight="1">
      <c r="C856" s="1"/>
      <c r="D856" s="1"/>
      <c r="E856" s="1"/>
      <c r="F856" s="1"/>
      <c r="G856" s="1"/>
    </row>
    <row r="857" spans="3:7" ht="14.25" customHeight="1">
      <c r="C857" s="1"/>
      <c r="D857" s="1"/>
      <c r="E857" s="1"/>
      <c r="F857" s="1"/>
      <c r="G857" s="1"/>
    </row>
    <row r="858" spans="3:7" ht="14.25" customHeight="1">
      <c r="C858" s="1"/>
      <c r="D858" s="1"/>
      <c r="E858" s="1"/>
      <c r="F858" s="1"/>
      <c r="G858" s="1"/>
    </row>
    <row r="859" spans="3:7" ht="14.25" customHeight="1">
      <c r="C859" s="1"/>
      <c r="D859" s="1"/>
      <c r="E859" s="1"/>
      <c r="F859" s="1"/>
      <c r="G859" s="1"/>
    </row>
    <row r="860" spans="3:7" ht="14.25" customHeight="1">
      <c r="C860" s="1"/>
      <c r="D860" s="1"/>
      <c r="E860" s="1"/>
      <c r="F860" s="1"/>
      <c r="G860" s="1"/>
    </row>
    <row r="861" spans="3:7" ht="14.25" customHeight="1">
      <c r="C861" s="1"/>
      <c r="D861" s="1"/>
      <c r="E861" s="1"/>
      <c r="F861" s="1"/>
      <c r="G861" s="1"/>
    </row>
    <row r="862" spans="3:7" ht="14.25" customHeight="1">
      <c r="C862" s="1"/>
      <c r="D862" s="1"/>
      <c r="E862" s="1"/>
      <c r="F862" s="1"/>
      <c r="G862" s="1"/>
    </row>
    <row r="863" spans="3:7" ht="14.25" customHeight="1">
      <c r="C863" s="1"/>
      <c r="D863" s="1"/>
      <c r="E863" s="1"/>
      <c r="F863" s="1"/>
      <c r="G863" s="1"/>
    </row>
    <row r="864" spans="3:7" ht="14.25" customHeight="1">
      <c r="C864" s="1"/>
      <c r="D864" s="1"/>
      <c r="E864" s="1"/>
      <c r="F864" s="1"/>
      <c r="G864" s="1"/>
    </row>
    <row r="865" spans="3:7" ht="14.25" customHeight="1">
      <c r="C865" s="1"/>
      <c r="D865" s="1"/>
      <c r="E865" s="1"/>
      <c r="F865" s="1"/>
      <c r="G865" s="1"/>
    </row>
    <row r="866" spans="3:7" ht="14.25" customHeight="1">
      <c r="C866" s="1"/>
      <c r="D866" s="1"/>
      <c r="E866" s="1"/>
      <c r="F866" s="1"/>
      <c r="G866" s="1"/>
    </row>
    <row r="867" spans="3:7" ht="14.25" customHeight="1">
      <c r="C867" s="1"/>
      <c r="D867" s="1"/>
      <c r="E867" s="1"/>
      <c r="F867" s="1"/>
      <c r="G867" s="1"/>
    </row>
    <row r="868" spans="3:7" ht="14.25" customHeight="1">
      <c r="C868" s="1"/>
      <c r="D868" s="1"/>
      <c r="E868" s="1"/>
      <c r="F868" s="1"/>
      <c r="G868" s="1"/>
    </row>
    <row r="869" spans="3:7" ht="14.25" customHeight="1">
      <c r="C869" s="1"/>
      <c r="D869" s="1"/>
      <c r="E869" s="1"/>
      <c r="F869" s="1"/>
      <c r="G869" s="1"/>
    </row>
    <row r="870" spans="3:7" ht="14.25" customHeight="1">
      <c r="C870" s="1"/>
      <c r="D870" s="1"/>
      <c r="E870" s="1"/>
      <c r="F870" s="1"/>
      <c r="G870" s="1"/>
    </row>
    <row r="871" spans="3:7" ht="14.25" customHeight="1">
      <c r="C871" s="1"/>
      <c r="D871" s="1"/>
      <c r="E871" s="1"/>
      <c r="F871" s="1"/>
      <c r="G871" s="1"/>
    </row>
    <row r="872" spans="3:7" ht="14.25" customHeight="1">
      <c r="C872" s="1"/>
      <c r="D872" s="1"/>
      <c r="E872" s="1"/>
      <c r="F872" s="1"/>
      <c r="G872" s="1"/>
    </row>
    <row r="873" spans="3:7" ht="14.25" customHeight="1">
      <c r="C873" s="1"/>
      <c r="D873" s="1"/>
      <c r="E873" s="1"/>
      <c r="F873" s="1"/>
      <c r="G873" s="1"/>
    </row>
    <row r="874" spans="3:7" ht="14.25" customHeight="1">
      <c r="C874" s="1"/>
      <c r="D874" s="1"/>
      <c r="E874" s="1"/>
      <c r="F874" s="1"/>
      <c r="G874" s="1"/>
    </row>
    <row r="875" spans="3:7" ht="14.25" customHeight="1">
      <c r="C875" s="1"/>
      <c r="D875" s="1"/>
      <c r="E875" s="1"/>
      <c r="F875" s="1"/>
      <c r="G875" s="1"/>
    </row>
    <row r="876" spans="3:7" ht="14.25" customHeight="1">
      <c r="C876" s="1"/>
      <c r="D876" s="1"/>
      <c r="E876" s="1"/>
      <c r="F876" s="1"/>
      <c r="G876" s="1"/>
    </row>
    <row r="877" spans="3:7" ht="14.25" customHeight="1">
      <c r="C877" s="1"/>
      <c r="D877" s="1"/>
      <c r="E877" s="1"/>
      <c r="F877" s="1"/>
      <c r="G877" s="1"/>
    </row>
    <row r="878" spans="3:7" ht="14.25" customHeight="1">
      <c r="C878" s="1"/>
      <c r="D878" s="1"/>
      <c r="E878" s="1"/>
      <c r="F878" s="1"/>
      <c r="G878" s="1"/>
    </row>
    <row r="879" spans="3:7" ht="14.25" customHeight="1">
      <c r="C879" s="1"/>
      <c r="D879" s="1"/>
      <c r="E879" s="1"/>
      <c r="F879" s="1"/>
      <c r="G879" s="1"/>
    </row>
    <row r="880" spans="3:7" ht="14.25" customHeight="1">
      <c r="C880" s="1"/>
      <c r="D880" s="1"/>
      <c r="E880" s="1"/>
      <c r="F880" s="1"/>
      <c r="G880" s="1"/>
    </row>
    <row r="881" spans="3:7" ht="14.25" customHeight="1">
      <c r="C881" s="1"/>
      <c r="D881" s="1"/>
      <c r="E881" s="1"/>
      <c r="F881" s="1"/>
      <c r="G881" s="1"/>
    </row>
    <row r="882" spans="3:7" ht="14.25" customHeight="1">
      <c r="C882" s="1"/>
      <c r="D882" s="1"/>
      <c r="E882" s="1"/>
      <c r="F882" s="1"/>
      <c r="G882" s="1"/>
    </row>
    <row r="883" spans="3:7" ht="14.25" customHeight="1">
      <c r="C883" s="1"/>
      <c r="D883" s="1"/>
      <c r="E883" s="1"/>
      <c r="F883" s="1"/>
      <c r="G883" s="1"/>
    </row>
    <row r="884" spans="3:7" ht="14.25" customHeight="1">
      <c r="C884" s="1"/>
      <c r="D884" s="1"/>
      <c r="E884" s="1"/>
      <c r="F884" s="1"/>
      <c r="G884" s="1"/>
    </row>
    <row r="885" spans="3:7" ht="14.25" customHeight="1">
      <c r="C885" s="1"/>
      <c r="D885" s="1"/>
      <c r="E885" s="1"/>
      <c r="F885" s="1"/>
      <c r="G885" s="1"/>
    </row>
    <row r="886" spans="3:7" ht="14.25" customHeight="1">
      <c r="C886" s="1"/>
      <c r="D886" s="1"/>
      <c r="E886" s="1"/>
      <c r="F886" s="1"/>
      <c r="G886" s="1"/>
    </row>
    <row r="887" spans="3:7" ht="14.25" customHeight="1">
      <c r="C887" s="1"/>
      <c r="D887" s="1"/>
      <c r="E887" s="1"/>
      <c r="F887" s="1"/>
      <c r="G887" s="1"/>
    </row>
    <row r="888" spans="3:7" ht="14.25" customHeight="1">
      <c r="C888" s="1"/>
      <c r="D888" s="1"/>
      <c r="E888" s="1"/>
      <c r="F888" s="1"/>
      <c r="G888" s="1"/>
    </row>
    <row r="889" spans="3:7" ht="14.25" customHeight="1">
      <c r="C889" s="1"/>
      <c r="D889" s="1"/>
      <c r="E889" s="1"/>
      <c r="F889" s="1"/>
      <c r="G889" s="1"/>
    </row>
    <row r="890" spans="3:7" ht="14.25" customHeight="1">
      <c r="C890" s="1"/>
      <c r="D890" s="1"/>
      <c r="E890" s="1"/>
      <c r="F890" s="1"/>
      <c r="G890" s="1"/>
    </row>
    <row r="891" spans="3:7" ht="14.25" customHeight="1">
      <c r="C891" s="1"/>
      <c r="D891" s="1"/>
      <c r="E891" s="1"/>
      <c r="F891" s="1"/>
      <c r="G891" s="1"/>
    </row>
    <row r="892" spans="3:7" ht="14.25" customHeight="1">
      <c r="C892" s="1"/>
      <c r="D892" s="1"/>
      <c r="E892" s="1"/>
      <c r="F892" s="1"/>
      <c r="G892" s="1"/>
    </row>
    <row r="893" spans="3:7" ht="14.25" customHeight="1">
      <c r="C893" s="1"/>
      <c r="D893" s="1"/>
      <c r="E893" s="1"/>
      <c r="F893" s="1"/>
      <c r="G893" s="1"/>
    </row>
    <row r="894" spans="3:7" ht="14.25" customHeight="1">
      <c r="C894" s="1"/>
      <c r="D894" s="1"/>
      <c r="E894" s="1"/>
      <c r="F894" s="1"/>
      <c r="G894" s="1"/>
    </row>
    <row r="895" spans="3:7" ht="14.25" customHeight="1">
      <c r="C895" s="1"/>
      <c r="D895" s="1"/>
      <c r="E895" s="1"/>
      <c r="F895" s="1"/>
      <c r="G895" s="1"/>
    </row>
    <row r="896" spans="3:7" ht="14.25" customHeight="1">
      <c r="C896" s="1"/>
      <c r="D896" s="1"/>
      <c r="E896" s="1"/>
      <c r="F896" s="1"/>
      <c r="G896" s="1"/>
    </row>
    <row r="897" spans="3:7" ht="14.25" customHeight="1">
      <c r="C897" s="1"/>
      <c r="D897" s="1"/>
      <c r="E897" s="1"/>
      <c r="F897" s="1"/>
      <c r="G897" s="1"/>
    </row>
    <row r="898" spans="3:7" ht="14.25" customHeight="1">
      <c r="C898" s="1"/>
      <c r="D898" s="1"/>
      <c r="E898" s="1"/>
      <c r="F898" s="1"/>
      <c r="G898" s="1"/>
    </row>
    <row r="899" spans="3:7" ht="14.25" customHeight="1">
      <c r="C899" s="1"/>
      <c r="D899" s="1"/>
      <c r="E899" s="1"/>
      <c r="F899" s="1"/>
      <c r="G899" s="1"/>
    </row>
    <row r="900" spans="3:7" ht="14.25" customHeight="1">
      <c r="C900" s="1"/>
      <c r="D900" s="1"/>
      <c r="E900" s="1"/>
      <c r="F900" s="1"/>
      <c r="G900" s="1"/>
    </row>
    <row r="901" spans="3:7" ht="14.25" customHeight="1">
      <c r="C901" s="1"/>
      <c r="D901" s="1"/>
      <c r="E901" s="1"/>
      <c r="F901" s="1"/>
      <c r="G901" s="1"/>
    </row>
    <row r="902" spans="3:7" ht="14.25" customHeight="1">
      <c r="C902" s="1"/>
      <c r="D902" s="1"/>
      <c r="E902" s="1"/>
      <c r="F902" s="1"/>
      <c r="G902" s="1"/>
    </row>
    <row r="903" spans="3:7" ht="14.25" customHeight="1">
      <c r="C903" s="1"/>
      <c r="D903" s="1"/>
      <c r="E903" s="1"/>
      <c r="F903" s="1"/>
      <c r="G903" s="1"/>
    </row>
    <row r="904" spans="3:7" ht="14.25" customHeight="1">
      <c r="C904" s="1"/>
      <c r="D904" s="1"/>
      <c r="E904" s="1"/>
      <c r="F904" s="1"/>
      <c r="G904" s="1"/>
    </row>
    <row r="905" spans="3:7" ht="14.25" customHeight="1">
      <c r="C905" s="1"/>
      <c r="D905" s="1"/>
      <c r="E905" s="1"/>
      <c r="F905" s="1"/>
      <c r="G905" s="1"/>
    </row>
    <row r="906" spans="3:7" ht="14.25" customHeight="1">
      <c r="C906" s="1"/>
      <c r="D906" s="1"/>
      <c r="E906" s="1"/>
      <c r="F906" s="1"/>
      <c r="G906" s="1"/>
    </row>
    <row r="907" spans="3:7" ht="14.25" customHeight="1">
      <c r="C907" s="1"/>
      <c r="D907" s="1"/>
      <c r="E907" s="1"/>
      <c r="F907" s="1"/>
      <c r="G907" s="1"/>
    </row>
    <row r="908" spans="3:7" ht="14.25" customHeight="1">
      <c r="C908" s="1"/>
      <c r="D908" s="1"/>
      <c r="E908" s="1"/>
      <c r="F908" s="1"/>
      <c r="G908" s="1"/>
    </row>
    <row r="909" spans="3:7" ht="14.25" customHeight="1">
      <c r="C909" s="1"/>
      <c r="D909" s="1"/>
      <c r="E909" s="1"/>
      <c r="F909" s="1"/>
      <c r="G909" s="1"/>
    </row>
    <row r="910" spans="3:7" ht="14.25" customHeight="1">
      <c r="C910" s="1"/>
      <c r="D910" s="1"/>
      <c r="E910" s="1"/>
      <c r="F910" s="1"/>
      <c r="G910" s="1"/>
    </row>
    <row r="911" spans="3:7" ht="14.25" customHeight="1">
      <c r="C911" s="1"/>
      <c r="D911" s="1"/>
      <c r="E911" s="1"/>
      <c r="F911" s="1"/>
      <c r="G911" s="1"/>
    </row>
    <row r="912" spans="3:7" ht="14.25" customHeight="1">
      <c r="C912" s="1"/>
      <c r="D912" s="1"/>
      <c r="E912" s="1"/>
      <c r="F912" s="1"/>
      <c r="G912" s="1"/>
    </row>
    <row r="913" spans="3:7" ht="14.25" customHeight="1">
      <c r="C913" s="1"/>
      <c r="D913" s="1"/>
      <c r="E913" s="1"/>
      <c r="F913" s="1"/>
      <c r="G913" s="1"/>
    </row>
    <row r="914" spans="3:7" ht="14.25" customHeight="1">
      <c r="C914" s="1"/>
      <c r="D914" s="1"/>
      <c r="E914" s="1"/>
      <c r="F914" s="1"/>
      <c r="G914" s="1"/>
    </row>
    <row r="915" spans="3:7" ht="14.25" customHeight="1">
      <c r="C915" s="1"/>
      <c r="D915" s="1"/>
      <c r="E915" s="1"/>
      <c r="F915" s="1"/>
      <c r="G915" s="1"/>
    </row>
    <row r="916" spans="3:7" ht="14.25" customHeight="1">
      <c r="C916" s="1"/>
      <c r="D916" s="1"/>
      <c r="E916" s="1"/>
      <c r="F916" s="1"/>
      <c r="G916" s="1"/>
    </row>
    <row r="917" spans="3:7" ht="14.25" customHeight="1">
      <c r="C917" s="1"/>
      <c r="D917" s="1"/>
      <c r="E917" s="1"/>
      <c r="F917" s="1"/>
      <c r="G917" s="1"/>
    </row>
    <row r="918" spans="3:7" ht="14.25" customHeight="1">
      <c r="C918" s="1"/>
      <c r="D918" s="1"/>
      <c r="E918" s="1"/>
      <c r="F918" s="1"/>
      <c r="G918" s="1"/>
    </row>
    <row r="919" spans="3:7" ht="14.25" customHeight="1">
      <c r="C919" s="1"/>
      <c r="D919" s="1"/>
      <c r="E919" s="1"/>
      <c r="F919" s="1"/>
      <c r="G919" s="1"/>
    </row>
    <row r="920" spans="3:7" ht="14.25" customHeight="1">
      <c r="C920" s="1"/>
      <c r="D920" s="1"/>
      <c r="E920" s="1"/>
      <c r="F920" s="1"/>
      <c r="G920" s="1"/>
    </row>
    <row r="921" spans="3:7" ht="14.25" customHeight="1">
      <c r="C921" s="1"/>
      <c r="D921" s="1"/>
      <c r="E921" s="1"/>
      <c r="F921" s="1"/>
      <c r="G921" s="1"/>
    </row>
    <row r="922" spans="3:7" ht="14.25" customHeight="1">
      <c r="C922" s="1"/>
      <c r="D922" s="1"/>
      <c r="E922" s="1"/>
      <c r="F922" s="1"/>
      <c r="G922" s="1"/>
    </row>
    <row r="923" spans="3:7" ht="14.25" customHeight="1">
      <c r="C923" s="1"/>
      <c r="D923" s="1"/>
      <c r="E923" s="1"/>
      <c r="F923" s="1"/>
      <c r="G923" s="1"/>
    </row>
    <row r="924" spans="3:7" ht="14.25" customHeight="1">
      <c r="C924" s="1"/>
      <c r="D924" s="1"/>
      <c r="E924" s="1"/>
      <c r="F924" s="1"/>
      <c r="G924" s="1"/>
    </row>
    <row r="925" spans="3:7" ht="14.25" customHeight="1">
      <c r="C925" s="1"/>
      <c r="D925" s="1"/>
      <c r="E925" s="1"/>
      <c r="F925" s="1"/>
      <c r="G925" s="1"/>
    </row>
    <row r="926" spans="3:7" ht="14.25" customHeight="1">
      <c r="C926" s="1"/>
      <c r="D926" s="1"/>
      <c r="E926" s="1"/>
      <c r="F926" s="1"/>
      <c r="G926" s="1"/>
    </row>
    <row r="927" spans="3:7" ht="14.25" customHeight="1">
      <c r="C927" s="1"/>
      <c r="D927" s="1"/>
      <c r="E927" s="1"/>
      <c r="F927" s="1"/>
      <c r="G927" s="1"/>
    </row>
    <row r="928" spans="3:7" ht="14.25" customHeight="1">
      <c r="C928" s="1"/>
      <c r="D928" s="1"/>
      <c r="E928" s="1"/>
      <c r="F928" s="1"/>
      <c r="G928" s="1"/>
    </row>
    <row r="929" spans="3:7" ht="14.25" customHeight="1">
      <c r="C929" s="1"/>
      <c r="D929" s="1"/>
      <c r="E929" s="1"/>
      <c r="F929" s="1"/>
      <c r="G929" s="1"/>
    </row>
    <row r="930" spans="3:7" ht="14.25" customHeight="1">
      <c r="C930" s="1"/>
      <c r="D930" s="1"/>
      <c r="E930" s="1"/>
      <c r="F930" s="1"/>
      <c r="G930" s="1"/>
    </row>
    <row r="931" spans="3:7" ht="14.25" customHeight="1">
      <c r="C931" s="1"/>
      <c r="D931" s="1"/>
      <c r="E931" s="1"/>
      <c r="F931" s="1"/>
      <c r="G931" s="1"/>
    </row>
    <row r="932" spans="3:7" ht="14.25" customHeight="1">
      <c r="C932" s="1"/>
      <c r="D932" s="1"/>
      <c r="E932" s="1"/>
      <c r="F932" s="1"/>
      <c r="G932" s="1"/>
    </row>
    <row r="933" spans="3:7" ht="14.25" customHeight="1">
      <c r="C933" s="1"/>
      <c r="D933" s="1"/>
      <c r="E933" s="1"/>
      <c r="F933" s="1"/>
      <c r="G933" s="1"/>
    </row>
    <row r="934" spans="3:7" ht="14.25" customHeight="1">
      <c r="C934" s="1"/>
      <c r="D934" s="1"/>
      <c r="E934" s="1"/>
      <c r="F934" s="1"/>
      <c r="G934" s="1"/>
    </row>
    <row r="935" spans="3:7" ht="14.25" customHeight="1">
      <c r="C935" s="1"/>
      <c r="D935" s="1"/>
      <c r="E935" s="1"/>
      <c r="F935" s="1"/>
      <c r="G935" s="1"/>
    </row>
    <row r="936" spans="3:7" ht="14.25" customHeight="1">
      <c r="C936" s="1"/>
      <c r="D936" s="1"/>
      <c r="E936" s="1"/>
      <c r="F936" s="1"/>
      <c r="G936" s="1"/>
    </row>
    <row r="937" spans="3:7" ht="14.25" customHeight="1">
      <c r="C937" s="1"/>
      <c r="D937" s="1"/>
      <c r="E937" s="1"/>
      <c r="F937" s="1"/>
      <c r="G937" s="1"/>
    </row>
    <row r="938" spans="3:7" ht="14.25" customHeight="1">
      <c r="C938" s="1"/>
      <c r="D938" s="1"/>
      <c r="E938" s="1"/>
      <c r="F938" s="1"/>
      <c r="G938" s="1"/>
    </row>
    <row r="939" spans="3:7" ht="14.25" customHeight="1">
      <c r="C939" s="1"/>
      <c r="D939" s="1"/>
      <c r="E939" s="1"/>
      <c r="F939" s="1"/>
      <c r="G939" s="1"/>
    </row>
    <row r="940" spans="3:7" ht="14.25" customHeight="1">
      <c r="C940" s="1"/>
      <c r="D940" s="1"/>
      <c r="E940" s="1"/>
      <c r="F940" s="1"/>
      <c r="G940" s="1"/>
    </row>
    <row r="941" spans="3:7" ht="14.25" customHeight="1">
      <c r="C941" s="1"/>
      <c r="D941" s="1"/>
      <c r="E941" s="1"/>
      <c r="F941" s="1"/>
      <c r="G941" s="1"/>
    </row>
    <row r="942" spans="3:7" ht="14.25" customHeight="1">
      <c r="C942" s="1"/>
      <c r="D942" s="1"/>
      <c r="E942" s="1"/>
      <c r="F942" s="1"/>
      <c r="G942" s="1"/>
    </row>
    <row r="943" spans="3:7" ht="14.25" customHeight="1">
      <c r="C943" s="1"/>
      <c r="D943" s="1"/>
      <c r="E943" s="1"/>
      <c r="F943" s="1"/>
      <c r="G943" s="1"/>
    </row>
    <row r="944" spans="3:7" ht="14.25" customHeight="1">
      <c r="C944" s="1"/>
      <c r="D944" s="1"/>
      <c r="E944" s="1"/>
      <c r="F944" s="1"/>
      <c r="G944" s="1"/>
    </row>
    <row r="945" spans="3:7" ht="14.25" customHeight="1">
      <c r="C945" s="1"/>
      <c r="D945" s="1"/>
      <c r="E945" s="1"/>
      <c r="F945" s="1"/>
      <c r="G945" s="1"/>
    </row>
    <row r="946" spans="3:7" ht="14.25" customHeight="1">
      <c r="C946" s="1"/>
      <c r="D946" s="1"/>
      <c r="E946" s="1"/>
      <c r="F946" s="1"/>
      <c r="G946" s="1"/>
    </row>
    <row r="947" spans="3:7" ht="14.25" customHeight="1">
      <c r="C947" s="1"/>
      <c r="D947" s="1"/>
      <c r="E947" s="1"/>
      <c r="F947" s="1"/>
      <c r="G947" s="1"/>
    </row>
    <row r="948" spans="3:7" ht="14.25" customHeight="1">
      <c r="C948" s="1"/>
      <c r="D948" s="1"/>
      <c r="E948" s="1"/>
      <c r="F948" s="1"/>
      <c r="G948" s="1"/>
    </row>
    <row r="949" spans="3:7" ht="14.25" customHeight="1">
      <c r="C949" s="1"/>
      <c r="D949" s="1"/>
      <c r="E949" s="1"/>
      <c r="F949" s="1"/>
      <c r="G949" s="1"/>
    </row>
    <row r="950" spans="3:7" ht="14.25" customHeight="1">
      <c r="C950" s="1"/>
      <c r="D950" s="1"/>
      <c r="E950" s="1"/>
      <c r="F950" s="1"/>
      <c r="G950" s="1"/>
    </row>
    <row r="951" spans="3:7" ht="14.25" customHeight="1">
      <c r="C951" s="1"/>
      <c r="D951" s="1"/>
      <c r="E951" s="1"/>
      <c r="F951" s="1"/>
      <c r="G951" s="1"/>
    </row>
    <row r="952" spans="3:7" ht="14.25" customHeight="1">
      <c r="C952" s="1"/>
      <c r="D952" s="1"/>
      <c r="E952" s="1"/>
      <c r="F952" s="1"/>
      <c r="G952" s="1"/>
    </row>
    <row r="953" spans="3:7" ht="14.25" customHeight="1">
      <c r="C953" s="1"/>
      <c r="D953" s="1"/>
      <c r="E953" s="1"/>
      <c r="F953" s="1"/>
      <c r="G953" s="1"/>
    </row>
    <row r="954" spans="3:7" ht="14.25" customHeight="1">
      <c r="C954" s="1"/>
      <c r="D954" s="1"/>
      <c r="E954" s="1"/>
      <c r="F954" s="1"/>
      <c r="G954" s="1"/>
    </row>
    <row r="955" spans="3:7" ht="14.25" customHeight="1">
      <c r="C955" s="1"/>
      <c r="D955" s="1"/>
      <c r="E955" s="1"/>
      <c r="F955" s="1"/>
      <c r="G955" s="1"/>
    </row>
    <row r="956" spans="3:7" ht="14.25" customHeight="1">
      <c r="C956" s="1"/>
      <c r="D956" s="1"/>
      <c r="E956" s="1"/>
      <c r="F956" s="1"/>
      <c r="G956" s="1"/>
    </row>
    <row r="957" spans="3:7" ht="14.25" customHeight="1">
      <c r="C957" s="1"/>
      <c r="D957" s="1"/>
      <c r="E957" s="1"/>
      <c r="F957" s="1"/>
      <c r="G957" s="1"/>
    </row>
    <row r="958" spans="3:7" ht="14.25" customHeight="1">
      <c r="C958" s="1"/>
      <c r="D958" s="1"/>
      <c r="E958" s="1"/>
      <c r="F958" s="1"/>
      <c r="G958" s="1"/>
    </row>
    <row r="959" spans="3:7" ht="14.25" customHeight="1">
      <c r="C959" s="1"/>
      <c r="D959" s="1"/>
      <c r="E959" s="1"/>
      <c r="F959" s="1"/>
      <c r="G959" s="1"/>
    </row>
    <row r="960" spans="3:7" ht="14.25" customHeight="1">
      <c r="C960" s="1"/>
      <c r="D960" s="1"/>
      <c r="E960" s="1"/>
      <c r="F960" s="1"/>
      <c r="G960" s="1"/>
    </row>
    <row r="961" spans="3:7" ht="14.25" customHeight="1">
      <c r="C961" s="1"/>
      <c r="D961" s="1"/>
      <c r="E961" s="1"/>
      <c r="F961" s="1"/>
      <c r="G961" s="1"/>
    </row>
    <row r="962" spans="3:7" ht="14.25" customHeight="1">
      <c r="C962" s="1"/>
      <c r="D962" s="1"/>
      <c r="E962" s="1"/>
      <c r="F962" s="1"/>
      <c r="G962" s="1"/>
    </row>
    <row r="963" spans="3:7" ht="14.25" customHeight="1">
      <c r="C963" s="1"/>
      <c r="D963" s="1"/>
      <c r="E963" s="1"/>
      <c r="F963" s="1"/>
      <c r="G963" s="1"/>
    </row>
    <row r="964" spans="3:7" ht="14.25" customHeight="1">
      <c r="C964" s="1"/>
      <c r="D964" s="1"/>
      <c r="E964" s="1"/>
      <c r="F964" s="1"/>
      <c r="G964" s="1"/>
    </row>
    <row r="965" spans="3:7" ht="14.25" customHeight="1">
      <c r="C965" s="1"/>
      <c r="D965" s="1"/>
      <c r="E965" s="1"/>
      <c r="F965" s="1"/>
      <c r="G965" s="1"/>
    </row>
    <row r="966" spans="3:7" ht="14.25" customHeight="1">
      <c r="C966" s="1"/>
      <c r="D966" s="1"/>
      <c r="E966" s="1"/>
      <c r="F966" s="1"/>
      <c r="G966" s="1"/>
    </row>
    <row r="967" spans="3:7" ht="14.25" customHeight="1">
      <c r="C967" s="1"/>
      <c r="D967" s="1"/>
      <c r="E967" s="1"/>
      <c r="F967" s="1"/>
      <c r="G967" s="1"/>
    </row>
    <row r="968" spans="3:7" ht="14.25" customHeight="1">
      <c r="C968" s="1"/>
      <c r="D968" s="1"/>
      <c r="E968" s="1"/>
      <c r="F968" s="1"/>
      <c r="G968" s="1"/>
    </row>
    <row r="969" spans="3:7" ht="14.25" customHeight="1">
      <c r="C969" s="1"/>
      <c r="D969" s="1"/>
      <c r="E969" s="1"/>
      <c r="F969" s="1"/>
      <c r="G969" s="1"/>
    </row>
    <row r="970" spans="3:7" ht="14.25" customHeight="1">
      <c r="C970" s="1"/>
      <c r="D970" s="1"/>
      <c r="E970" s="1"/>
      <c r="F970" s="1"/>
      <c r="G970" s="1"/>
    </row>
    <row r="971" spans="3:7" ht="14.25" customHeight="1">
      <c r="C971" s="1"/>
      <c r="D971" s="1"/>
      <c r="E971" s="1"/>
      <c r="F971" s="1"/>
      <c r="G971" s="1"/>
    </row>
    <row r="972" spans="3:7" ht="14.25" customHeight="1">
      <c r="C972" s="1"/>
      <c r="D972" s="1"/>
      <c r="E972" s="1"/>
      <c r="F972" s="1"/>
      <c r="G972" s="1"/>
    </row>
    <row r="973" spans="3:7" ht="14.25" customHeight="1">
      <c r="C973" s="1"/>
      <c r="D973" s="1"/>
      <c r="E973" s="1"/>
      <c r="F973" s="1"/>
      <c r="G973" s="1"/>
    </row>
    <row r="974" spans="3:7" ht="14.25" customHeight="1">
      <c r="C974" s="1"/>
      <c r="D974" s="1"/>
      <c r="E974" s="1"/>
      <c r="F974" s="1"/>
      <c r="G974" s="1"/>
    </row>
    <row r="975" spans="3:7" ht="14.25" customHeight="1">
      <c r="C975" s="1"/>
      <c r="D975" s="1"/>
      <c r="E975" s="1"/>
      <c r="F975" s="1"/>
      <c r="G975" s="1"/>
    </row>
    <row r="976" spans="3:7" ht="14.25" customHeight="1">
      <c r="C976" s="1"/>
      <c r="D976" s="1"/>
      <c r="E976" s="1"/>
      <c r="F976" s="1"/>
      <c r="G976" s="1"/>
    </row>
    <row r="977" spans="3:7" ht="14.25" customHeight="1">
      <c r="C977" s="1"/>
      <c r="D977" s="1"/>
      <c r="E977" s="1"/>
      <c r="F977" s="1"/>
      <c r="G977" s="1"/>
    </row>
    <row r="978" spans="3:7" ht="14.25" customHeight="1">
      <c r="C978" s="1"/>
      <c r="D978" s="1"/>
      <c r="E978" s="1"/>
      <c r="F978" s="1"/>
      <c r="G978" s="1"/>
    </row>
    <row r="979" spans="3:7" ht="14.25" customHeight="1">
      <c r="C979" s="1"/>
      <c r="D979" s="1"/>
      <c r="E979" s="1"/>
      <c r="F979" s="1"/>
      <c r="G979" s="1"/>
    </row>
    <row r="980" spans="3:7" ht="14.25" customHeight="1">
      <c r="C980" s="1"/>
      <c r="D980" s="1"/>
      <c r="E980" s="1"/>
      <c r="F980" s="1"/>
      <c r="G980" s="1"/>
    </row>
    <row r="981" spans="3:7" ht="14.25" customHeight="1">
      <c r="C981" s="1"/>
      <c r="D981" s="1"/>
      <c r="E981" s="1"/>
      <c r="F981" s="1"/>
      <c r="G981" s="1"/>
    </row>
    <row r="982" spans="3:7" ht="14.25" customHeight="1">
      <c r="C982" s="1"/>
      <c r="D982" s="1"/>
      <c r="E982" s="1"/>
      <c r="F982" s="1"/>
      <c r="G982" s="1"/>
    </row>
    <row r="983" spans="3:7" ht="14.25" customHeight="1">
      <c r="C983" s="1"/>
      <c r="D983" s="1"/>
      <c r="E983" s="1"/>
      <c r="F983" s="1"/>
      <c r="G983" s="1"/>
    </row>
    <row r="984" spans="3:7" ht="14.25" customHeight="1">
      <c r="C984" s="1"/>
      <c r="D984" s="1"/>
      <c r="E984" s="1"/>
      <c r="F984" s="1"/>
      <c r="G984" s="1"/>
    </row>
    <row r="985" spans="3:7" ht="14.25" customHeight="1">
      <c r="C985" s="1"/>
      <c r="D985" s="1"/>
      <c r="E985" s="1"/>
      <c r="F985" s="1"/>
      <c r="G985" s="1"/>
    </row>
    <row r="986" spans="3:7" ht="14.25" customHeight="1">
      <c r="C986" s="1"/>
      <c r="D986" s="1"/>
      <c r="E986" s="1"/>
      <c r="F986" s="1"/>
      <c r="G986" s="1"/>
    </row>
    <row r="987" spans="3:7" ht="14.25" customHeight="1">
      <c r="C987" s="1"/>
      <c r="D987" s="1"/>
      <c r="E987" s="1"/>
      <c r="F987" s="1"/>
      <c r="G987" s="1"/>
    </row>
    <row r="988" spans="3:7" ht="14.25" customHeight="1">
      <c r="C988" s="1"/>
      <c r="D988" s="1"/>
      <c r="E988" s="1"/>
      <c r="F988" s="1"/>
      <c r="G988" s="1"/>
    </row>
    <row r="989" spans="3:7" ht="14.25" customHeight="1">
      <c r="C989" s="1"/>
      <c r="D989" s="1"/>
      <c r="E989" s="1"/>
      <c r="F989" s="1"/>
      <c r="G989" s="1"/>
    </row>
    <row r="990" spans="3:7" ht="14.25" customHeight="1">
      <c r="C990" s="1"/>
      <c r="D990" s="1"/>
      <c r="E990" s="1"/>
      <c r="F990" s="1"/>
      <c r="G990" s="1"/>
    </row>
    <row r="991" spans="3:7" ht="14.25" customHeight="1">
      <c r="C991" s="1"/>
      <c r="D991" s="1"/>
      <c r="E991" s="1"/>
      <c r="F991" s="1"/>
      <c r="G991" s="1"/>
    </row>
    <row r="992" spans="3:7" ht="14.25" customHeight="1">
      <c r="C992" s="1"/>
      <c r="D992" s="1"/>
      <c r="E992" s="1"/>
      <c r="F992" s="1"/>
      <c r="G992" s="1"/>
    </row>
    <row r="993" spans="3:7" ht="14.25" customHeight="1">
      <c r="C993" s="1"/>
      <c r="D993" s="1"/>
      <c r="E993" s="1"/>
      <c r="F993" s="1"/>
      <c r="G993" s="1"/>
    </row>
    <row r="994" spans="3:7" ht="14.25" customHeight="1">
      <c r="C994" s="1"/>
      <c r="D994" s="1"/>
      <c r="E994" s="1"/>
      <c r="F994" s="1"/>
      <c r="G994" s="1"/>
    </row>
    <row r="995" spans="3:7" ht="14.25" customHeight="1">
      <c r="C995" s="1"/>
      <c r="D995" s="1"/>
      <c r="E995" s="1"/>
      <c r="F995" s="1"/>
      <c r="G995" s="1"/>
    </row>
    <row r="996" spans="3:7" ht="14.25" customHeight="1">
      <c r="C996" s="1"/>
      <c r="D996" s="1"/>
      <c r="E996" s="1"/>
      <c r="F996" s="1"/>
      <c r="G996" s="1"/>
    </row>
    <row r="997" spans="3:7" ht="14.25" customHeight="1">
      <c r="C997" s="1"/>
      <c r="D997" s="1"/>
      <c r="E997" s="1"/>
      <c r="F997" s="1"/>
      <c r="G997" s="1"/>
    </row>
    <row r="998" spans="3:7" ht="14.25" customHeight="1">
      <c r="C998" s="1"/>
      <c r="D998" s="1"/>
      <c r="E998" s="1"/>
      <c r="F998" s="1"/>
      <c r="G998" s="1"/>
    </row>
    <row r="999" spans="3:7" ht="14.25" customHeight="1">
      <c r="C999" s="1"/>
      <c r="D999" s="1"/>
      <c r="E999" s="1"/>
      <c r="F999" s="1"/>
      <c r="G999" s="1"/>
    </row>
    <row r="1000" spans="3:7" ht="14.25" customHeight="1">
      <c r="C1000" s="1"/>
      <c r="D1000" s="1"/>
      <c r="E1000" s="1"/>
      <c r="F1000" s="1"/>
      <c r="G1000" s="1"/>
    </row>
  </sheetData>
  <mergeCells count="13">
    <mergeCell ref="A77:R77"/>
    <mergeCell ref="A5:Z5"/>
    <mergeCell ref="A6:O6"/>
    <mergeCell ref="A14:V14"/>
    <mergeCell ref="A36:V36"/>
    <mergeCell ref="A37:V37"/>
    <mergeCell ref="W37:Z37"/>
    <mergeCell ref="W38:Z38"/>
    <mergeCell ref="A38:V38"/>
    <mergeCell ref="A41:R41"/>
    <mergeCell ref="A42:R42"/>
    <mergeCell ref="A43:R43"/>
    <mergeCell ref="A44:Q44"/>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14989"/>
  </sheetPr>
  <dimension ref="A1:Y1339"/>
  <sheetViews>
    <sheetView topLeftCell="O1301" workbookViewId="0">
      <selection activeCell="U5" sqref="U5"/>
    </sheetView>
  </sheetViews>
  <sheetFormatPr defaultColWidth="14.42578125" defaultRowHeight="15" customHeight="1"/>
  <cols>
    <col min="1" max="1" width="9.140625" customWidth="1"/>
    <col min="2" max="2" width="7.85546875" customWidth="1"/>
    <col min="3" max="3" width="13.85546875" customWidth="1"/>
    <col min="4" max="4" width="18.28515625" customWidth="1"/>
    <col min="5" max="5" width="27.140625" customWidth="1"/>
    <col min="6" max="6" width="19.42578125" customWidth="1"/>
    <col min="7" max="7" width="15.28515625" bestFit="1" customWidth="1"/>
    <col min="8" max="9" width="8.7109375" customWidth="1"/>
    <col min="10" max="10" width="10.5703125" customWidth="1"/>
    <col min="11" max="12" width="8.7109375" customWidth="1"/>
    <col min="13" max="13" width="11.28515625" customWidth="1"/>
    <col min="14" max="14" width="5.42578125" customWidth="1"/>
    <col min="15" max="15" width="15.42578125" customWidth="1"/>
    <col min="16" max="16" width="6.5703125" customWidth="1"/>
    <col min="17" max="17" width="29.85546875" customWidth="1"/>
    <col min="18" max="18" width="16.28515625" customWidth="1"/>
    <col min="19" max="19" width="11.5703125" customWidth="1"/>
    <col min="20" max="20" width="13.85546875" customWidth="1"/>
    <col min="21" max="21" width="10.28515625" bestFit="1" customWidth="1"/>
    <col min="22" max="22" width="8.7109375" customWidth="1"/>
    <col min="23" max="23" width="24.140625" customWidth="1"/>
    <col min="24" max="24" width="43.7109375" customWidth="1"/>
  </cols>
  <sheetData>
    <row r="1" spans="1:24" ht="14.25" customHeight="1">
      <c r="A1" s="110" t="s">
        <v>23</v>
      </c>
      <c r="B1" s="110" t="s">
        <v>25</v>
      </c>
      <c r="C1" s="110" t="s">
        <v>114</v>
      </c>
      <c r="D1" s="110" t="s">
        <v>115</v>
      </c>
      <c r="E1" s="110" t="s">
        <v>116</v>
      </c>
      <c r="F1" s="110" t="s">
        <v>117</v>
      </c>
      <c r="G1" s="110" t="s">
        <v>13</v>
      </c>
      <c r="H1" s="110" t="s">
        <v>17</v>
      </c>
      <c r="I1" s="110" t="s">
        <v>33</v>
      </c>
      <c r="J1" s="110" t="s">
        <v>34</v>
      </c>
      <c r="K1" s="110" t="s">
        <v>35</v>
      </c>
      <c r="L1" s="110" t="s">
        <v>36</v>
      </c>
      <c r="M1" s="110" t="s">
        <v>98</v>
      </c>
      <c r="N1" s="110" t="s">
        <v>99</v>
      </c>
      <c r="O1" s="110" t="s">
        <v>100</v>
      </c>
      <c r="P1" s="110" t="s">
        <v>95</v>
      </c>
      <c r="Q1" s="111" t="s">
        <v>28</v>
      </c>
      <c r="R1" s="111" t="s">
        <v>118</v>
      </c>
      <c r="S1" s="111" t="s">
        <v>119</v>
      </c>
      <c r="T1" s="111" t="s">
        <v>120</v>
      </c>
      <c r="U1" s="81"/>
      <c r="V1" s="81"/>
      <c r="W1" s="95" t="s">
        <v>121</v>
      </c>
      <c r="X1" s="112"/>
    </row>
    <row r="2" spans="1:24" ht="14.25" customHeight="1">
      <c r="A2" s="19">
        <v>18</v>
      </c>
      <c r="B2" s="19">
        <v>20.79</v>
      </c>
      <c r="C2" s="20">
        <v>1</v>
      </c>
      <c r="D2" s="20">
        <v>0</v>
      </c>
      <c r="E2" s="20">
        <v>0</v>
      </c>
      <c r="F2" s="20">
        <v>0</v>
      </c>
      <c r="G2" s="20">
        <v>0</v>
      </c>
      <c r="H2" s="21">
        <v>0</v>
      </c>
      <c r="I2" s="21">
        <v>1</v>
      </c>
      <c r="J2" s="21">
        <v>0</v>
      </c>
      <c r="K2" s="21">
        <v>0</v>
      </c>
      <c r="L2" s="21">
        <v>0</v>
      </c>
      <c r="M2" s="21">
        <v>1</v>
      </c>
      <c r="N2" s="21">
        <v>0</v>
      </c>
      <c r="O2" s="21">
        <v>0</v>
      </c>
      <c r="P2" s="21">
        <v>0</v>
      </c>
      <c r="Q2" s="22">
        <v>1607.5101</v>
      </c>
      <c r="R2" s="59">
        <f>$X$2*A2+$X$3*B2+($X$4)*C2+$X$5*D2+($X$6)*E2+($X$7)*F2+($X$8)*G2+$X$9*H2+($X$10)*I2+($X$11)*J2+$X$12*K2+$X$13*L2+$X$14*M2+($X$15)*N2+($X$16)*O2+($X$17)*P2+($X$18)</f>
        <v>-45.318920615130992</v>
      </c>
      <c r="S2" s="59">
        <f>Q2-R2</f>
        <v>1652.829020615131</v>
      </c>
      <c r="T2" s="61">
        <f>(R2-Q2)/Q2</f>
        <v>-1.0281919974344988</v>
      </c>
      <c r="U2" s="60"/>
      <c r="W2" s="21" t="s">
        <v>23</v>
      </c>
      <c r="X2" s="21">
        <v>314.35098610048988</v>
      </c>
    </row>
    <row r="3" spans="1:24" ht="14.25" customHeight="1">
      <c r="A3" s="19">
        <v>18</v>
      </c>
      <c r="B3" s="19">
        <v>24.09</v>
      </c>
      <c r="C3" s="20">
        <v>1</v>
      </c>
      <c r="D3" s="20">
        <v>0</v>
      </c>
      <c r="E3" s="20">
        <v>0</v>
      </c>
      <c r="F3" s="20">
        <v>0</v>
      </c>
      <c r="G3" s="20">
        <v>0</v>
      </c>
      <c r="H3" s="21">
        <v>0</v>
      </c>
      <c r="I3" s="21">
        <v>1</v>
      </c>
      <c r="J3" s="21">
        <v>0</v>
      </c>
      <c r="K3" s="21">
        <v>0</v>
      </c>
      <c r="L3" s="21">
        <v>0</v>
      </c>
      <c r="M3" s="21">
        <v>1</v>
      </c>
      <c r="N3" s="21">
        <v>0</v>
      </c>
      <c r="O3" s="21">
        <v>0</v>
      </c>
      <c r="P3" s="21">
        <v>0</v>
      </c>
      <c r="Q3" s="22">
        <v>2201.0971</v>
      </c>
      <c r="R3" s="59">
        <f t="shared" ref="R3:R66" si="0">$X$2*A3+$X$3*B3+($X$4)*C3+$X$5*D3+($X$6)*E3+($X$7)*F3+($X$8)*G3+$X$9*H3+($X$10)*I3+($X$11)*J3+$X$12*K3+$X$13*L3+$X$14*M3+($X$15)*N3+($X$16)*O3+($X$17)*P3+($X$18)</f>
        <v>452.75078902282621</v>
      </c>
      <c r="S3" s="59">
        <f t="shared" ref="S3:S66" si="1">Q3-R3</f>
        <v>1748.3463109771737</v>
      </c>
      <c r="T3" s="61">
        <f t="shared" ref="T3:T66" si="2">(R3-Q3)/Q3</f>
        <v>-0.79430676228557739</v>
      </c>
      <c r="U3" s="61"/>
      <c r="W3" s="21" t="s">
        <v>25</v>
      </c>
      <c r="X3" s="21">
        <v>150.93021504180552</v>
      </c>
    </row>
    <row r="4" spans="1:24" ht="14.25" customHeight="1">
      <c r="A4" s="19">
        <v>19</v>
      </c>
      <c r="B4" s="19">
        <v>24.7</v>
      </c>
      <c r="C4" s="20">
        <v>1</v>
      </c>
      <c r="D4" s="20">
        <v>0</v>
      </c>
      <c r="E4" s="20">
        <v>0</v>
      </c>
      <c r="F4" s="20">
        <v>0</v>
      </c>
      <c r="G4" s="20">
        <v>0</v>
      </c>
      <c r="H4" s="21">
        <v>0</v>
      </c>
      <c r="I4" s="21">
        <v>0</v>
      </c>
      <c r="J4" s="21">
        <v>1</v>
      </c>
      <c r="K4" s="21">
        <v>0</v>
      </c>
      <c r="L4" s="21">
        <v>0</v>
      </c>
      <c r="M4" s="21">
        <v>1</v>
      </c>
      <c r="N4" s="21">
        <v>0</v>
      </c>
      <c r="O4" s="21">
        <v>0</v>
      </c>
      <c r="P4" s="21">
        <v>0</v>
      </c>
      <c r="Q4" s="22">
        <v>1737.376</v>
      </c>
      <c r="R4" s="59">
        <f t="shared" si="0"/>
        <v>856.56032003729888</v>
      </c>
      <c r="S4" s="59">
        <f t="shared" si="1"/>
        <v>880.8156799627011</v>
      </c>
      <c r="T4" s="61">
        <f t="shared" si="2"/>
        <v>-0.50698045786444679</v>
      </c>
      <c r="U4" s="61"/>
      <c r="W4" s="21" t="s">
        <v>114</v>
      </c>
      <c r="X4" s="21">
        <v>-2875.51807134206</v>
      </c>
    </row>
    <row r="5" spans="1:24" ht="14.25" customHeight="1">
      <c r="A5" s="19">
        <v>19</v>
      </c>
      <c r="B5" s="19">
        <v>24.51</v>
      </c>
      <c r="C5" s="20">
        <v>1</v>
      </c>
      <c r="D5" s="20">
        <v>0</v>
      </c>
      <c r="E5" s="20">
        <v>0</v>
      </c>
      <c r="F5" s="20">
        <v>0</v>
      </c>
      <c r="G5" s="20">
        <v>0</v>
      </c>
      <c r="H5" s="21">
        <v>0</v>
      </c>
      <c r="I5" s="21">
        <v>0</v>
      </c>
      <c r="J5" s="21">
        <v>0</v>
      </c>
      <c r="K5" s="21">
        <v>1</v>
      </c>
      <c r="L5" s="21">
        <v>0</v>
      </c>
      <c r="M5" s="21">
        <v>1</v>
      </c>
      <c r="N5" s="21">
        <v>0</v>
      </c>
      <c r="O5" s="21">
        <v>0</v>
      </c>
      <c r="P5" s="21">
        <v>0</v>
      </c>
      <c r="Q5" s="22">
        <v>2709.1118999999999</v>
      </c>
      <c r="R5" s="59">
        <f t="shared" si="0"/>
        <v>1377.3136352277088</v>
      </c>
      <c r="S5" s="59">
        <f t="shared" si="1"/>
        <v>1331.7982647722911</v>
      </c>
      <c r="T5" s="61">
        <f t="shared" si="2"/>
        <v>-0.49159957725345016</v>
      </c>
      <c r="U5" s="61"/>
      <c r="W5" s="21" t="s">
        <v>115</v>
      </c>
      <c r="X5" s="21">
        <v>0</v>
      </c>
    </row>
    <row r="6" spans="1:24" ht="14.25" customHeight="1">
      <c r="A6" s="19">
        <v>19</v>
      </c>
      <c r="B6" s="19">
        <v>22.515000000000001</v>
      </c>
      <c r="C6" s="20">
        <v>1</v>
      </c>
      <c r="D6" s="20">
        <v>0</v>
      </c>
      <c r="E6" s="20">
        <v>0</v>
      </c>
      <c r="F6" s="20">
        <v>0</v>
      </c>
      <c r="G6" s="20">
        <v>0</v>
      </c>
      <c r="H6" s="21">
        <v>0</v>
      </c>
      <c r="I6" s="21">
        <v>0</v>
      </c>
      <c r="J6" s="21">
        <v>0</v>
      </c>
      <c r="K6" s="21">
        <v>1</v>
      </c>
      <c r="L6" s="21">
        <v>0</v>
      </c>
      <c r="M6" s="21">
        <v>1</v>
      </c>
      <c r="N6" s="21">
        <v>0</v>
      </c>
      <c r="O6" s="21">
        <v>0</v>
      </c>
      <c r="P6" s="21">
        <v>0</v>
      </c>
      <c r="Q6" s="22">
        <v>2117.3388500000001</v>
      </c>
      <c r="R6" s="59">
        <f t="shared" si="0"/>
        <v>1076.2078562193055</v>
      </c>
      <c r="S6" s="59">
        <f t="shared" si="1"/>
        <v>1041.1309937806946</v>
      </c>
      <c r="T6" s="61">
        <f t="shared" si="2"/>
        <v>-0.4917167574668998</v>
      </c>
      <c r="U6" s="61"/>
      <c r="W6" s="21" t="s">
        <v>116</v>
      </c>
      <c r="X6" s="21">
        <v>-2592.2955964161069</v>
      </c>
    </row>
    <row r="7" spans="1:24" ht="14.25" customHeight="1">
      <c r="A7" s="19">
        <v>19</v>
      </c>
      <c r="B7" s="19">
        <v>23.4</v>
      </c>
      <c r="C7" s="20">
        <v>1</v>
      </c>
      <c r="D7" s="20">
        <v>0</v>
      </c>
      <c r="E7" s="20">
        <v>0</v>
      </c>
      <c r="F7" s="20">
        <v>0</v>
      </c>
      <c r="G7" s="20">
        <v>0</v>
      </c>
      <c r="H7" s="21">
        <v>0</v>
      </c>
      <c r="I7" s="21">
        <v>0</v>
      </c>
      <c r="J7" s="21">
        <v>1</v>
      </c>
      <c r="K7" s="21">
        <v>0</v>
      </c>
      <c r="L7" s="21">
        <v>0</v>
      </c>
      <c r="M7" s="21">
        <v>1</v>
      </c>
      <c r="N7" s="21">
        <v>0</v>
      </c>
      <c r="O7" s="21">
        <v>0</v>
      </c>
      <c r="P7" s="21">
        <v>0</v>
      </c>
      <c r="Q7" s="22">
        <v>2913.569</v>
      </c>
      <c r="R7" s="59">
        <f t="shared" si="0"/>
        <v>660.35104048295216</v>
      </c>
      <c r="S7" s="59">
        <f t="shared" si="1"/>
        <v>2253.2179595170478</v>
      </c>
      <c r="T7" s="61">
        <f t="shared" si="2"/>
        <v>-0.77335321714263427</v>
      </c>
      <c r="U7" s="61"/>
      <c r="W7" s="21" t="s">
        <v>117</v>
      </c>
      <c r="X7" s="21">
        <v>-3294.8152877745383</v>
      </c>
    </row>
    <row r="8" spans="1:24" ht="14.25" customHeight="1">
      <c r="A8" s="19">
        <v>19</v>
      </c>
      <c r="B8" s="19">
        <v>24.605</v>
      </c>
      <c r="C8" s="20">
        <v>1</v>
      </c>
      <c r="D8" s="20">
        <v>0</v>
      </c>
      <c r="E8" s="20">
        <v>0</v>
      </c>
      <c r="F8" s="20">
        <v>0</v>
      </c>
      <c r="G8" s="20">
        <v>0</v>
      </c>
      <c r="H8" s="21">
        <v>0</v>
      </c>
      <c r="I8" s="21">
        <v>0</v>
      </c>
      <c r="J8" s="21">
        <v>0</v>
      </c>
      <c r="K8" s="21">
        <v>1</v>
      </c>
      <c r="L8" s="21">
        <v>0</v>
      </c>
      <c r="M8" s="21">
        <v>1</v>
      </c>
      <c r="N8" s="21">
        <v>0</v>
      </c>
      <c r="O8" s="21">
        <v>0</v>
      </c>
      <c r="P8" s="21">
        <v>0</v>
      </c>
      <c r="Q8" s="22">
        <v>2709.24395</v>
      </c>
      <c r="R8" s="59">
        <f t="shared" si="0"/>
        <v>1391.6520056566806</v>
      </c>
      <c r="S8" s="59">
        <f t="shared" si="1"/>
        <v>1317.5919443433195</v>
      </c>
      <c r="T8" s="61">
        <f t="shared" si="2"/>
        <v>-0.48633196886656127</v>
      </c>
      <c r="U8" s="61"/>
      <c r="W8" s="21" t="s">
        <v>13</v>
      </c>
      <c r="X8" s="21">
        <v>-113.82488816678678</v>
      </c>
    </row>
    <row r="9" spans="1:24" ht="14.25" customHeight="1">
      <c r="A9" s="19">
        <v>19</v>
      </c>
      <c r="B9" s="19">
        <v>18.600000000000001</v>
      </c>
      <c r="C9" s="20">
        <v>1</v>
      </c>
      <c r="D9" s="20">
        <v>0</v>
      </c>
      <c r="E9" s="20">
        <v>0</v>
      </c>
      <c r="F9" s="20">
        <v>0</v>
      </c>
      <c r="G9" s="20">
        <v>0</v>
      </c>
      <c r="H9" s="21">
        <v>0</v>
      </c>
      <c r="I9" s="21">
        <v>0</v>
      </c>
      <c r="J9" s="21">
        <v>1</v>
      </c>
      <c r="K9" s="21">
        <v>0</v>
      </c>
      <c r="L9" s="21">
        <v>0</v>
      </c>
      <c r="M9" s="21">
        <v>1</v>
      </c>
      <c r="N9" s="21">
        <v>0</v>
      </c>
      <c r="O9" s="21">
        <v>0</v>
      </c>
      <c r="P9" s="21">
        <v>0</v>
      </c>
      <c r="Q9" s="22">
        <v>1728.8969999999999</v>
      </c>
      <c r="R9" s="59">
        <f t="shared" si="0"/>
        <v>-64.11399171771518</v>
      </c>
      <c r="S9" s="59">
        <f t="shared" si="1"/>
        <v>1793.0109917177151</v>
      </c>
      <c r="T9" s="61">
        <f t="shared" si="2"/>
        <v>-1.0370837543923757</v>
      </c>
      <c r="U9" s="61"/>
      <c r="W9" s="21" t="s">
        <v>17</v>
      </c>
      <c r="X9" s="21">
        <v>23881.961815846109</v>
      </c>
    </row>
    <row r="10" spans="1:24" ht="14.25" customHeight="1">
      <c r="A10" s="19">
        <v>19</v>
      </c>
      <c r="B10" s="19">
        <v>20.6</v>
      </c>
      <c r="C10" s="20">
        <v>1</v>
      </c>
      <c r="D10" s="20">
        <v>0</v>
      </c>
      <c r="E10" s="20">
        <v>0</v>
      </c>
      <c r="F10" s="20">
        <v>0</v>
      </c>
      <c r="G10" s="20">
        <v>0</v>
      </c>
      <c r="H10" s="21">
        <v>0</v>
      </c>
      <c r="I10" s="21">
        <v>0</v>
      </c>
      <c r="J10" s="21">
        <v>1</v>
      </c>
      <c r="K10" s="21">
        <v>0</v>
      </c>
      <c r="L10" s="21">
        <v>0</v>
      </c>
      <c r="M10" s="21">
        <v>1</v>
      </c>
      <c r="N10" s="21">
        <v>0</v>
      </c>
      <c r="O10" s="21">
        <v>0</v>
      </c>
      <c r="P10" s="21">
        <v>0</v>
      </c>
      <c r="Q10" s="22">
        <v>1731.6769999999999</v>
      </c>
      <c r="R10" s="59">
        <f t="shared" si="0"/>
        <v>237.74643836589712</v>
      </c>
      <c r="S10" s="59">
        <f t="shared" si="1"/>
        <v>1493.9305616341028</v>
      </c>
      <c r="T10" s="61">
        <f t="shared" si="2"/>
        <v>-0.86270739960980192</v>
      </c>
      <c r="U10" s="61"/>
      <c r="W10" s="21" t="s">
        <v>33</v>
      </c>
      <c r="X10" s="21">
        <v>-546.82116978683337</v>
      </c>
    </row>
    <row r="11" spans="1:24" ht="14.25" customHeight="1">
      <c r="A11" s="19">
        <v>21</v>
      </c>
      <c r="B11" s="19">
        <v>21.89</v>
      </c>
      <c r="C11" s="20">
        <v>1</v>
      </c>
      <c r="D11" s="20">
        <v>0</v>
      </c>
      <c r="E11" s="20">
        <v>0</v>
      </c>
      <c r="F11" s="20">
        <v>0</v>
      </c>
      <c r="G11" s="20">
        <v>0</v>
      </c>
      <c r="H11" s="21">
        <v>0</v>
      </c>
      <c r="I11" s="21">
        <v>1</v>
      </c>
      <c r="J11" s="21">
        <v>0</v>
      </c>
      <c r="K11" s="21">
        <v>0</v>
      </c>
      <c r="L11" s="21">
        <v>0</v>
      </c>
      <c r="M11" s="21">
        <v>1</v>
      </c>
      <c r="N11" s="21">
        <v>0</v>
      </c>
      <c r="O11" s="21">
        <v>0</v>
      </c>
      <c r="P11" s="21">
        <v>0</v>
      </c>
      <c r="Q11" s="22">
        <v>3180.5101</v>
      </c>
      <c r="R11" s="59">
        <f t="shared" si="0"/>
        <v>1063.7572742323246</v>
      </c>
      <c r="S11" s="59">
        <f t="shared" si="1"/>
        <v>2116.7528257676754</v>
      </c>
      <c r="T11" s="61">
        <f t="shared" si="2"/>
        <v>-0.66553878441312775</v>
      </c>
      <c r="U11" s="61"/>
      <c r="W11" s="21" t="s">
        <v>34</v>
      </c>
      <c r="X11" s="21">
        <v>-549.43005604835184</v>
      </c>
    </row>
    <row r="12" spans="1:24" ht="14.25" customHeight="1">
      <c r="A12" s="19">
        <v>21</v>
      </c>
      <c r="B12" s="19">
        <v>22.135000000000002</v>
      </c>
      <c r="C12" s="20">
        <v>1</v>
      </c>
      <c r="D12" s="20">
        <v>0</v>
      </c>
      <c r="E12" s="20">
        <v>0</v>
      </c>
      <c r="F12" s="20">
        <v>0</v>
      </c>
      <c r="G12" s="20">
        <v>0</v>
      </c>
      <c r="H12" s="21">
        <v>0</v>
      </c>
      <c r="I12" s="21">
        <v>0</v>
      </c>
      <c r="J12" s="21">
        <v>0</v>
      </c>
      <c r="K12" s="21">
        <v>0</v>
      </c>
      <c r="L12" s="21">
        <v>1</v>
      </c>
      <c r="M12" s="21">
        <v>1</v>
      </c>
      <c r="N12" s="21">
        <v>0</v>
      </c>
      <c r="O12" s="21">
        <v>0</v>
      </c>
      <c r="P12" s="21">
        <v>0</v>
      </c>
      <c r="Q12" s="22">
        <v>2585.8506499999999</v>
      </c>
      <c r="R12" s="59">
        <f t="shared" si="0"/>
        <v>2022.1779755563357</v>
      </c>
      <c r="S12" s="59">
        <f t="shared" si="1"/>
        <v>563.67267444366416</v>
      </c>
      <c r="T12" s="61">
        <f t="shared" si="2"/>
        <v>-0.21798346104933175</v>
      </c>
      <c r="U12" s="61"/>
      <c r="W12" s="21" t="s">
        <v>35</v>
      </c>
      <c r="X12" s="21">
        <v>0</v>
      </c>
    </row>
    <row r="13" spans="1:24" ht="14.25" customHeight="1">
      <c r="A13" s="19">
        <v>22</v>
      </c>
      <c r="B13" s="19">
        <v>24.3</v>
      </c>
      <c r="C13" s="20">
        <v>1</v>
      </c>
      <c r="D13" s="20">
        <v>0</v>
      </c>
      <c r="E13" s="20">
        <v>0</v>
      </c>
      <c r="F13" s="20">
        <v>0</v>
      </c>
      <c r="G13" s="20">
        <v>0</v>
      </c>
      <c r="H13" s="21">
        <v>0</v>
      </c>
      <c r="I13" s="21">
        <v>0</v>
      </c>
      <c r="J13" s="21">
        <v>1</v>
      </c>
      <c r="K13" s="21">
        <v>0</v>
      </c>
      <c r="L13" s="21">
        <v>0</v>
      </c>
      <c r="M13" s="21">
        <v>1</v>
      </c>
      <c r="N13" s="21">
        <v>0</v>
      </c>
      <c r="O13" s="21">
        <v>0</v>
      </c>
      <c r="P13" s="21">
        <v>0</v>
      </c>
      <c r="Q13" s="22">
        <v>2150.4690000000001</v>
      </c>
      <c r="R13" s="59">
        <f t="shared" si="0"/>
        <v>1739.2411923220479</v>
      </c>
      <c r="S13" s="59">
        <f t="shared" si="1"/>
        <v>411.22780767795211</v>
      </c>
      <c r="T13" s="61">
        <f t="shared" si="2"/>
        <v>-0.19122703358102447</v>
      </c>
      <c r="U13" s="61"/>
      <c r="W13" s="21" t="s">
        <v>36</v>
      </c>
      <c r="X13" s="21">
        <v>374.6216288519343</v>
      </c>
    </row>
    <row r="14" spans="1:24" ht="14.25" customHeight="1">
      <c r="A14" s="19">
        <v>22</v>
      </c>
      <c r="B14" s="19">
        <v>23.18</v>
      </c>
      <c r="C14" s="20">
        <v>1</v>
      </c>
      <c r="D14" s="20">
        <v>0</v>
      </c>
      <c r="E14" s="20">
        <v>0</v>
      </c>
      <c r="F14" s="20">
        <v>0</v>
      </c>
      <c r="G14" s="20">
        <v>0</v>
      </c>
      <c r="H14" s="21">
        <v>0</v>
      </c>
      <c r="I14" s="21">
        <v>0</v>
      </c>
      <c r="J14" s="21">
        <v>0</v>
      </c>
      <c r="K14" s="21">
        <v>0</v>
      </c>
      <c r="L14" s="21">
        <v>1</v>
      </c>
      <c r="M14" s="21">
        <v>1</v>
      </c>
      <c r="N14" s="21">
        <v>0</v>
      </c>
      <c r="O14" s="21">
        <v>0</v>
      </c>
      <c r="P14" s="21">
        <v>0</v>
      </c>
      <c r="Q14" s="22">
        <v>2731.9122000000002</v>
      </c>
      <c r="R14" s="59">
        <f t="shared" si="0"/>
        <v>2494.2510363755109</v>
      </c>
      <c r="S14" s="59">
        <f t="shared" si="1"/>
        <v>237.66116362448929</v>
      </c>
      <c r="T14" s="61">
        <f t="shared" si="2"/>
        <v>-8.6994436945846673E-2</v>
      </c>
      <c r="U14" s="61"/>
      <c r="W14" s="21" t="s">
        <v>98</v>
      </c>
      <c r="X14" s="21">
        <v>0</v>
      </c>
    </row>
    <row r="15" spans="1:24" ht="14.25" customHeight="1">
      <c r="A15" s="19">
        <v>22</v>
      </c>
      <c r="B15" s="19">
        <v>20.234999999999999</v>
      </c>
      <c r="C15" s="20">
        <v>1</v>
      </c>
      <c r="D15" s="20">
        <v>0</v>
      </c>
      <c r="E15" s="20">
        <v>0</v>
      </c>
      <c r="F15" s="20">
        <v>0</v>
      </c>
      <c r="G15" s="20">
        <v>0</v>
      </c>
      <c r="H15" s="21">
        <v>0</v>
      </c>
      <c r="I15" s="21">
        <v>0</v>
      </c>
      <c r="J15" s="21">
        <v>0</v>
      </c>
      <c r="K15" s="21">
        <v>1</v>
      </c>
      <c r="L15" s="21">
        <v>0</v>
      </c>
      <c r="M15" s="21">
        <v>1</v>
      </c>
      <c r="N15" s="21">
        <v>0</v>
      </c>
      <c r="O15" s="21">
        <v>0</v>
      </c>
      <c r="P15" s="21">
        <v>0</v>
      </c>
      <c r="Q15" s="22">
        <v>2527.8186500000002</v>
      </c>
      <c r="R15" s="59">
        <f t="shared" si="0"/>
        <v>1675.1399242254593</v>
      </c>
      <c r="S15" s="59">
        <f t="shared" si="1"/>
        <v>852.67872577454091</v>
      </c>
      <c r="T15" s="61">
        <f t="shared" si="2"/>
        <v>-0.33731799778221466</v>
      </c>
      <c r="U15" s="61"/>
      <c r="W15" s="21" t="s">
        <v>99</v>
      </c>
      <c r="X15" s="21">
        <v>-1563.6895489102039</v>
      </c>
    </row>
    <row r="16" spans="1:24" ht="14.25" customHeight="1">
      <c r="A16" s="19">
        <v>22</v>
      </c>
      <c r="B16" s="19">
        <v>21.28</v>
      </c>
      <c r="C16" s="20">
        <v>1</v>
      </c>
      <c r="D16" s="20">
        <v>0</v>
      </c>
      <c r="E16" s="20">
        <v>0</v>
      </c>
      <c r="F16" s="20">
        <v>0</v>
      </c>
      <c r="G16" s="20">
        <v>0</v>
      </c>
      <c r="H16" s="21">
        <v>0</v>
      </c>
      <c r="I16" s="21">
        <v>0</v>
      </c>
      <c r="J16" s="21">
        <v>0</v>
      </c>
      <c r="K16" s="21">
        <v>1</v>
      </c>
      <c r="L16" s="21">
        <v>0</v>
      </c>
      <c r="M16" s="21">
        <v>1</v>
      </c>
      <c r="N16" s="21">
        <v>0</v>
      </c>
      <c r="O16" s="21">
        <v>0</v>
      </c>
      <c r="P16" s="21">
        <v>0</v>
      </c>
      <c r="Q16" s="22">
        <v>4296.2712000000001</v>
      </c>
      <c r="R16" s="59">
        <f t="shared" si="0"/>
        <v>1832.8619989441468</v>
      </c>
      <c r="S16" s="59">
        <f t="shared" si="1"/>
        <v>2463.4092010558534</v>
      </c>
      <c r="T16" s="61">
        <f t="shared" si="2"/>
        <v>-0.5733830771800098</v>
      </c>
      <c r="U16" s="61"/>
      <c r="W16" s="21" t="s">
        <v>100</v>
      </c>
      <c r="X16" s="21">
        <v>-2358.8165170678503</v>
      </c>
    </row>
    <row r="17" spans="1:25" ht="14.25" customHeight="1">
      <c r="A17" s="19">
        <v>23</v>
      </c>
      <c r="B17" s="19">
        <v>23.18</v>
      </c>
      <c r="C17" s="20">
        <v>1</v>
      </c>
      <c r="D17" s="20">
        <v>0</v>
      </c>
      <c r="E17" s="20">
        <v>0</v>
      </c>
      <c r="F17" s="20">
        <v>0</v>
      </c>
      <c r="G17" s="20">
        <v>0</v>
      </c>
      <c r="H17" s="21">
        <v>0</v>
      </c>
      <c r="I17" s="21">
        <v>0</v>
      </c>
      <c r="J17" s="21">
        <v>0</v>
      </c>
      <c r="K17" s="21">
        <v>1</v>
      </c>
      <c r="L17" s="21">
        <v>0</v>
      </c>
      <c r="M17" s="21">
        <v>1</v>
      </c>
      <c r="N17" s="21">
        <v>0</v>
      </c>
      <c r="O17" s="21">
        <v>0</v>
      </c>
      <c r="P17" s="21">
        <v>0</v>
      </c>
      <c r="Q17" s="22">
        <v>14426.073850000001</v>
      </c>
      <c r="R17" s="59">
        <f t="shared" si="0"/>
        <v>2433.980393624066</v>
      </c>
      <c r="S17" s="59">
        <f t="shared" si="1"/>
        <v>11992.093456375935</v>
      </c>
      <c r="T17" s="61">
        <f t="shared" si="2"/>
        <v>-0.83127908404378048</v>
      </c>
      <c r="U17" s="61"/>
      <c r="W17" s="21" t="s">
        <v>95</v>
      </c>
      <c r="X17" s="21">
        <v>-2149.6960492065887</v>
      </c>
    </row>
    <row r="18" spans="1:25" ht="14.25" customHeight="1">
      <c r="A18" s="19">
        <v>23</v>
      </c>
      <c r="B18" s="19">
        <v>24.225000000000001</v>
      </c>
      <c r="C18" s="20">
        <v>1</v>
      </c>
      <c r="D18" s="20">
        <v>0</v>
      </c>
      <c r="E18" s="20">
        <v>0</v>
      </c>
      <c r="F18" s="20">
        <v>0</v>
      </c>
      <c r="G18" s="20">
        <v>0</v>
      </c>
      <c r="H18" s="21">
        <v>0</v>
      </c>
      <c r="I18" s="21">
        <v>0</v>
      </c>
      <c r="J18" s="21">
        <v>0</v>
      </c>
      <c r="K18" s="21">
        <v>0</v>
      </c>
      <c r="L18" s="21">
        <v>1</v>
      </c>
      <c r="M18" s="21">
        <v>1</v>
      </c>
      <c r="N18" s="21">
        <v>0</v>
      </c>
      <c r="O18" s="21">
        <v>0</v>
      </c>
      <c r="P18" s="21">
        <v>0</v>
      </c>
      <c r="Q18" s="22">
        <v>22395.74424</v>
      </c>
      <c r="R18" s="59">
        <f t="shared" si="0"/>
        <v>2966.3240971946871</v>
      </c>
      <c r="S18" s="59">
        <f t="shared" si="1"/>
        <v>19429.420142805313</v>
      </c>
      <c r="T18" s="61">
        <f t="shared" si="2"/>
        <v>-0.86754965294269282</v>
      </c>
      <c r="U18" s="61"/>
      <c r="W18" s="21" t="s">
        <v>122</v>
      </c>
      <c r="X18" s="21">
        <v>-5419.1366000141934</v>
      </c>
      <c r="Y18" s="59"/>
    </row>
    <row r="19" spans="1:25" ht="14.25" customHeight="1">
      <c r="A19" s="19">
        <v>24</v>
      </c>
      <c r="B19" s="19">
        <v>23.21</v>
      </c>
      <c r="C19" s="20">
        <v>1</v>
      </c>
      <c r="D19" s="20">
        <v>0</v>
      </c>
      <c r="E19" s="20">
        <v>0</v>
      </c>
      <c r="F19" s="20">
        <v>0</v>
      </c>
      <c r="G19" s="20">
        <v>0</v>
      </c>
      <c r="H19" s="21">
        <v>0</v>
      </c>
      <c r="I19" s="21">
        <v>1</v>
      </c>
      <c r="J19" s="21">
        <v>0</v>
      </c>
      <c r="K19" s="21">
        <v>0</v>
      </c>
      <c r="L19" s="21">
        <v>0</v>
      </c>
      <c r="M19" s="21">
        <v>1</v>
      </c>
      <c r="N19" s="21">
        <v>0</v>
      </c>
      <c r="O19" s="21">
        <v>0</v>
      </c>
      <c r="P19" s="21">
        <v>0</v>
      </c>
      <c r="Q19" s="22">
        <v>25081.76784</v>
      </c>
      <c r="R19" s="59">
        <f t="shared" si="0"/>
        <v>2206.0381163889779</v>
      </c>
      <c r="S19" s="59">
        <f t="shared" si="1"/>
        <v>22875.729723611024</v>
      </c>
      <c r="T19" s="61">
        <f t="shared" si="2"/>
        <v>-0.91204614720694366</v>
      </c>
      <c r="U19" s="61"/>
    </row>
    <row r="20" spans="1:25" ht="14.25" customHeight="1">
      <c r="A20" s="19">
        <v>24</v>
      </c>
      <c r="B20" s="19">
        <v>22.6</v>
      </c>
      <c r="C20" s="20">
        <v>1</v>
      </c>
      <c r="D20" s="20">
        <v>0</v>
      </c>
      <c r="E20" s="20">
        <v>0</v>
      </c>
      <c r="F20" s="20">
        <v>0</v>
      </c>
      <c r="G20" s="20">
        <v>0</v>
      </c>
      <c r="H20" s="21">
        <v>0</v>
      </c>
      <c r="I20" s="21">
        <v>0</v>
      </c>
      <c r="J20" s="21">
        <v>1</v>
      </c>
      <c r="K20" s="21">
        <v>0</v>
      </c>
      <c r="L20" s="21">
        <v>0</v>
      </c>
      <c r="M20" s="21">
        <v>1</v>
      </c>
      <c r="N20" s="21">
        <v>0</v>
      </c>
      <c r="O20" s="21">
        <v>0</v>
      </c>
      <c r="P20" s="21">
        <v>0</v>
      </c>
      <c r="Q20" s="22">
        <v>2457.502</v>
      </c>
      <c r="R20" s="59">
        <f t="shared" si="0"/>
        <v>2111.3617989519571</v>
      </c>
      <c r="S20" s="59">
        <f t="shared" si="1"/>
        <v>346.14020104804285</v>
      </c>
      <c r="T20" s="61">
        <f t="shared" si="2"/>
        <v>-0.14085042496325245</v>
      </c>
      <c r="U20" s="61"/>
    </row>
    <row r="21" spans="1:25" ht="14.25" customHeight="1">
      <c r="A21" s="19">
        <v>24</v>
      </c>
      <c r="B21" s="19">
        <v>24.225000000000001</v>
      </c>
      <c r="C21" s="20">
        <v>1</v>
      </c>
      <c r="D21" s="20">
        <v>0</v>
      </c>
      <c r="E21" s="20">
        <v>0</v>
      </c>
      <c r="F21" s="20">
        <v>0</v>
      </c>
      <c r="G21" s="20">
        <v>0</v>
      </c>
      <c r="H21" s="21">
        <v>0</v>
      </c>
      <c r="I21" s="21">
        <v>0</v>
      </c>
      <c r="J21" s="21">
        <v>0</v>
      </c>
      <c r="K21" s="21">
        <v>1</v>
      </c>
      <c r="L21" s="21">
        <v>0</v>
      </c>
      <c r="M21" s="21">
        <v>1</v>
      </c>
      <c r="N21" s="21">
        <v>0</v>
      </c>
      <c r="O21" s="21">
        <v>0</v>
      </c>
      <c r="P21" s="21">
        <v>0</v>
      </c>
      <c r="Q21" s="22">
        <v>2842.7607499999999</v>
      </c>
      <c r="R21" s="59">
        <f t="shared" si="0"/>
        <v>2906.053454443243</v>
      </c>
      <c r="S21" s="59">
        <f t="shared" si="1"/>
        <v>-63.29270444324311</v>
      </c>
      <c r="T21" s="61">
        <f t="shared" si="2"/>
        <v>2.2264520305918502E-2</v>
      </c>
      <c r="U21" s="61"/>
    </row>
    <row r="22" spans="1:25" ht="14.25" customHeight="1">
      <c r="A22" s="19">
        <v>25</v>
      </c>
      <c r="B22" s="19">
        <v>23.465</v>
      </c>
      <c r="C22" s="20">
        <v>1</v>
      </c>
      <c r="D22" s="20">
        <v>0</v>
      </c>
      <c r="E22" s="20">
        <v>0</v>
      </c>
      <c r="F22" s="20">
        <v>0</v>
      </c>
      <c r="G22" s="20">
        <v>0</v>
      </c>
      <c r="H22" s="21">
        <v>0</v>
      </c>
      <c r="I22" s="21">
        <v>0</v>
      </c>
      <c r="J22" s="21">
        <v>0</v>
      </c>
      <c r="K22" s="21">
        <v>0</v>
      </c>
      <c r="L22" s="21">
        <v>1</v>
      </c>
      <c r="M22" s="21">
        <v>1</v>
      </c>
      <c r="N22" s="21">
        <v>0</v>
      </c>
      <c r="O22" s="21">
        <v>0</v>
      </c>
      <c r="P22" s="21">
        <v>0</v>
      </c>
      <c r="Q22" s="22">
        <v>3206.4913499999998</v>
      </c>
      <c r="R22" s="59">
        <f t="shared" si="0"/>
        <v>3480.3191059638939</v>
      </c>
      <c r="S22" s="59">
        <f t="shared" si="1"/>
        <v>-273.82775596389411</v>
      </c>
      <c r="T22" s="61">
        <f t="shared" si="2"/>
        <v>8.5397940014369331E-2</v>
      </c>
      <c r="U22" s="61"/>
    </row>
    <row r="23" spans="1:25" ht="14.25" customHeight="1">
      <c r="A23" s="19">
        <v>25</v>
      </c>
      <c r="B23" s="19">
        <v>24.3</v>
      </c>
      <c r="C23" s="20">
        <v>1</v>
      </c>
      <c r="D23" s="20">
        <v>0</v>
      </c>
      <c r="E23" s="20">
        <v>0</v>
      </c>
      <c r="F23" s="20">
        <v>0</v>
      </c>
      <c r="G23" s="20">
        <v>0</v>
      </c>
      <c r="H23" s="21">
        <v>0</v>
      </c>
      <c r="I23" s="21">
        <v>0</v>
      </c>
      <c r="J23" s="21">
        <v>1</v>
      </c>
      <c r="K23" s="21">
        <v>0</v>
      </c>
      <c r="L23" s="21">
        <v>0</v>
      </c>
      <c r="M23" s="21">
        <v>1</v>
      </c>
      <c r="N23" s="21">
        <v>0</v>
      </c>
      <c r="O23" s="21">
        <v>0</v>
      </c>
      <c r="P23" s="21">
        <v>0</v>
      </c>
      <c r="Q23" s="22">
        <v>4391.652</v>
      </c>
      <c r="R23" s="59">
        <f t="shared" si="0"/>
        <v>2682.2941506235165</v>
      </c>
      <c r="S23" s="59">
        <f t="shared" si="1"/>
        <v>1709.3578493764835</v>
      </c>
      <c r="T23" s="61">
        <f t="shared" si="2"/>
        <v>-0.38922889367747798</v>
      </c>
      <c r="U23" s="61"/>
    </row>
    <row r="24" spans="1:25" ht="14.25" customHeight="1">
      <c r="A24" s="19">
        <v>25</v>
      </c>
      <c r="B24" s="19">
        <v>22.515000000000001</v>
      </c>
      <c r="C24" s="20">
        <v>1</v>
      </c>
      <c r="D24" s="20">
        <v>0</v>
      </c>
      <c r="E24" s="20">
        <v>0</v>
      </c>
      <c r="F24" s="20">
        <v>0</v>
      </c>
      <c r="G24" s="20">
        <v>0</v>
      </c>
      <c r="H24" s="21">
        <v>0</v>
      </c>
      <c r="I24" s="21">
        <v>0</v>
      </c>
      <c r="J24" s="21">
        <v>0</v>
      </c>
      <c r="K24" s="21">
        <v>1</v>
      </c>
      <c r="L24" s="21">
        <v>0</v>
      </c>
      <c r="M24" s="21">
        <v>1</v>
      </c>
      <c r="N24" s="21">
        <v>0</v>
      </c>
      <c r="O24" s="21">
        <v>0</v>
      </c>
      <c r="P24" s="21">
        <v>0</v>
      </c>
      <c r="Q24" s="22">
        <v>3594.17085</v>
      </c>
      <c r="R24" s="59">
        <f t="shared" si="0"/>
        <v>2962.3137728222446</v>
      </c>
      <c r="S24" s="59">
        <f t="shared" si="1"/>
        <v>631.8570771777554</v>
      </c>
      <c r="T24" s="61">
        <f t="shared" si="2"/>
        <v>-0.17580051242632369</v>
      </c>
      <c r="U24" s="61"/>
    </row>
    <row r="25" spans="1:25" ht="14.25" customHeight="1">
      <c r="A25" s="19">
        <v>25</v>
      </c>
      <c r="B25" s="19">
        <v>20.8</v>
      </c>
      <c r="C25" s="20">
        <v>1</v>
      </c>
      <c r="D25" s="20">
        <v>0</v>
      </c>
      <c r="E25" s="20">
        <v>0</v>
      </c>
      <c r="F25" s="20">
        <v>0</v>
      </c>
      <c r="G25" s="20">
        <v>0</v>
      </c>
      <c r="H25" s="21">
        <v>0</v>
      </c>
      <c r="I25" s="21">
        <v>0</v>
      </c>
      <c r="J25" s="21">
        <v>1</v>
      </c>
      <c r="K25" s="21">
        <v>0</v>
      </c>
      <c r="L25" s="21">
        <v>0</v>
      </c>
      <c r="M25" s="21">
        <v>1</v>
      </c>
      <c r="N25" s="21">
        <v>0</v>
      </c>
      <c r="O25" s="21">
        <v>0</v>
      </c>
      <c r="P25" s="21">
        <v>0</v>
      </c>
      <c r="Q25" s="22">
        <v>3208.7869999999998</v>
      </c>
      <c r="R25" s="59">
        <f t="shared" si="0"/>
        <v>2154.0383979771959</v>
      </c>
      <c r="S25" s="59">
        <f t="shared" si="1"/>
        <v>1054.7486020228039</v>
      </c>
      <c r="T25" s="61">
        <f t="shared" si="2"/>
        <v>-0.32870633109109576</v>
      </c>
      <c r="U25" s="61"/>
    </row>
    <row r="26" spans="1:25" ht="14.25" customHeight="1">
      <c r="A26" s="19">
        <v>26</v>
      </c>
      <c r="B26" s="19">
        <v>22.61</v>
      </c>
      <c r="C26" s="20">
        <v>1</v>
      </c>
      <c r="D26" s="20">
        <v>0</v>
      </c>
      <c r="E26" s="20">
        <v>0</v>
      </c>
      <c r="F26" s="20">
        <v>0</v>
      </c>
      <c r="G26" s="20">
        <v>0</v>
      </c>
      <c r="H26" s="21">
        <v>0</v>
      </c>
      <c r="I26" s="21">
        <v>0</v>
      </c>
      <c r="J26" s="21">
        <v>0</v>
      </c>
      <c r="K26" s="21">
        <v>1</v>
      </c>
      <c r="L26" s="21">
        <v>0</v>
      </c>
      <c r="M26" s="21">
        <v>0</v>
      </c>
      <c r="N26" s="21">
        <v>1</v>
      </c>
      <c r="O26" s="21">
        <v>0</v>
      </c>
      <c r="P26" s="21">
        <v>0</v>
      </c>
      <c r="Q26" s="22">
        <v>3176.8159000000001</v>
      </c>
      <c r="R26" s="59">
        <f t="shared" si="0"/>
        <v>1727.3135804415015</v>
      </c>
      <c r="S26" s="59">
        <f t="shared" si="1"/>
        <v>1449.5023195584986</v>
      </c>
      <c r="T26" s="61">
        <f t="shared" si="2"/>
        <v>-0.45627520296612045</v>
      </c>
      <c r="U26" s="61"/>
    </row>
    <row r="27" spans="1:25" ht="14.25" customHeight="1">
      <c r="A27" s="19">
        <v>26</v>
      </c>
      <c r="B27" s="19">
        <v>19.8</v>
      </c>
      <c r="C27" s="20">
        <v>1</v>
      </c>
      <c r="D27" s="20">
        <v>0</v>
      </c>
      <c r="E27" s="20">
        <v>0</v>
      </c>
      <c r="F27" s="20">
        <v>0</v>
      </c>
      <c r="G27" s="20">
        <v>0</v>
      </c>
      <c r="H27" s="21">
        <v>0</v>
      </c>
      <c r="I27" s="21">
        <v>0</v>
      </c>
      <c r="J27" s="21">
        <v>1</v>
      </c>
      <c r="K27" s="21">
        <v>0</v>
      </c>
      <c r="L27" s="21">
        <v>0</v>
      </c>
      <c r="M27" s="21">
        <v>0</v>
      </c>
      <c r="N27" s="21">
        <v>1</v>
      </c>
      <c r="O27" s="21">
        <v>0</v>
      </c>
      <c r="P27" s="21">
        <v>0</v>
      </c>
      <c r="Q27" s="22">
        <v>3378.91</v>
      </c>
      <c r="R27" s="59">
        <f t="shared" si="0"/>
        <v>753.76962012567674</v>
      </c>
      <c r="S27" s="59">
        <f t="shared" si="1"/>
        <v>2625.1403798743231</v>
      </c>
      <c r="T27" s="61">
        <f t="shared" si="2"/>
        <v>-0.77691929642231461</v>
      </c>
      <c r="U27" s="61"/>
    </row>
    <row r="28" spans="1:25" ht="14.25" customHeight="1">
      <c r="A28" s="19">
        <v>26</v>
      </c>
      <c r="B28" s="19">
        <v>22.23</v>
      </c>
      <c r="C28" s="20">
        <v>1</v>
      </c>
      <c r="D28" s="20">
        <v>0</v>
      </c>
      <c r="E28" s="20">
        <v>0</v>
      </c>
      <c r="F28" s="20">
        <v>0</v>
      </c>
      <c r="G28" s="20">
        <v>0</v>
      </c>
      <c r="H28" s="21">
        <v>0</v>
      </c>
      <c r="I28" s="21">
        <v>0</v>
      </c>
      <c r="J28" s="21">
        <v>0</v>
      </c>
      <c r="K28" s="21">
        <v>1</v>
      </c>
      <c r="L28" s="21">
        <v>0</v>
      </c>
      <c r="M28" s="21">
        <v>0</v>
      </c>
      <c r="N28" s="21">
        <v>1</v>
      </c>
      <c r="O28" s="21">
        <v>0</v>
      </c>
      <c r="P28" s="21">
        <v>0</v>
      </c>
      <c r="Q28" s="22">
        <v>3176.2876999999999</v>
      </c>
      <c r="R28" s="59">
        <f t="shared" si="0"/>
        <v>1669.9600987256163</v>
      </c>
      <c r="S28" s="59">
        <f t="shared" si="1"/>
        <v>1506.3276012743836</v>
      </c>
      <c r="T28" s="61">
        <f t="shared" si="2"/>
        <v>-0.47424154974197824</v>
      </c>
      <c r="U28" s="61"/>
    </row>
    <row r="29" spans="1:25" ht="14.25" customHeight="1">
      <c r="A29" s="19">
        <v>27</v>
      </c>
      <c r="B29" s="19">
        <v>23.21</v>
      </c>
      <c r="C29" s="20">
        <v>1</v>
      </c>
      <c r="D29" s="20">
        <v>0</v>
      </c>
      <c r="E29" s="20">
        <v>0</v>
      </c>
      <c r="F29" s="20">
        <v>0</v>
      </c>
      <c r="G29" s="20">
        <v>0</v>
      </c>
      <c r="H29" s="21">
        <v>0</v>
      </c>
      <c r="I29" s="21">
        <v>1</v>
      </c>
      <c r="J29" s="21">
        <v>0</v>
      </c>
      <c r="K29" s="21">
        <v>0</v>
      </c>
      <c r="L29" s="21">
        <v>0</v>
      </c>
      <c r="M29" s="21">
        <v>0</v>
      </c>
      <c r="N29" s="21">
        <v>1</v>
      </c>
      <c r="O29" s="21">
        <v>0</v>
      </c>
      <c r="P29" s="21">
        <v>0</v>
      </c>
      <c r="Q29" s="22">
        <v>3561.8888999999999</v>
      </c>
      <c r="R29" s="59">
        <f t="shared" si="0"/>
        <v>1585.4015257802421</v>
      </c>
      <c r="S29" s="59">
        <f t="shared" si="1"/>
        <v>1976.4873742197578</v>
      </c>
      <c r="T29" s="61">
        <f t="shared" si="2"/>
        <v>-0.55489865902885349</v>
      </c>
      <c r="U29" s="61"/>
    </row>
    <row r="30" spans="1:25" ht="14.25" customHeight="1">
      <c r="A30" s="19">
        <v>27</v>
      </c>
      <c r="B30" s="19">
        <v>24.1</v>
      </c>
      <c r="C30" s="20">
        <v>1</v>
      </c>
      <c r="D30" s="20">
        <v>0</v>
      </c>
      <c r="E30" s="20">
        <v>0</v>
      </c>
      <c r="F30" s="20">
        <v>0</v>
      </c>
      <c r="G30" s="20">
        <v>0</v>
      </c>
      <c r="H30" s="21">
        <v>0</v>
      </c>
      <c r="I30" s="21">
        <v>0</v>
      </c>
      <c r="J30" s="21">
        <v>1</v>
      </c>
      <c r="K30" s="21">
        <v>0</v>
      </c>
      <c r="L30" s="21">
        <v>0</v>
      </c>
      <c r="M30" s="21">
        <v>0</v>
      </c>
      <c r="N30" s="21">
        <v>1</v>
      </c>
      <c r="O30" s="21">
        <v>0</v>
      </c>
      <c r="P30" s="21">
        <v>0</v>
      </c>
      <c r="Q30" s="22">
        <v>2974.1260000000002</v>
      </c>
      <c r="R30" s="59">
        <f t="shared" si="0"/>
        <v>1717.1205309059314</v>
      </c>
      <c r="S30" s="59">
        <f t="shared" si="1"/>
        <v>1257.0054690940688</v>
      </c>
      <c r="T30" s="61">
        <f t="shared" si="2"/>
        <v>-0.4226470126329781</v>
      </c>
      <c r="U30" s="61"/>
    </row>
    <row r="31" spans="1:25" ht="14.25" customHeight="1">
      <c r="A31" s="19">
        <v>27</v>
      </c>
      <c r="B31" s="19">
        <v>21.47</v>
      </c>
      <c r="C31" s="20">
        <v>1</v>
      </c>
      <c r="D31" s="20">
        <v>0</v>
      </c>
      <c r="E31" s="20">
        <v>0</v>
      </c>
      <c r="F31" s="20">
        <v>0</v>
      </c>
      <c r="G31" s="20">
        <v>0</v>
      </c>
      <c r="H31" s="21">
        <v>0</v>
      </c>
      <c r="I31" s="21">
        <v>0</v>
      </c>
      <c r="J31" s="21">
        <v>0</v>
      </c>
      <c r="K31" s="21">
        <v>1</v>
      </c>
      <c r="L31" s="21">
        <v>0</v>
      </c>
      <c r="M31" s="21">
        <v>0</v>
      </c>
      <c r="N31" s="21">
        <v>1</v>
      </c>
      <c r="O31" s="21">
        <v>0</v>
      </c>
      <c r="P31" s="21">
        <v>0</v>
      </c>
      <c r="Q31" s="22">
        <v>3353.4703</v>
      </c>
      <c r="R31" s="59">
        <f t="shared" si="0"/>
        <v>1869.6041213943336</v>
      </c>
      <c r="S31" s="59">
        <f t="shared" si="1"/>
        <v>1483.8661786056664</v>
      </c>
      <c r="T31" s="61">
        <f t="shared" si="2"/>
        <v>-0.44248675129332932</v>
      </c>
      <c r="U31" s="61"/>
    </row>
    <row r="32" spans="1:25" ht="14.25" customHeight="1">
      <c r="A32" s="19">
        <v>28</v>
      </c>
      <c r="B32" s="19">
        <v>24.32</v>
      </c>
      <c r="C32" s="20">
        <v>1</v>
      </c>
      <c r="D32" s="20">
        <v>0</v>
      </c>
      <c r="E32" s="20">
        <v>0</v>
      </c>
      <c r="F32" s="20">
        <v>0</v>
      </c>
      <c r="G32" s="20">
        <v>0</v>
      </c>
      <c r="H32" s="21">
        <v>0</v>
      </c>
      <c r="I32" s="21">
        <v>0</v>
      </c>
      <c r="J32" s="21">
        <v>0</v>
      </c>
      <c r="K32" s="21">
        <v>0</v>
      </c>
      <c r="L32" s="21">
        <v>1</v>
      </c>
      <c r="M32" s="21">
        <v>0</v>
      </c>
      <c r="N32" s="21">
        <v>1</v>
      </c>
      <c r="O32" s="21">
        <v>0</v>
      </c>
      <c r="P32" s="21">
        <v>0</v>
      </c>
      <c r="Q32" s="22">
        <v>23288.928400000001</v>
      </c>
      <c r="R32" s="59">
        <f t="shared" si="0"/>
        <v>2988.7278492159021</v>
      </c>
      <c r="S32" s="59">
        <f t="shared" si="1"/>
        <v>20300.200550784099</v>
      </c>
      <c r="T32" s="61">
        <f t="shared" si="2"/>
        <v>-0.87166743793948454</v>
      </c>
      <c r="U32" s="61"/>
    </row>
    <row r="33" spans="1:21" ht="14.25" customHeight="1">
      <c r="A33" s="19">
        <v>28</v>
      </c>
      <c r="B33" s="19">
        <v>23.844999999999999</v>
      </c>
      <c r="C33" s="20">
        <v>1</v>
      </c>
      <c r="D33" s="20">
        <v>0</v>
      </c>
      <c r="E33" s="20">
        <v>0</v>
      </c>
      <c r="F33" s="20">
        <v>0</v>
      </c>
      <c r="G33" s="20">
        <v>0</v>
      </c>
      <c r="H33" s="21">
        <v>0</v>
      </c>
      <c r="I33" s="21">
        <v>0</v>
      </c>
      <c r="J33" s="21">
        <v>0</v>
      </c>
      <c r="K33" s="21">
        <v>1</v>
      </c>
      <c r="L33" s="21">
        <v>0</v>
      </c>
      <c r="M33" s="21">
        <v>0</v>
      </c>
      <c r="N33" s="21">
        <v>1</v>
      </c>
      <c r="O33" s="21">
        <v>0</v>
      </c>
      <c r="P33" s="21">
        <v>0</v>
      </c>
      <c r="Q33" s="22">
        <v>4719.7365499999996</v>
      </c>
      <c r="R33" s="59">
        <f t="shared" si="0"/>
        <v>2542.4143682191116</v>
      </c>
      <c r="S33" s="59">
        <f t="shared" si="1"/>
        <v>2177.3221817808881</v>
      </c>
      <c r="T33" s="61">
        <f t="shared" si="2"/>
        <v>-0.46132282145724601</v>
      </c>
      <c r="U33" s="61"/>
    </row>
    <row r="34" spans="1:21" ht="14.25" customHeight="1">
      <c r="A34" s="19">
        <v>29</v>
      </c>
      <c r="B34" s="19">
        <v>20.234999999999999</v>
      </c>
      <c r="C34" s="20">
        <v>1</v>
      </c>
      <c r="D34" s="20">
        <v>0</v>
      </c>
      <c r="E34" s="20">
        <v>0</v>
      </c>
      <c r="F34" s="20">
        <v>0</v>
      </c>
      <c r="G34" s="20">
        <v>0</v>
      </c>
      <c r="H34" s="21">
        <v>0</v>
      </c>
      <c r="I34" s="21">
        <v>0</v>
      </c>
      <c r="J34" s="21">
        <v>0</v>
      </c>
      <c r="K34" s="21">
        <v>1</v>
      </c>
      <c r="L34" s="21">
        <v>0</v>
      </c>
      <c r="M34" s="21">
        <v>0</v>
      </c>
      <c r="N34" s="21">
        <v>1</v>
      </c>
      <c r="O34" s="21">
        <v>0</v>
      </c>
      <c r="P34" s="21">
        <v>0</v>
      </c>
      <c r="Q34" s="22">
        <v>4906.4096499999996</v>
      </c>
      <c r="R34" s="59">
        <f t="shared" si="0"/>
        <v>2311.9072780186834</v>
      </c>
      <c r="S34" s="59">
        <f t="shared" si="1"/>
        <v>2594.5023719813162</v>
      </c>
      <c r="T34" s="61">
        <f t="shared" si="2"/>
        <v>-0.52879856291276384</v>
      </c>
      <c r="U34" s="61"/>
    </row>
    <row r="35" spans="1:21" ht="14.25" customHeight="1">
      <c r="A35" s="19">
        <v>29</v>
      </c>
      <c r="B35" s="19">
        <v>24.6</v>
      </c>
      <c r="C35" s="20">
        <v>1</v>
      </c>
      <c r="D35" s="20">
        <v>0</v>
      </c>
      <c r="E35" s="20">
        <v>0</v>
      </c>
      <c r="F35" s="20">
        <v>0</v>
      </c>
      <c r="G35" s="20">
        <v>0</v>
      </c>
      <c r="H35" s="21">
        <v>0</v>
      </c>
      <c r="I35" s="21">
        <v>0</v>
      </c>
      <c r="J35" s="21">
        <v>1</v>
      </c>
      <c r="K35" s="21">
        <v>0</v>
      </c>
      <c r="L35" s="21">
        <v>0</v>
      </c>
      <c r="M35" s="21">
        <v>0</v>
      </c>
      <c r="N35" s="21">
        <v>1</v>
      </c>
      <c r="O35" s="21">
        <v>0</v>
      </c>
      <c r="P35" s="21">
        <v>0</v>
      </c>
      <c r="Q35" s="22">
        <v>4529.4769999999999</v>
      </c>
      <c r="R35" s="59">
        <f t="shared" si="0"/>
        <v>2421.2876106278127</v>
      </c>
      <c r="S35" s="59">
        <f t="shared" si="1"/>
        <v>2108.1893893721872</v>
      </c>
      <c r="T35" s="61">
        <f t="shared" si="2"/>
        <v>-0.46543770712870103</v>
      </c>
      <c r="U35" s="61"/>
    </row>
    <row r="36" spans="1:21" ht="14.25" customHeight="1">
      <c r="A36" s="19">
        <v>30</v>
      </c>
      <c r="B36" s="19">
        <v>22.895</v>
      </c>
      <c r="C36" s="20">
        <v>1</v>
      </c>
      <c r="D36" s="20">
        <v>0</v>
      </c>
      <c r="E36" s="20">
        <v>0</v>
      </c>
      <c r="F36" s="20">
        <v>0</v>
      </c>
      <c r="G36" s="20">
        <v>0</v>
      </c>
      <c r="H36" s="21">
        <v>0</v>
      </c>
      <c r="I36" s="21">
        <v>0</v>
      </c>
      <c r="J36" s="21">
        <v>0</v>
      </c>
      <c r="K36" s="21">
        <v>0</v>
      </c>
      <c r="L36" s="21">
        <v>1</v>
      </c>
      <c r="M36" s="21">
        <v>0</v>
      </c>
      <c r="N36" s="21">
        <v>1</v>
      </c>
      <c r="O36" s="21">
        <v>0</v>
      </c>
      <c r="P36" s="21">
        <v>0</v>
      </c>
      <c r="Q36" s="22">
        <v>4719.52405</v>
      </c>
      <c r="R36" s="59">
        <f t="shared" si="0"/>
        <v>3402.3542649823103</v>
      </c>
      <c r="S36" s="59">
        <f t="shared" si="1"/>
        <v>1317.1697850176897</v>
      </c>
      <c r="T36" s="61">
        <f t="shared" si="2"/>
        <v>-0.27908953764473132</v>
      </c>
      <c r="U36" s="61"/>
    </row>
    <row r="37" spans="1:21" ht="14.25" customHeight="1">
      <c r="A37" s="19">
        <v>30</v>
      </c>
      <c r="B37" s="19">
        <v>19.95</v>
      </c>
      <c r="C37" s="20">
        <v>1</v>
      </c>
      <c r="D37" s="20">
        <v>0</v>
      </c>
      <c r="E37" s="20">
        <v>0</v>
      </c>
      <c r="F37" s="20">
        <v>0</v>
      </c>
      <c r="G37" s="20">
        <v>0</v>
      </c>
      <c r="H37" s="21">
        <v>0</v>
      </c>
      <c r="I37" s="21">
        <v>0</v>
      </c>
      <c r="J37" s="21">
        <v>0</v>
      </c>
      <c r="K37" s="21">
        <v>1</v>
      </c>
      <c r="L37" s="21">
        <v>0</v>
      </c>
      <c r="M37" s="21">
        <v>0</v>
      </c>
      <c r="N37" s="21">
        <v>1</v>
      </c>
      <c r="O37" s="21">
        <v>0</v>
      </c>
      <c r="P37" s="21">
        <v>0</v>
      </c>
      <c r="Q37" s="22">
        <v>5693.4305000000004</v>
      </c>
      <c r="R37" s="59">
        <f t="shared" si="0"/>
        <v>2583.2431528322595</v>
      </c>
      <c r="S37" s="59">
        <f t="shared" si="1"/>
        <v>3110.1873471677409</v>
      </c>
      <c r="T37" s="61">
        <f t="shared" si="2"/>
        <v>-0.54627651064990446</v>
      </c>
      <c r="U37" s="61"/>
    </row>
    <row r="38" spans="1:21" ht="14.25" customHeight="1">
      <c r="A38" s="19">
        <v>30</v>
      </c>
      <c r="B38" s="19">
        <v>21.945</v>
      </c>
      <c r="C38" s="20">
        <v>1</v>
      </c>
      <c r="D38" s="20">
        <v>0</v>
      </c>
      <c r="E38" s="20">
        <v>0</v>
      </c>
      <c r="F38" s="20">
        <v>0</v>
      </c>
      <c r="G38" s="20">
        <v>0</v>
      </c>
      <c r="H38" s="21">
        <v>0</v>
      </c>
      <c r="I38" s="21">
        <v>0</v>
      </c>
      <c r="J38" s="21">
        <v>0</v>
      </c>
      <c r="K38" s="21">
        <v>0</v>
      </c>
      <c r="L38" s="21">
        <v>1</v>
      </c>
      <c r="M38" s="21">
        <v>0</v>
      </c>
      <c r="N38" s="21">
        <v>1</v>
      </c>
      <c r="O38" s="21">
        <v>0</v>
      </c>
      <c r="P38" s="21">
        <v>0</v>
      </c>
      <c r="Q38" s="22">
        <v>4718.2035500000002</v>
      </c>
      <c r="R38" s="59">
        <f t="shared" si="0"/>
        <v>3258.9705606925963</v>
      </c>
      <c r="S38" s="59">
        <f t="shared" si="1"/>
        <v>1459.2329893074038</v>
      </c>
      <c r="T38" s="61">
        <f t="shared" si="2"/>
        <v>-0.3092772437313358</v>
      </c>
      <c r="U38" s="61"/>
    </row>
    <row r="39" spans="1:21" ht="14.25" customHeight="1">
      <c r="A39" s="19">
        <v>31</v>
      </c>
      <c r="B39" s="19">
        <v>23.6</v>
      </c>
      <c r="C39" s="20">
        <v>1</v>
      </c>
      <c r="D39" s="20">
        <v>0</v>
      </c>
      <c r="E39" s="20">
        <v>0</v>
      </c>
      <c r="F39" s="20">
        <v>0</v>
      </c>
      <c r="G39" s="20">
        <v>0</v>
      </c>
      <c r="H39" s="21">
        <v>0</v>
      </c>
      <c r="I39" s="21">
        <v>0</v>
      </c>
      <c r="J39" s="21">
        <v>1</v>
      </c>
      <c r="K39" s="21">
        <v>0</v>
      </c>
      <c r="L39" s="21">
        <v>0</v>
      </c>
      <c r="M39" s="21">
        <v>0</v>
      </c>
      <c r="N39" s="21">
        <v>1</v>
      </c>
      <c r="O39" s="21">
        <v>0</v>
      </c>
      <c r="P39" s="21">
        <v>0</v>
      </c>
      <c r="Q39" s="22">
        <v>4931.6469999999999</v>
      </c>
      <c r="R39" s="59">
        <f t="shared" si="0"/>
        <v>2899.0593677869874</v>
      </c>
      <c r="S39" s="59">
        <f t="shared" si="1"/>
        <v>2032.5876322130125</v>
      </c>
      <c r="T39" s="61">
        <f t="shared" si="2"/>
        <v>-0.41215189007100722</v>
      </c>
      <c r="U39" s="61"/>
    </row>
    <row r="40" spans="1:21" ht="14.25" customHeight="1">
      <c r="A40" s="19">
        <v>31</v>
      </c>
      <c r="B40" s="19">
        <v>21.754999999999999</v>
      </c>
      <c r="C40" s="20">
        <v>1</v>
      </c>
      <c r="D40" s="20">
        <v>0</v>
      </c>
      <c r="E40" s="20">
        <v>0</v>
      </c>
      <c r="F40" s="20">
        <v>0</v>
      </c>
      <c r="G40" s="20">
        <v>0</v>
      </c>
      <c r="H40" s="21">
        <v>0</v>
      </c>
      <c r="I40" s="21">
        <v>0</v>
      </c>
      <c r="J40" s="21">
        <v>0</v>
      </c>
      <c r="K40" s="21">
        <v>1</v>
      </c>
      <c r="L40" s="21">
        <v>0</v>
      </c>
      <c r="M40" s="21">
        <v>0</v>
      </c>
      <c r="N40" s="21">
        <v>1</v>
      </c>
      <c r="O40" s="21">
        <v>0</v>
      </c>
      <c r="P40" s="21">
        <v>0</v>
      </c>
      <c r="Q40" s="22">
        <v>4134.0824499999999</v>
      </c>
      <c r="R40" s="59">
        <f t="shared" si="0"/>
        <v>3170.0231770832088</v>
      </c>
      <c r="S40" s="59">
        <f t="shared" si="1"/>
        <v>964.05927291679109</v>
      </c>
      <c r="T40" s="61">
        <f t="shared" si="2"/>
        <v>-0.23319788237817829</v>
      </c>
      <c r="U40" s="61"/>
    </row>
    <row r="41" spans="1:21" ht="14.25" customHeight="1">
      <c r="A41" s="19">
        <v>32</v>
      </c>
      <c r="B41" s="19">
        <v>23.65</v>
      </c>
      <c r="C41" s="20">
        <v>1</v>
      </c>
      <c r="D41" s="20">
        <v>0</v>
      </c>
      <c r="E41" s="20">
        <v>0</v>
      </c>
      <c r="F41" s="20">
        <v>0</v>
      </c>
      <c r="G41" s="20">
        <v>0</v>
      </c>
      <c r="H41" s="21">
        <v>0</v>
      </c>
      <c r="I41" s="21">
        <v>1</v>
      </c>
      <c r="J41" s="21">
        <v>0</v>
      </c>
      <c r="K41" s="21">
        <v>0</v>
      </c>
      <c r="L41" s="21">
        <v>0</v>
      </c>
      <c r="M41" s="21">
        <v>0</v>
      </c>
      <c r="N41" s="21">
        <v>1</v>
      </c>
      <c r="O41" s="21">
        <v>0</v>
      </c>
      <c r="P41" s="21">
        <v>0</v>
      </c>
      <c r="Q41" s="22">
        <v>17626.239509999999</v>
      </c>
      <c r="R41" s="59">
        <f t="shared" si="0"/>
        <v>3223.5657509010853</v>
      </c>
      <c r="S41" s="59">
        <f t="shared" si="1"/>
        <v>14402.673759098914</v>
      </c>
      <c r="T41" s="61">
        <f t="shared" si="2"/>
        <v>-0.81711551411336258</v>
      </c>
      <c r="U41" s="61"/>
    </row>
    <row r="42" spans="1:21" ht="14.25" customHeight="1">
      <c r="A42" s="19">
        <v>32</v>
      </c>
      <c r="B42" s="19">
        <v>20.52</v>
      </c>
      <c r="C42" s="20">
        <v>1</v>
      </c>
      <c r="D42" s="20">
        <v>0</v>
      </c>
      <c r="E42" s="20">
        <v>0</v>
      </c>
      <c r="F42" s="20">
        <v>0</v>
      </c>
      <c r="G42" s="20">
        <v>0</v>
      </c>
      <c r="H42" s="21">
        <v>0</v>
      </c>
      <c r="I42" s="21">
        <v>0</v>
      </c>
      <c r="J42" s="21">
        <v>0</v>
      </c>
      <c r="K42" s="21">
        <v>0</v>
      </c>
      <c r="L42" s="21">
        <v>1</v>
      </c>
      <c r="M42" s="21">
        <v>0</v>
      </c>
      <c r="N42" s="21">
        <v>1</v>
      </c>
      <c r="O42" s="21">
        <v>0</v>
      </c>
      <c r="P42" s="21">
        <v>0</v>
      </c>
      <c r="Q42" s="22">
        <v>4544.2348000000002</v>
      </c>
      <c r="R42" s="59">
        <f t="shared" si="0"/>
        <v>3672.5969764590009</v>
      </c>
      <c r="S42" s="59">
        <f t="shared" si="1"/>
        <v>871.63782354099931</v>
      </c>
      <c r="T42" s="61">
        <f t="shared" si="2"/>
        <v>-0.19181179272272622</v>
      </c>
      <c r="U42" s="61"/>
    </row>
    <row r="43" spans="1:21" ht="14.25" customHeight="1">
      <c r="A43" s="19">
        <v>33</v>
      </c>
      <c r="B43" s="19">
        <v>22.135000000000002</v>
      </c>
      <c r="C43" s="20">
        <v>1</v>
      </c>
      <c r="D43" s="20">
        <v>0</v>
      </c>
      <c r="E43" s="20">
        <v>0</v>
      </c>
      <c r="F43" s="20">
        <v>0</v>
      </c>
      <c r="G43" s="20">
        <v>0</v>
      </c>
      <c r="H43" s="21">
        <v>0</v>
      </c>
      <c r="I43" s="21">
        <v>0</v>
      </c>
      <c r="J43" s="21">
        <v>0</v>
      </c>
      <c r="K43" s="21">
        <v>0</v>
      </c>
      <c r="L43" s="21">
        <v>1</v>
      </c>
      <c r="M43" s="21">
        <v>0</v>
      </c>
      <c r="N43" s="21">
        <v>1</v>
      </c>
      <c r="O43" s="21">
        <v>0</v>
      </c>
      <c r="P43" s="21">
        <v>0</v>
      </c>
      <c r="Q43" s="22">
        <v>5354.0746499999996</v>
      </c>
      <c r="R43" s="59">
        <f t="shared" si="0"/>
        <v>4230.7002598520085</v>
      </c>
      <c r="S43" s="59">
        <f t="shared" si="1"/>
        <v>1123.3743901479911</v>
      </c>
      <c r="T43" s="61">
        <f t="shared" si="2"/>
        <v>-0.20981672157820797</v>
      </c>
      <c r="U43" s="61"/>
    </row>
    <row r="44" spans="1:21" ht="14.25" customHeight="1">
      <c r="A44" s="19">
        <v>33</v>
      </c>
      <c r="B44" s="19">
        <v>24.31</v>
      </c>
      <c r="C44" s="20">
        <v>1</v>
      </c>
      <c r="D44" s="20">
        <v>0</v>
      </c>
      <c r="E44" s="20">
        <v>0</v>
      </c>
      <c r="F44" s="20">
        <v>0</v>
      </c>
      <c r="G44" s="20">
        <v>0</v>
      </c>
      <c r="H44" s="21">
        <v>0</v>
      </c>
      <c r="I44" s="21">
        <v>1</v>
      </c>
      <c r="J44" s="21">
        <v>0</v>
      </c>
      <c r="K44" s="21">
        <v>0</v>
      </c>
      <c r="L44" s="21">
        <v>0</v>
      </c>
      <c r="M44" s="21">
        <v>0</v>
      </c>
      <c r="N44" s="21">
        <v>1</v>
      </c>
      <c r="O44" s="21">
        <v>0</v>
      </c>
      <c r="P44" s="21">
        <v>0</v>
      </c>
      <c r="Q44" s="22">
        <v>4185.0978999999998</v>
      </c>
      <c r="R44" s="59">
        <f t="shared" si="0"/>
        <v>3637.5306789291662</v>
      </c>
      <c r="S44" s="59">
        <f t="shared" si="1"/>
        <v>547.56722107083351</v>
      </c>
      <c r="T44" s="61">
        <f t="shared" si="2"/>
        <v>-0.13083737445445029</v>
      </c>
      <c r="U44" s="61"/>
    </row>
    <row r="45" spans="1:21" ht="14.25" customHeight="1">
      <c r="A45" s="19">
        <v>33</v>
      </c>
      <c r="B45" s="19">
        <v>18.5</v>
      </c>
      <c r="C45" s="20">
        <v>1</v>
      </c>
      <c r="D45" s="20">
        <v>0</v>
      </c>
      <c r="E45" s="20">
        <v>0</v>
      </c>
      <c r="F45" s="20">
        <v>0</v>
      </c>
      <c r="G45" s="20">
        <v>0</v>
      </c>
      <c r="H45" s="21">
        <v>0</v>
      </c>
      <c r="I45" s="21">
        <v>0</v>
      </c>
      <c r="J45" s="21">
        <v>1</v>
      </c>
      <c r="K45" s="21">
        <v>0</v>
      </c>
      <c r="L45" s="21">
        <v>0</v>
      </c>
      <c r="M45" s="21">
        <v>0</v>
      </c>
      <c r="N45" s="21">
        <v>1</v>
      </c>
      <c r="O45" s="21">
        <v>0</v>
      </c>
      <c r="P45" s="21">
        <v>0</v>
      </c>
      <c r="Q45" s="22">
        <v>4766.0219999999999</v>
      </c>
      <c r="R45" s="59">
        <f t="shared" si="0"/>
        <v>2758.0172432747586</v>
      </c>
      <c r="S45" s="59">
        <f t="shared" si="1"/>
        <v>2008.0047567252414</v>
      </c>
      <c r="T45" s="61">
        <f t="shared" si="2"/>
        <v>-0.42131672004981124</v>
      </c>
      <c r="U45" s="61"/>
    </row>
    <row r="46" spans="1:21" ht="14.25" customHeight="1">
      <c r="A46" s="19">
        <v>34</v>
      </c>
      <c r="B46" s="19">
        <v>19</v>
      </c>
      <c r="C46" s="20">
        <v>1</v>
      </c>
      <c r="D46" s="20">
        <v>0</v>
      </c>
      <c r="E46" s="20">
        <v>0</v>
      </c>
      <c r="F46" s="20">
        <v>0</v>
      </c>
      <c r="G46" s="20">
        <v>0</v>
      </c>
      <c r="H46" s="21">
        <v>0</v>
      </c>
      <c r="I46" s="21">
        <v>0</v>
      </c>
      <c r="J46" s="21">
        <v>0</v>
      </c>
      <c r="K46" s="21">
        <v>0</v>
      </c>
      <c r="L46" s="21">
        <v>1</v>
      </c>
      <c r="M46" s="21">
        <v>0</v>
      </c>
      <c r="N46" s="21">
        <v>1</v>
      </c>
      <c r="O46" s="21">
        <v>0</v>
      </c>
      <c r="P46" s="21">
        <v>0</v>
      </c>
      <c r="Q46" s="22">
        <v>6753.0379999999996</v>
      </c>
      <c r="R46" s="59">
        <f t="shared" si="0"/>
        <v>4071.8850217964355</v>
      </c>
      <c r="S46" s="59">
        <f t="shared" si="1"/>
        <v>2681.1529782035641</v>
      </c>
      <c r="T46" s="61">
        <f t="shared" si="2"/>
        <v>-0.39702915609294132</v>
      </c>
      <c r="U46" s="61"/>
    </row>
    <row r="47" spans="1:21" ht="14.25" customHeight="1">
      <c r="A47" s="19">
        <v>34</v>
      </c>
      <c r="B47" s="19">
        <v>23.56</v>
      </c>
      <c r="C47" s="20">
        <v>1</v>
      </c>
      <c r="D47" s="20">
        <v>0</v>
      </c>
      <c r="E47" s="20">
        <v>0</v>
      </c>
      <c r="F47" s="20">
        <v>0</v>
      </c>
      <c r="G47" s="20">
        <v>0</v>
      </c>
      <c r="H47" s="21">
        <v>0</v>
      </c>
      <c r="I47" s="21">
        <v>0</v>
      </c>
      <c r="J47" s="21">
        <v>0</v>
      </c>
      <c r="K47" s="21">
        <v>0</v>
      </c>
      <c r="L47" s="21">
        <v>1</v>
      </c>
      <c r="M47" s="21">
        <v>0</v>
      </c>
      <c r="N47" s="21">
        <v>1</v>
      </c>
      <c r="O47" s="21">
        <v>0</v>
      </c>
      <c r="P47" s="21">
        <v>0</v>
      </c>
      <c r="Q47" s="22">
        <v>4992.3764000000001</v>
      </c>
      <c r="R47" s="59">
        <f t="shared" si="0"/>
        <v>4760.1268023870689</v>
      </c>
      <c r="S47" s="59">
        <f t="shared" si="1"/>
        <v>232.24959761293121</v>
      </c>
      <c r="T47" s="61">
        <f t="shared" si="2"/>
        <v>-4.6520850794209187E-2</v>
      </c>
      <c r="U47" s="61"/>
    </row>
    <row r="48" spans="1:21" ht="14.25" customHeight="1">
      <c r="A48" s="19">
        <v>35</v>
      </c>
      <c r="B48" s="19">
        <v>23.465</v>
      </c>
      <c r="C48" s="20">
        <v>1</v>
      </c>
      <c r="D48" s="20">
        <v>0</v>
      </c>
      <c r="E48" s="20">
        <v>0</v>
      </c>
      <c r="F48" s="20">
        <v>0</v>
      </c>
      <c r="G48" s="20">
        <v>0</v>
      </c>
      <c r="H48" s="21">
        <v>0</v>
      </c>
      <c r="I48" s="21">
        <v>0</v>
      </c>
      <c r="J48" s="21">
        <v>0</v>
      </c>
      <c r="K48" s="21">
        <v>0</v>
      </c>
      <c r="L48" s="21">
        <v>1</v>
      </c>
      <c r="M48" s="21">
        <v>0</v>
      </c>
      <c r="N48" s="21">
        <v>1</v>
      </c>
      <c r="O48" s="21">
        <v>0</v>
      </c>
      <c r="P48" s="21">
        <v>0</v>
      </c>
      <c r="Q48" s="22">
        <v>6402.2913500000004</v>
      </c>
      <c r="R48" s="59">
        <f t="shared" si="0"/>
        <v>5060.1394180585885</v>
      </c>
      <c r="S48" s="59">
        <f t="shared" si="1"/>
        <v>1342.1519319414119</v>
      </c>
      <c r="T48" s="61">
        <f t="shared" si="2"/>
        <v>-0.2096361846983755</v>
      </c>
      <c r="U48" s="61"/>
    </row>
    <row r="49" spans="1:21" ht="14.25" customHeight="1">
      <c r="A49" s="19">
        <v>36</v>
      </c>
      <c r="B49" s="19">
        <v>19.855</v>
      </c>
      <c r="C49" s="20">
        <v>1</v>
      </c>
      <c r="D49" s="20">
        <v>0</v>
      </c>
      <c r="E49" s="20">
        <v>0</v>
      </c>
      <c r="F49" s="20">
        <v>0</v>
      </c>
      <c r="G49" s="20">
        <v>0</v>
      </c>
      <c r="H49" s="21">
        <v>0</v>
      </c>
      <c r="I49" s="21">
        <v>0</v>
      </c>
      <c r="J49" s="21">
        <v>0</v>
      </c>
      <c r="K49" s="21">
        <v>0</v>
      </c>
      <c r="L49" s="21">
        <v>1</v>
      </c>
      <c r="M49" s="21">
        <v>0</v>
      </c>
      <c r="N49" s="21">
        <v>0</v>
      </c>
      <c r="O49" s="21">
        <v>1</v>
      </c>
      <c r="P49" s="21">
        <v>0</v>
      </c>
      <c r="Q49" s="22">
        <v>5458.0464499999998</v>
      </c>
      <c r="R49" s="59">
        <f t="shared" si="0"/>
        <v>4034.5053597005135</v>
      </c>
      <c r="S49" s="59">
        <f t="shared" si="1"/>
        <v>1423.5410902994863</v>
      </c>
      <c r="T49" s="61">
        <f t="shared" si="2"/>
        <v>-0.26081512924821049</v>
      </c>
      <c r="U49" s="61"/>
    </row>
    <row r="50" spans="1:21" ht="14.25" customHeight="1">
      <c r="A50" s="19">
        <v>36</v>
      </c>
      <c r="B50" s="19">
        <v>22.135000000000002</v>
      </c>
      <c r="C50" s="20">
        <v>1</v>
      </c>
      <c r="D50" s="20">
        <v>0</v>
      </c>
      <c r="E50" s="20">
        <v>0</v>
      </c>
      <c r="F50" s="20">
        <v>0</v>
      </c>
      <c r="G50" s="20">
        <v>0</v>
      </c>
      <c r="H50" s="21">
        <v>0</v>
      </c>
      <c r="I50" s="21">
        <v>0</v>
      </c>
      <c r="J50" s="21">
        <v>0</v>
      </c>
      <c r="K50" s="21">
        <v>0</v>
      </c>
      <c r="L50" s="21">
        <v>1</v>
      </c>
      <c r="M50" s="21">
        <v>0</v>
      </c>
      <c r="N50" s="21">
        <v>0</v>
      </c>
      <c r="O50" s="21">
        <v>1</v>
      </c>
      <c r="P50" s="21">
        <v>0</v>
      </c>
      <c r="Q50" s="22">
        <v>7228.2156500000001</v>
      </c>
      <c r="R50" s="59">
        <f t="shared" si="0"/>
        <v>4378.626249995832</v>
      </c>
      <c r="S50" s="59">
        <f t="shared" si="1"/>
        <v>2849.5894000041681</v>
      </c>
      <c r="T50" s="61">
        <f t="shared" si="2"/>
        <v>-0.39423137576203443</v>
      </c>
      <c r="U50" s="61"/>
    </row>
    <row r="51" spans="1:21" ht="14.25" customHeight="1">
      <c r="A51" s="19">
        <v>37</v>
      </c>
      <c r="B51" s="19">
        <v>23.37</v>
      </c>
      <c r="C51" s="20">
        <v>1</v>
      </c>
      <c r="D51" s="20">
        <v>0</v>
      </c>
      <c r="E51" s="20">
        <v>0</v>
      </c>
      <c r="F51" s="20">
        <v>0</v>
      </c>
      <c r="G51" s="20">
        <v>0</v>
      </c>
      <c r="H51" s="21">
        <v>0</v>
      </c>
      <c r="I51" s="21">
        <v>0</v>
      </c>
      <c r="J51" s="21">
        <v>0</v>
      </c>
      <c r="K51" s="21">
        <v>1</v>
      </c>
      <c r="L51" s="21">
        <v>0</v>
      </c>
      <c r="M51" s="21">
        <v>0</v>
      </c>
      <c r="N51" s="21">
        <v>0</v>
      </c>
      <c r="O51" s="21">
        <v>1</v>
      </c>
      <c r="P51" s="21">
        <v>0</v>
      </c>
      <c r="Q51" s="22">
        <v>6686.4313000000002</v>
      </c>
      <c r="R51" s="59">
        <f t="shared" si="0"/>
        <v>4504.7544228210172</v>
      </c>
      <c r="S51" s="59">
        <f t="shared" si="1"/>
        <v>2181.676877178983</v>
      </c>
      <c r="T51" s="61">
        <f t="shared" si="2"/>
        <v>-0.32628419844513812</v>
      </c>
      <c r="U51" s="61"/>
    </row>
    <row r="52" spans="1:21" ht="14.25" customHeight="1">
      <c r="A52" s="19">
        <v>38</v>
      </c>
      <c r="B52" s="19">
        <v>19.475000000000001</v>
      </c>
      <c r="C52" s="20">
        <v>1</v>
      </c>
      <c r="D52" s="20">
        <v>0</v>
      </c>
      <c r="E52" s="20">
        <v>0</v>
      </c>
      <c r="F52" s="20">
        <v>0</v>
      </c>
      <c r="G52" s="20">
        <v>0</v>
      </c>
      <c r="H52" s="21">
        <v>0</v>
      </c>
      <c r="I52" s="21">
        <v>0</v>
      </c>
      <c r="J52" s="21">
        <v>0</v>
      </c>
      <c r="K52" s="21">
        <v>1</v>
      </c>
      <c r="L52" s="21">
        <v>0</v>
      </c>
      <c r="M52" s="21">
        <v>0</v>
      </c>
      <c r="N52" s="21">
        <v>0</v>
      </c>
      <c r="O52" s="21">
        <v>1</v>
      </c>
      <c r="P52" s="21">
        <v>0</v>
      </c>
      <c r="Q52" s="22">
        <v>6933.2422500000002</v>
      </c>
      <c r="R52" s="59">
        <f t="shared" si="0"/>
        <v>4231.2322213336738</v>
      </c>
      <c r="S52" s="59">
        <f t="shared" si="1"/>
        <v>2702.0100286663264</v>
      </c>
      <c r="T52" s="61">
        <f t="shared" si="2"/>
        <v>-0.3897181046380323</v>
      </c>
      <c r="U52" s="61"/>
    </row>
    <row r="53" spans="1:21" ht="14.25" customHeight="1">
      <c r="A53" s="19">
        <v>38</v>
      </c>
      <c r="B53" s="19">
        <v>19.95</v>
      </c>
      <c r="C53" s="20">
        <v>1</v>
      </c>
      <c r="D53" s="20">
        <v>0</v>
      </c>
      <c r="E53" s="20">
        <v>0</v>
      </c>
      <c r="F53" s="20">
        <v>0</v>
      </c>
      <c r="G53" s="20">
        <v>0</v>
      </c>
      <c r="H53" s="21">
        <v>0</v>
      </c>
      <c r="I53" s="21">
        <v>0</v>
      </c>
      <c r="J53" s="21">
        <v>0</v>
      </c>
      <c r="K53" s="21">
        <v>0</v>
      </c>
      <c r="L53" s="21">
        <v>1</v>
      </c>
      <c r="M53" s="21">
        <v>0</v>
      </c>
      <c r="N53" s="21">
        <v>0</v>
      </c>
      <c r="O53" s="21">
        <v>1</v>
      </c>
      <c r="P53" s="21">
        <v>0</v>
      </c>
      <c r="Q53" s="22">
        <v>7133.9025000000001</v>
      </c>
      <c r="R53" s="59">
        <f t="shared" si="0"/>
        <v>4677.5457023304662</v>
      </c>
      <c r="S53" s="59">
        <f t="shared" si="1"/>
        <v>2456.356797669534</v>
      </c>
      <c r="T53" s="61">
        <f t="shared" si="2"/>
        <v>-0.34432161046068882</v>
      </c>
      <c r="U53" s="61"/>
    </row>
    <row r="54" spans="1:21" ht="14.25" customHeight="1">
      <c r="A54" s="19">
        <v>39</v>
      </c>
      <c r="B54" s="19">
        <v>22.8</v>
      </c>
      <c r="C54" s="20">
        <v>1</v>
      </c>
      <c r="D54" s="20">
        <v>0</v>
      </c>
      <c r="E54" s="20">
        <v>0</v>
      </c>
      <c r="F54" s="20">
        <v>0</v>
      </c>
      <c r="G54" s="20">
        <v>0</v>
      </c>
      <c r="H54" s="21">
        <v>0</v>
      </c>
      <c r="I54" s="21">
        <v>0</v>
      </c>
      <c r="J54" s="21">
        <v>0</v>
      </c>
      <c r="K54" s="21">
        <v>0</v>
      </c>
      <c r="L54" s="21">
        <v>1</v>
      </c>
      <c r="M54" s="21">
        <v>0</v>
      </c>
      <c r="N54" s="21">
        <v>0</v>
      </c>
      <c r="O54" s="21">
        <v>1</v>
      </c>
      <c r="P54" s="21">
        <v>0</v>
      </c>
      <c r="Q54" s="22">
        <v>7985.8149999999996</v>
      </c>
      <c r="R54" s="59">
        <f t="shared" si="0"/>
        <v>5422.0478013001011</v>
      </c>
      <c r="S54" s="59">
        <f t="shared" si="1"/>
        <v>2563.7671986998985</v>
      </c>
      <c r="T54" s="61">
        <f t="shared" si="2"/>
        <v>-0.32104014414307103</v>
      </c>
      <c r="U54" s="61"/>
    </row>
    <row r="55" spans="1:21" ht="14.25" customHeight="1">
      <c r="A55" s="19">
        <v>39</v>
      </c>
      <c r="B55" s="19">
        <v>24.225000000000001</v>
      </c>
      <c r="C55" s="20">
        <v>1</v>
      </c>
      <c r="D55" s="20">
        <v>0</v>
      </c>
      <c r="E55" s="20">
        <v>0</v>
      </c>
      <c r="F55" s="20">
        <v>0</v>
      </c>
      <c r="G55" s="20">
        <v>0</v>
      </c>
      <c r="H55" s="21">
        <v>0</v>
      </c>
      <c r="I55" s="21">
        <v>0</v>
      </c>
      <c r="J55" s="21">
        <v>0</v>
      </c>
      <c r="K55" s="21">
        <v>1</v>
      </c>
      <c r="L55" s="21">
        <v>0</v>
      </c>
      <c r="M55" s="21">
        <v>0</v>
      </c>
      <c r="N55" s="21">
        <v>0</v>
      </c>
      <c r="O55" s="21">
        <v>1</v>
      </c>
      <c r="P55" s="21">
        <v>0</v>
      </c>
      <c r="Q55" s="22">
        <v>8965.7957499999993</v>
      </c>
      <c r="R55" s="59">
        <f t="shared" si="0"/>
        <v>5262.5017288827403</v>
      </c>
      <c r="S55" s="59">
        <f t="shared" si="1"/>
        <v>3703.294021117259</v>
      </c>
      <c r="T55" s="61">
        <f t="shared" si="2"/>
        <v>-0.41304688667676365</v>
      </c>
      <c r="U55" s="61"/>
    </row>
    <row r="56" spans="1:21" ht="14.25" customHeight="1">
      <c r="A56" s="19">
        <v>39</v>
      </c>
      <c r="B56" s="19">
        <v>23.274999999999999</v>
      </c>
      <c r="C56" s="20">
        <v>1</v>
      </c>
      <c r="D56" s="20">
        <v>0</v>
      </c>
      <c r="E56" s="20">
        <v>0</v>
      </c>
      <c r="F56" s="20">
        <v>0</v>
      </c>
      <c r="G56" s="20">
        <v>0</v>
      </c>
      <c r="H56" s="21">
        <v>0</v>
      </c>
      <c r="I56" s="21">
        <v>0</v>
      </c>
      <c r="J56" s="21">
        <v>0</v>
      </c>
      <c r="K56" s="21">
        <v>0</v>
      </c>
      <c r="L56" s="21">
        <v>1</v>
      </c>
      <c r="M56" s="21">
        <v>0</v>
      </c>
      <c r="N56" s="21">
        <v>0</v>
      </c>
      <c r="O56" s="21">
        <v>1</v>
      </c>
      <c r="P56" s="21">
        <v>0</v>
      </c>
      <c r="Q56" s="22">
        <v>7986.4752500000004</v>
      </c>
      <c r="R56" s="59">
        <f t="shared" si="0"/>
        <v>5493.7396534449581</v>
      </c>
      <c r="S56" s="59">
        <f t="shared" si="1"/>
        <v>2492.7355965550423</v>
      </c>
      <c r="T56" s="61">
        <f t="shared" si="2"/>
        <v>-0.3121196170432059</v>
      </c>
      <c r="U56" s="61"/>
    </row>
    <row r="57" spans="1:21" ht="14.25" customHeight="1">
      <c r="A57" s="19">
        <v>39</v>
      </c>
      <c r="B57" s="19">
        <v>23.87</v>
      </c>
      <c r="C57" s="20">
        <v>1</v>
      </c>
      <c r="D57" s="20">
        <v>0</v>
      </c>
      <c r="E57" s="20">
        <v>0</v>
      </c>
      <c r="F57" s="20">
        <v>0</v>
      </c>
      <c r="G57" s="20">
        <v>0</v>
      </c>
      <c r="H57" s="21">
        <v>0</v>
      </c>
      <c r="I57" s="21">
        <v>1</v>
      </c>
      <c r="J57" s="21">
        <v>0</v>
      </c>
      <c r="K57" s="21">
        <v>0</v>
      </c>
      <c r="L57" s="21">
        <v>0</v>
      </c>
      <c r="M57" s="21">
        <v>0</v>
      </c>
      <c r="N57" s="21">
        <v>0</v>
      </c>
      <c r="O57" s="21">
        <v>1</v>
      </c>
      <c r="P57" s="21">
        <v>0</v>
      </c>
      <c r="Q57" s="22">
        <v>8582.3022999999994</v>
      </c>
      <c r="R57" s="59">
        <f t="shared" si="0"/>
        <v>4662.1003327560647</v>
      </c>
      <c r="S57" s="59">
        <f t="shared" si="1"/>
        <v>3920.2019672439346</v>
      </c>
      <c r="T57" s="61">
        <f t="shared" si="2"/>
        <v>-0.4567774275725448</v>
      </c>
      <c r="U57" s="61"/>
    </row>
    <row r="58" spans="1:21" ht="14.25" customHeight="1">
      <c r="A58" s="19">
        <v>40</v>
      </c>
      <c r="B58" s="19">
        <v>23.37</v>
      </c>
      <c r="C58" s="20">
        <v>1</v>
      </c>
      <c r="D58" s="20">
        <v>0</v>
      </c>
      <c r="E58" s="20">
        <v>0</v>
      </c>
      <c r="F58" s="20">
        <v>0</v>
      </c>
      <c r="G58" s="20">
        <v>0</v>
      </c>
      <c r="H58" s="21">
        <v>0</v>
      </c>
      <c r="I58" s="21">
        <v>0</v>
      </c>
      <c r="J58" s="21">
        <v>0</v>
      </c>
      <c r="K58" s="21">
        <v>0</v>
      </c>
      <c r="L58" s="21">
        <v>1</v>
      </c>
      <c r="M58" s="21">
        <v>0</v>
      </c>
      <c r="N58" s="21">
        <v>0</v>
      </c>
      <c r="O58" s="21">
        <v>1</v>
      </c>
      <c r="P58" s="21">
        <v>0</v>
      </c>
      <c r="Q58" s="22">
        <v>8252.2842999999993</v>
      </c>
      <c r="R58" s="59">
        <f t="shared" si="0"/>
        <v>5822.4290099744212</v>
      </c>
      <c r="S58" s="59">
        <f t="shared" si="1"/>
        <v>2429.8552900255781</v>
      </c>
      <c r="T58" s="61">
        <f t="shared" si="2"/>
        <v>-0.29444638619946462</v>
      </c>
      <c r="U58" s="61"/>
    </row>
    <row r="59" spans="1:21" ht="14.25" customHeight="1">
      <c r="A59" s="19">
        <v>41</v>
      </c>
      <c r="B59" s="19">
        <v>21.754999999999999</v>
      </c>
      <c r="C59" s="20">
        <v>1</v>
      </c>
      <c r="D59" s="20">
        <v>0</v>
      </c>
      <c r="E59" s="20">
        <v>0</v>
      </c>
      <c r="F59" s="20">
        <v>0</v>
      </c>
      <c r="G59" s="20">
        <v>0</v>
      </c>
      <c r="H59" s="21">
        <v>0</v>
      </c>
      <c r="I59" s="21">
        <v>0</v>
      </c>
      <c r="J59" s="21">
        <v>0</v>
      </c>
      <c r="K59" s="21">
        <v>0</v>
      </c>
      <c r="L59" s="21">
        <v>1</v>
      </c>
      <c r="M59" s="21">
        <v>0</v>
      </c>
      <c r="N59" s="21">
        <v>0</v>
      </c>
      <c r="O59" s="21">
        <v>1</v>
      </c>
      <c r="P59" s="21">
        <v>0</v>
      </c>
      <c r="Q59" s="22">
        <v>13725.47184</v>
      </c>
      <c r="R59" s="59">
        <f t="shared" si="0"/>
        <v>5893.0276987823963</v>
      </c>
      <c r="S59" s="59">
        <f t="shared" si="1"/>
        <v>7832.4441412176038</v>
      </c>
      <c r="T59" s="61">
        <f t="shared" si="2"/>
        <v>-0.57065026488864257</v>
      </c>
      <c r="U59" s="61"/>
    </row>
    <row r="60" spans="1:21" ht="14.25" customHeight="1">
      <c r="A60" s="19">
        <v>44</v>
      </c>
      <c r="B60" s="19">
        <v>23.98</v>
      </c>
      <c r="C60" s="20">
        <v>1</v>
      </c>
      <c r="D60" s="20">
        <v>0</v>
      </c>
      <c r="E60" s="20">
        <v>0</v>
      </c>
      <c r="F60" s="20">
        <v>0</v>
      </c>
      <c r="G60" s="20">
        <v>0</v>
      </c>
      <c r="H60" s="21">
        <v>0</v>
      </c>
      <c r="I60" s="21">
        <v>1</v>
      </c>
      <c r="J60" s="21">
        <v>0</v>
      </c>
      <c r="K60" s="21">
        <v>0</v>
      </c>
      <c r="L60" s="21">
        <v>0</v>
      </c>
      <c r="M60" s="21">
        <v>0</v>
      </c>
      <c r="N60" s="21">
        <v>0</v>
      </c>
      <c r="O60" s="21">
        <v>1</v>
      </c>
      <c r="P60" s="21">
        <v>0</v>
      </c>
      <c r="Q60" s="22">
        <v>8211.1002000000008</v>
      </c>
      <c r="R60" s="59">
        <f t="shared" si="0"/>
        <v>6250.4575869131149</v>
      </c>
      <c r="S60" s="59">
        <f t="shared" si="1"/>
        <v>1960.6426130868858</v>
      </c>
      <c r="T60" s="61">
        <f t="shared" si="2"/>
        <v>-0.23877952592600021</v>
      </c>
      <c r="U60" s="61"/>
    </row>
    <row r="61" spans="1:21" ht="14.25" customHeight="1">
      <c r="A61" s="19">
        <v>46</v>
      </c>
      <c r="B61" s="19">
        <v>19.95</v>
      </c>
      <c r="C61" s="20">
        <v>1</v>
      </c>
      <c r="D61" s="20">
        <v>0</v>
      </c>
      <c r="E61" s="20">
        <v>0</v>
      </c>
      <c r="F61" s="20">
        <v>0</v>
      </c>
      <c r="G61" s="20">
        <v>0</v>
      </c>
      <c r="H61" s="21">
        <v>0</v>
      </c>
      <c r="I61" s="21">
        <v>0</v>
      </c>
      <c r="J61" s="21">
        <v>0</v>
      </c>
      <c r="K61" s="21">
        <v>1</v>
      </c>
      <c r="L61" s="21">
        <v>0</v>
      </c>
      <c r="M61" s="21">
        <v>0</v>
      </c>
      <c r="N61" s="21">
        <v>0</v>
      </c>
      <c r="O61" s="21">
        <v>1</v>
      </c>
      <c r="P61" s="21">
        <v>0</v>
      </c>
      <c r="Q61" s="22">
        <v>9193.8384999999998</v>
      </c>
      <c r="R61" s="59">
        <f t="shared" si="0"/>
        <v>6817.7319622824507</v>
      </c>
      <c r="S61" s="59">
        <f t="shared" si="1"/>
        <v>2376.1065377175491</v>
      </c>
      <c r="T61" s="61">
        <f t="shared" si="2"/>
        <v>-0.2584455380326236</v>
      </c>
      <c r="U61" s="61"/>
    </row>
    <row r="62" spans="1:21" ht="14.25" customHeight="1">
      <c r="A62" s="19">
        <v>47</v>
      </c>
      <c r="B62" s="19">
        <v>23.6</v>
      </c>
      <c r="C62" s="20">
        <v>1</v>
      </c>
      <c r="D62" s="20">
        <v>0</v>
      </c>
      <c r="E62" s="20">
        <v>0</v>
      </c>
      <c r="F62" s="20">
        <v>0</v>
      </c>
      <c r="G62" s="20">
        <v>0</v>
      </c>
      <c r="H62" s="21">
        <v>0</v>
      </c>
      <c r="I62" s="21">
        <v>0</v>
      </c>
      <c r="J62" s="21">
        <v>1</v>
      </c>
      <c r="K62" s="21">
        <v>0</v>
      </c>
      <c r="L62" s="21">
        <v>0</v>
      </c>
      <c r="M62" s="21">
        <v>0</v>
      </c>
      <c r="N62" s="21">
        <v>0</v>
      </c>
      <c r="O62" s="21">
        <v>1</v>
      </c>
      <c r="P62" s="21">
        <v>0</v>
      </c>
      <c r="Q62" s="22">
        <v>8539.6710000000003</v>
      </c>
      <c r="R62" s="59">
        <f t="shared" si="0"/>
        <v>7133.5481772371822</v>
      </c>
      <c r="S62" s="59">
        <f t="shared" si="1"/>
        <v>1406.122822762818</v>
      </c>
      <c r="T62" s="61">
        <f t="shared" si="2"/>
        <v>-0.16465772776993609</v>
      </c>
      <c r="U62" s="61"/>
    </row>
    <row r="63" spans="1:21" ht="14.25" customHeight="1">
      <c r="A63" s="19">
        <v>47</v>
      </c>
      <c r="B63" s="19">
        <v>24.1</v>
      </c>
      <c r="C63" s="20">
        <v>1</v>
      </c>
      <c r="D63" s="20">
        <v>0</v>
      </c>
      <c r="E63" s="20">
        <v>0</v>
      </c>
      <c r="F63" s="20">
        <v>0</v>
      </c>
      <c r="G63" s="20">
        <v>0</v>
      </c>
      <c r="H63" s="21">
        <v>0</v>
      </c>
      <c r="I63" s="21">
        <v>0</v>
      </c>
      <c r="J63" s="21">
        <v>1</v>
      </c>
      <c r="K63" s="21">
        <v>0</v>
      </c>
      <c r="L63" s="21">
        <v>0</v>
      </c>
      <c r="M63" s="21">
        <v>0</v>
      </c>
      <c r="N63" s="21">
        <v>0</v>
      </c>
      <c r="O63" s="21">
        <v>1</v>
      </c>
      <c r="P63" s="21">
        <v>0</v>
      </c>
      <c r="Q63" s="22">
        <v>26236.579969999999</v>
      </c>
      <c r="R63" s="59">
        <f t="shared" si="0"/>
        <v>7209.0132847580826</v>
      </c>
      <c r="S63" s="59">
        <f t="shared" si="1"/>
        <v>19027.566685241916</v>
      </c>
      <c r="T63" s="61">
        <f t="shared" si="2"/>
        <v>-0.72523044950976201</v>
      </c>
      <c r="U63" s="61"/>
    </row>
    <row r="64" spans="1:21" ht="14.25" customHeight="1">
      <c r="A64" s="19">
        <v>47</v>
      </c>
      <c r="B64" s="19">
        <v>24.32</v>
      </c>
      <c r="C64" s="20">
        <v>1</v>
      </c>
      <c r="D64" s="20">
        <v>0</v>
      </c>
      <c r="E64" s="20">
        <v>0</v>
      </c>
      <c r="F64" s="20">
        <v>0</v>
      </c>
      <c r="G64" s="20">
        <v>0</v>
      </c>
      <c r="H64" s="21">
        <v>0</v>
      </c>
      <c r="I64" s="21">
        <v>0</v>
      </c>
      <c r="J64" s="21">
        <v>0</v>
      </c>
      <c r="K64" s="21">
        <v>0</v>
      </c>
      <c r="L64" s="21">
        <v>1</v>
      </c>
      <c r="M64" s="21">
        <v>0</v>
      </c>
      <c r="N64" s="21">
        <v>0</v>
      </c>
      <c r="O64" s="21">
        <v>1</v>
      </c>
      <c r="P64" s="21">
        <v>0</v>
      </c>
      <c r="Q64" s="22">
        <v>8534.6718000000001</v>
      </c>
      <c r="R64" s="59">
        <f t="shared" si="0"/>
        <v>8166.2696169675655</v>
      </c>
      <c r="S64" s="59">
        <f t="shared" si="1"/>
        <v>368.40218303243455</v>
      </c>
      <c r="T64" s="61">
        <f t="shared" si="2"/>
        <v>-4.3165360269909213E-2</v>
      </c>
      <c r="U64" s="61"/>
    </row>
    <row r="65" spans="1:21" ht="14.25" customHeight="1">
      <c r="A65" s="19">
        <v>48</v>
      </c>
      <c r="B65" s="19">
        <v>22.8</v>
      </c>
      <c r="C65" s="20">
        <v>1</v>
      </c>
      <c r="D65" s="20">
        <v>0</v>
      </c>
      <c r="E65" s="20">
        <v>0</v>
      </c>
      <c r="F65" s="20">
        <v>0</v>
      </c>
      <c r="G65" s="20">
        <v>0</v>
      </c>
      <c r="H65" s="21">
        <v>0</v>
      </c>
      <c r="I65" s="21">
        <v>0</v>
      </c>
      <c r="J65" s="21">
        <v>1</v>
      </c>
      <c r="K65" s="21">
        <v>0</v>
      </c>
      <c r="L65" s="21">
        <v>0</v>
      </c>
      <c r="M65" s="21">
        <v>0</v>
      </c>
      <c r="N65" s="21">
        <v>0</v>
      </c>
      <c r="O65" s="21">
        <v>1</v>
      </c>
      <c r="P65" s="21">
        <v>0</v>
      </c>
      <c r="Q65" s="22">
        <v>8269.0439999999999</v>
      </c>
      <c r="R65" s="59">
        <f t="shared" si="0"/>
        <v>7327.1549913042254</v>
      </c>
      <c r="S65" s="59">
        <f t="shared" si="1"/>
        <v>941.88900869577446</v>
      </c>
      <c r="T65" s="61">
        <f t="shared" si="2"/>
        <v>-0.11390542953886501</v>
      </c>
      <c r="U65" s="61"/>
    </row>
    <row r="66" spans="1:21" ht="14.25" customHeight="1">
      <c r="A66" s="19">
        <v>49</v>
      </c>
      <c r="B66" s="19">
        <v>21.3</v>
      </c>
      <c r="C66" s="20">
        <v>1</v>
      </c>
      <c r="D66" s="20">
        <v>0</v>
      </c>
      <c r="E66" s="20">
        <v>0</v>
      </c>
      <c r="F66" s="20">
        <v>0</v>
      </c>
      <c r="G66" s="20">
        <v>0</v>
      </c>
      <c r="H66" s="21">
        <v>0</v>
      </c>
      <c r="I66" s="21">
        <v>0</v>
      </c>
      <c r="J66" s="21">
        <v>1</v>
      </c>
      <c r="K66" s="21">
        <v>0</v>
      </c>
      <c r="L66" s="21">
        <v>0</v>
      </c>
      <c r="M66" s="21">
        <v>0</v>
      </c>
      <c r="N66" s="21">
        <v>0</v>
      </c>
      <c r="O66" s="21">
        <v>1</v>
      </c>
      <c r="P66" s="21">
        <v>0</v>
      </c>
      <c r="Q66" s="22">
        <v>9182.17</v>
      </c>
      <c r="R66" s="59">
        <f t="shared" si="0"/>
        <v>7415.1106548420066</v>
      </c>
      <c r="S66" s="59">
        <f t="shared" si="1"/>
        <v>1767.0593451579934</v>
      </c>
      <c r="T66" s="61">
        <f t="shared" si="2"/>
        <v>-0.19244463401984427</v>
      </c>
      <c r="U66" s="61"/>
    </row>
    <row r="67" spans="1:21" ht="14.25" customHeight="1">
      <c r="A67" s="19">
        <v>49</v>
      </c>
      <c r="B67" s="19">
        <v>23.18</v>
      </c>
      <c r="C67" s="20">
        <v>1</v>
      </c>
      <c r="D67" s="20">
        <v>0</v>
      </c>
      <c r="E67" s="20">
        <v>0</v>
      </c>
      <c r="F67" s="20">
        <v>0</v>
      </c>
      <c r="G67" s="20">
        <v>0</v>
      </c>
      <c r="H67" s="21">
        <v>0</v>
      </c>
      <c r="I67" s="21">
        <v>0</v>
      </c>
      <c r="J67" s="21">
        <v>0</v>
      </c>
      <c r="K67" s="21">
        <v>1</v>
      </c>
      <c r="L67" s="21">
        <v>0</v>
      </c>
      <c r="M67" s="21">
        <v>0</v>
      </c>
      <c r="N67" s="21">
        <v>0</v>
      </c>
      <c r="O67" s="21">
        <v>1</v>
      </c>
      <c r="P67" s="21">
        <v>0</v>
      </c>
      <c r="Q67" s="22">
        <v>10156.7832</v>
      </c>
      <c r="R67" s="59">
        <f t="shared" ref="R67:R130" si="3">$X$2*A67+$X$3*B67+($X$4)*C67+$X$5*D67+($X$6)*E67+($X$7)*F67+($X$8)*G67+$X$9*H67+($X$10)*I67+($X$11)*J67+$X$12*K67+$X$13*L67+$X$14*M67+($X$15)*N67+($X$16)*O67+($X$17)*P67+($X$18)</f>
        <v>8248.2895151689518</v>
      </c>
      <c r="S67" s="59">
        <f t="shared" ref="S67:S130" si="4">Q67-R67</f>
        <v>1908.4936848310481</v>
      </c>
      <c r="T67" s="61">
        <f t="shared" ref="T67:T130" si="5">(R67-Q67)/Q67</f>
        <v>-0.18790335948403902</v>
      </c>
      <c r="U67" s="61"/>
    </row>
    <row r="68" spans="1:21" ht="14.25" customHeight="1">
      <c r="A68" s="19">
        <v>49</v>
      </c>
      <c r="B68" s="19">
        <v>22.61</v>
      </c>
      <c r="C68" s="20">
        <v>1</v>
      </c>
      <c r="D68" s="20">
        <v>0</v>
      </c>
      <c r="E68" s="20">
        <v>0</v>
      </c>
      <c r="F68" s="20">
        <v>0</v>
      </c>
      <c r="G68" s="20">
        <v>0</v>
      </c>
      <c r="H68" s="21">
        <v>0</v>
      </c>
      <c r="I68" s="21">
        <v>0</v>
      </c>
      <c r="J68" s="21">
        <v>0</v>
      </c>
      <c r="K68" s="21">
        <v>1</v>
      </c>
      <c r="L68" s="21">
        <v>0</v>
      </c>
      <c r="M68" s="21">
        <v>0</v>
      </c>
      <c r="N68" s="21">
        <v>0</v>
      </c>
      <c r="O68" s="21">
        <v>1</v>
      </c>
      <c r="P68" s="21">
        <v>0</v>
      </c>
      <c r="Q68" s="22">
        <v>9566.9909000000007</v>
      </c>
      <c r="R68" s="59">
        <f t="shared" si="3"/>
        <v>8162.2592925951212</v>
      </c>
      <c r="S68" s="59">
        <f t="shared" si="4"/>
        <v>1404.7316074048795</v>
      </c>
      <c r="T68" s="61">
        <f t="shared" si="5"/>
        <v>-0.14683108012623691</v>
      </c>
      <c r="U68" s="61"/>
    </row>
    <row r="69" spans="1:21" ht="14.25" customHeight="1">
      <c r="A69" s="19">
        <v>50</v>
      </c>
      <c r="B69" s="19">
        <v>23.54</v>
      </c>
      <c r="C69" s="20">
        <v>1</v>
      </c>
      <c r="D69" s="20">
        <v>0</v>
      </c>
      <c r="E69" s="20">
        <v>0</v>
      </c>
      <c r="F69" s="20">
        <v>0</v>
      </c>
      <c r="G69" s="20">
        <v>0</v>
      </c>
      <c r="H69" s="21">
        <v>0</v>
      </c>
      <c r="I69" s="21">
        <v>1</v>
      </c>
      <c r="J69" s="21">
        <v>0</v>
      </c>
      <c r="K69" s="21">
        <v>0</v>
      </c>
      <c r="L69" s="21">
        <v>0</v>
      </c>
      <c r="M69" s="21">
        <v>0</v>
      </c>
      <c r="N69" s="21">
        <v>0</v>
      </c>
      <c r="O69" s="21">
        <v>1</v>
      </c>
      <c r="P69" s="21">
        <v>0</v>
      </c>
      <c r="Q69" s="22">
        <v>10107.220600000001</v>
      </c>
      <c r="R69" s="59">
        <f t="shared" si="3"/>
        <v>8070.1542088976603</v>
      </c>
      <c r="S69" s="59">
        <f t="shared" si="4"/>
        <v>2037.0663911023403</v>
      </c>
      <c r="T69" s="61">
        <f t="shared" si="5"/>
        <v>-0.20154565450984024</v>
      </c>
      <c r="U69" s="61"/>
    </row>
    <row r="70" spans="1:21" ht="14.25" customHeight="1">
      <c r="A70" s="19">
        <v>51</v>
      </c>
      <c r="B70" s="19">
        <v>21.56</v>
      </c>
      <c r="C70" s="20">
        <v>1</v>
      </c>
      <c r="D70" s="20">
        <v>0</v>
      </c>
      <c r="E70" s="20">
        <v>0</v>
      </c>
      <c r="F70" s="20">
        <v>0</v>
      </c>
      <c r="G70" s="20">
        <v>0</v>
      </c>
      <c r="H70" s="21">
        <v>0</v>
      </c>
      <c r="I70" s="21">
        <v>1</v>
      </c>
      <c r="J70" s="21">
        <v>0</v>
      </c>
      <c r="K70" s="21">
        <v>0</v>
      </c>
      <c r="L70" s="21">
        <v>0</v>
      </c>
      <c r="M70" s="21">
        <v>0</v>
      </c>
      <c r="N70" s="21">
        <v>0</v>
      </c>
      <c r="O70" s="21">
        <v>1</v>
      </c>
      <c r="P70" s="21">
        <v>0</v>
      </c>
      <c r="Q70" s="22">
        <v>9855.1314000000002</v>
      </c>
      <c r="R70" s="59">
        <f t="shared" si="3"/>
        <v>8085.6633692153773</v>
      </c>
      <c r="S70" s="59">
        <f t="shared" si="4"/>
        <v>1769.4680307846229</v>
      </c>
      <c r="T70" s="61">
        <f t="shared" si="5"/>
        <v>-0.17954788819808357</v>
      </c>
      <c r="U70" s="61"/>
    </row>
    <row r="71" spans="1:21" ht="14.25" customHeight="1">
      <c r="A71" s="19">
        <v>51</v>
      </c>
      <c r="B71" s="19">
        <v>20.6</v>
      </c>
      <c r="C71" s="20">
        <v>1</v>
      </c>
      <c r="D71" s="20">
        <v>0</v>
      </c>
      <c r="E71" s="20">
        <v>0</v>
      </c>
      <c r="F71" s="20">
        <v>0</v>
      </c>
      <c r="G71" s="20">
        <v>0</v>
      </c>
      <c r="H71" s="21">
        <v>0</v>
      </c>
      <c r="I71" s="21">
        <v>0</v>
      </c>
      <c r="J71" s="21">
        <v>1</v>
      </c>
      <c r="K71" s="21">
        <v>0</v>
      </c>
      <c r="L71" s="21">
        <v>0</v>
      </c>
      <c r="M71" s="21">
        <v>0</v>
      </c>
      <c r="N71" s="21">
        <v>0</v>
      </c>
      <c r="O71" s="21">
        <v>1</v>
      </c>
      <c r="P71" s="21">
        <v>0</v>
      </c>
      <c r="Q71" s="22">
        <v>9264.7970000000005</v>
      </c>
      <c r="R71" s="59">
        <f t="shared" si="3"/>
        <v>7938.1614765137238</v>
      </c>
      <c r="S71" s="59">
        <f t="shared" si="4"/>
        <v>1326.6355234862767</v>
      </c>
      <c r="T71" s="61">
        <f t="shared" si="5"/>
        <v>-0.14319099743753444</v>
      </c>
      <c r="U71" s="61"/>
    </row>
    <row r="72" spans="1:21" ht="14.25" customHeight="1">
      <c r="A72" s="19">
        <v>52</v>
      </c>
      <c r="B72" s="19">
        <v>24.86</v>
      </c>
      <c r="C72" s="20">
        <v>1</v>
      </c>
      <c r="D72" s="20">
        <v>0</v>
      </c>
      <c r="E72" s="20">
        <v>0</v>
      </c>
      <c r="F72" s="20">
        <v>0</v>
      </c>
      <c r="G72" s="20">
        <v>0</v>
      </c>
      <c r="H72" s="21">
        <v>0</v>
      </c>
      <c r="I72" s="21">
        <v>1</v>
      </c>
      <c r="J72" s="21">
        <v>0</v>
      </c>
      <c r="K72" s="21">
        <v>0</v>
      </c>
      <c r="L72" s="21">
        <v>0</v>
      </c>
      <c r="M72" s="21">
        <v>0</v>
      </c>
      <c r="N72" s="21">
        <v>0</v>
      </c>
      <c r="O72" s="21">
        <v>1</v>
      </c>
      <c r="P72" s="21">
        <v>0</v>
      </c>
      <c r="Q72" s="22">
        <v>27117.993780000001</v>
      </c>
      <c r="R72" s="59">
        <f t="shared" si="3"/>
        <v>8898.0840649538222</v>
      </c>
      <c r="S72" s="59">
        <f t="shared" si="4"/>
        <v>18219.909715046178</v>
      </c>
      <c r="T72" s="61">
        <f t="shared" si="5"/>
        <v>-0.67187528188326684</v>
      </c>
      <c r="U72" s="61"/>
    </row>
    <row r="73" spans="1:21" ht="14.25" customHeight="1">
      <c r="A73" s="19">
        <v>52</v>
      </c>
      <c r="B73" s="19">
        <v>23.18</v>
      </c>
      <c r="C73" s="20">
        <v>1</v>
      </c>
      <c r="D73" s="20">
        <v>0</v>
      </c>
      <c r="E73" s="20">
        <v>0</v>
      </c>
      <c r="F73" s="20">
        <v>0</v>
      </c>
      <c r="G73" s="20">
        <v>0</v>
      </c>
      <c r="H73" s="21">
        <v>0</v>
      </c>
      <c r="I73" s="21">
        <v>0</v>
      </c>
      <c r="J73" s="21">
        <v>0</v>
      </c>
      <c r="K73" s="21">
        <v>0</v>
      </c>
      <c r="L73" s="21">
        <v>1</v>
      </c>
      <c r="M73" s="21">
        <v>0</v>
      </c>
      <c r="N73" s="21">
        <v>0</v>
      </c>
      <c r="O73" s="21">
        <v>1</v>
      </c>
      <c r="P73" s="21">
        <v>0</v>
      </c>
      <c r="Q73" s="22">
        <v>10197.772199999999</v>
      </c>
      <c r="R73" s="59">
        <f t="shared" si="3"/>
        <v>9565.9641023223558</v>
      </c>
      <c r="S73" s="59">
        <f t="shared" si="4"/>
        <v>631.80809767764367</v>
      </c>
      <c r="T73" s="61">
        <f t="shared" si="5"/>
        <v>-6.1955502171115735E-2</v>
      </c>
      <c r="U73" s="61"/>
    </row>
    <row r="74" spans="1:21" ht="14.25" customHeight="1">
      <c r="A74" s="19">
        <v>53</v>
      </c>
      <c r="B74" s="19">
        <v>24.795000000000002</v>
      </c>
      <c r="C74" s="20">
        <v>1</v>
      </c>
      <c r="D74" s="20">
        <v>0</v>
      </c>
      <c r="E74" s="20">
        <v>0</v>
      </c>
      <c r="F74" s="20">
        <v>0</v>
      </c>
      <c r="G74" s="20">
        <v>0</v>
      </c>
      <c r="H74" s="21">
        <v>0</v>
      </c>
      <c r="I74" s="21">
        <v>0</v>
      </c>
      <c r="J74" s="21">
        <v>0</v>
      </c>
      <c r="K74" s="21">
        <v>1</v>
      </c>
      <c r="L74" s="21">
        <v>0</v>
      </c>
      <c r="M74" s="21">
        <v>0</v>
      </c>
      <c r="N74" s="21">
        <v>0</v>
      </c>
      <c r="O74" s="21">
        <v>1</v>
      </c>
      <c r="P74" s="21">
        <v>0</v>
      </c>
      <c r="Q74" s="22">
        <v>10942.13205</v>
      </c>
      <c r="R74" s="59">
        <f t="shared" si="3"/>
        <v>9749.445756863428</v>
      </c>
      <c r="S74" s="59">
        <f t="shared" si="4"/>
        <v>1192.6862931365722</v>
      </c>
      <c r="T74" s="61">
        <f t="shared" si="5"/>
        <v>-0.10899944249316312</v>
      </c>
      <c r="U74" s="61"/>
    </row>
    <row r="75" spans="1:21" ht="14.25" customHeight="1">
      <c r="A75" s="19">
        <v>53</v>
      </c>
      <c r="B75" s="19">
        <v>23.75</v>
      </c>
      <c r="C75" s="20">
        <v>1</v>
      </c>
      <c r="D75" s="20">
        <v>0</v>
      </c>
      <c r="E75" s="20">
        <v>0</v>
      </c>
      <c r="F75" s="20">
        <v>0</v>
      </c>
      <c r="G75" s="20">
        <v>0</v>
      </c>
      <c r="H75" s="21">
        <v>0</v>
      </c>
      <c r="I75" s="21">
        <v>0</v>
      </c>
      <c r="J75" s="21">
        <v>0</v>
      </c>
      <c r="K75" s="21">
        <v>0</v>
      </c>
      <c r="L75" s="21">
        <v>1</v>
      </c>
      <c r="M75" s="21">
        <v>0</v>
      </c>
      <c r="N75" s="21">
        <v>0</v>
      </c>
      <c r="O75" s="21">
        <v>1</v>
      </c>
      <c r="P75" s="21">
        <v>0</v>
      </c>
      <c r="Q75" s="22">
        <v>11729.6795</v>
      </c>
      <c r="R75" s="59">
        <f t="shared" si="3"/>
        <v>9966.3453109966758</v>
      </c>
      <c r="S75" s="59">
        <f t="shared" si="4"/>
        <v>1763.3341890033244</v>
      </c>
      <c r="T75" s="61">
        <f t="shared" si="5"/>
        <v>-0.15033097784157909</v>
      </c>
      <c r="U75" s="61"/>
    </row>
    <row r="76" spans="1:21" ht="14.25" customHeight="1">
      <c r="A76" s="19">
        <v>54</v>
      </c>
      <c r="B76" s="19">
        <v>21.47</v>
      </c>
      <c r="C76" s="20">
        <v>1</v>
      </c>
      <c r="D76" s="20">
        <v>0</v>
      </c>
      <c r="E76" s="20">
        <v>0</v>
      </c>
      <c r="F76" s="20">
        <v>0</v>
      </c>
      <c r="G76" s="20">
        <v>0</v>
      </c>
      <c r="H76" s="21">
        <v>0</v>
      </c>
      <c r="I76" s="21">
        <v>0</v>
      </c>
      <c r="J76" s="21">
        <v>0</v>
      </c>
      <c r="K76" s="21">
        <v>1</v>
      </c>
      <c r="L76" s="21">
        <v>0</v>
      </c>
      <c r="M76" s="21">
        <v>0</v>
      </c>
      <c r="N76" s="21">
        <v>0</v>
      </c>
      <c r="O76" s="21">
        <v>1</v>
      </c>
      <c r="P76" s="21">
        <v>0</v>
      </c>
      <c r="Q76" s="22">
        <v>12475.3513</v>
      </c>
      <c r="R76" s="59">
        <f t="shared" si="3"/>
        <v>9561.9537779499151</v>
      </c>
      <c r="S76" s="59">
        <f t="shared" si="4"/>
        <v>2913.3975220500852</v>
      </c>
      <c r="T76" s="61">
        <f t="shared" si="5"/>
        <v>-0.23353230317851531</v>
      </c>
      <c r="U76" s="61"/>
    </row>
    <row r="77" spans="1:21" ht="14.25" customHeight="1">
      <c r="A77" s="19">
        <v>54</v>
      </c>
      <c r="B77" s="19">
        <v>23</v>
      </c>
      <c r="C77" s="20">
        <v>1</v>
      </c>
      <c r="D77" s="20">
        <v>0</v>
      </c>
      <c r="E77" s="20">
        <v>0</v>
      </c>
      <c r="F77" s="20">
        <v>0</v>
      </c>
      <c r="G77" s="20">
        <v>0</v>
      </c>
      <c r="H77" s="21">
        <v>0</v>
      </c>
      <c r="I77" s="21">
        <v>0</v>
      </c>
      <c r="J77" s="21">
        <v>1</v>
      </c>
      <c r="K77" s="21">
        <v>0</v>
      </c>
      <c r="L77" s="21">
        <v>0</v>
      </c>
      <c r="M77" s="21">
        <v>0</v>
      </c>
      <c r="N77" s="21">
        <v>0</v>
      </c>
      <c r="O77" s="21">
        <v>1</v>
      </c>
      <c r="P77" s="21">
        <v>0</v>
      </c>
      <c r="Q77" s="22">
        <v>12094.477999999999</v>
      </c>
      <c r="R77" s="59">
        <f t="shared" si="3"/>
        <v>9243.4469509155242</v>
      </c>
      <c r="S77" s="59">
        <f t="shared" si="4"/>
        <v>2851.0310490844749</v>
      </c>
      <c r="T77" s="61">
        <f t="shared" si="5"/>
        <v>-0.23572997934135523</v>
      </c>
      <c r="U77" s="61"/>
    </row>
    <row r="78" spans="1:21" ht="14.25" customHeight="1">
      <c r="A78" s="19">
        <v>54</v>
      </c>
      <c r="B78" s="19">
        <v>24.605</v>
      </c>
      <c r="C78" s="20">
        <v>1</v>
      </c>
      <c r="D78" s="20">
        <v>0</v>
      </c>
      <c r="E78" s="20">
        <v>0</v>
      </c>
      <c r="F78" s="20">
        <v>0</v>
      </c>
      <c r="G78" s="20">
        <v>0</v>
      </c>
      <c r="H78" s="21">
        <v>0</v>
      </c>
      <c r="I78" s="21">
        <v>0</v>
      </c>
      <c r="J78" s="21">
        <v>0</v>
      </c>
      <c r="K78" s="21">
        <v>1</v>
      </c>
      <c r="L78" s="21">
        <v>0</v>
      </c>
      <c r="M78" s="21">
        <v>0</v>
      </c>
      <c r="N78" s="21">
        <v>0</v>
      </c>
      <c r="O78" s="21">
        <v>1</v>
      </c>
      <c r="P78" s="21">
        <v>0</v>
      </c>
      <c r="Q78" s="22">
        <v>12479.70895</v>
      </c>
      <c r="R78" s="59">
        <f t="shared" si="3"/>
        <v>10035.120002105974</v>
      </c>
      <c r="S78" s="59">
        <f t="shared" si="4"/>
        <v>2444.5889478940262</v>
      </c>
      <c r="T78" s="61">
        <f t="shared" si="5"/>
        <v>-0.19588509296877682</v>
      </c>
      <c r="U78" s="61"/>
    </row>
    <row r="79" spans="1:21" ht="14.25" customHeight="1">
      <c r="A79" s="19">
        <v>57</v>
      </c>
      <c r="B79" s="19">
        <v>23.18</v>
      </c>
      <c r="C79" s="20">
        <v>1</v>
      </c>
      <c r="D79" s="20">
        <v>0</v>
      </c>
      <c r="E79" s="20">
        <v>0</v>
      </c>
      <c r="F79" s="20">
        <v>0</v>
      </c>
      <c r="G79" s="20">
        <v>0</v>
      </c>
      <c r="H79" s="21">
        <v>0</v>
      </c>
      <c r="I79" s="21">
        <v>0</v>
      </c>
      <c r="J79" s="21">
        <v>0</v>
      </c>
      <c r="K79" s="21">
        <v>1</v>
      </c>
      <c r="L79" s="21">
        <v>0</v>
      </c>
      <c r="M79" s="21">
        <v>0</v>
      </c>
      <c r="N79" s="21">
        <v>0</v>
      </c>
      <c r="O79" s="21">
        <v>1</v>
      </c>
      <c r="P79" s="21">
        <v>0</v>
      </c>
      <c r="Q79" s="22">
        <v>11830.6072</v>
      </c>
      <c r="R79" s="59">
        <f t="shared" si="3"/>
        <v>10763.097403972868</v>
      </c>
      <c r="S79" s="59">
        <f t="shared" si="4"/>
        <v>1067.5097960271323</v>
      </c>
      <c r="T79" s="61">
        <f t="shared" si="5"/>
        <v>-9.0232883061752936E-2</v>
      </c>
      <c r="U79" s="61"/>
    </row>
    <row r="80" spans="1:21" ht="14.25" customHeight="1">
      <c r="A80" s="19">
        <v>57</v>
      </c>
      <c r="B80" s="19">
        <v>22.23</v>
      </c>
      <c r="C80" s="20">
        <v>1</v>
      </c>
      <c r="D80" s="20">
        <v>0</v>
      </c>
      <c r="E80" s="20">
        <v>0</v>
      </c>
      <c r="F80" s="20">
        <v>0</v>
      </c>
      <c r="G80" s="20">
        <v>0</v>
      </c>
      <c r="H80" s="21">
        <v>0</v>
      </c>
      <c r="I80" s="21">
        <v>0</v>
      </c>
      <c r="J80" s="21">
        <v>0</v>
      </c>
      <c r="K80" s="21">
        <v>0</v>
      </c>
      <c r="L80" s="21">
        <v>1</v>
      </c>
      <c r="M80" s="21">
        <v>0</v>
      </c>
      <c r="N80" s="21">
        <v>0</v>
      </c>
      <c r="O80" s="21">
        <v>1</v>
      </c>
      <c r="P80" s="21">
        <v>0</v>
      </c>
      <c r="Q80" s="22">
        <v>12029.286700000001</v>
      </c>
      <c r="R80" s="59">
        <f t="shared" si="3"/>
        <v>10994.33532853509</v>
      </c>
      <c r="S80" s="59">
        <f t="shared" si="4"/>
        <v>1034.9513714649111</v>
      </c>
      <c r="T80" s="61">
        <f t="shared" si="5"/>
        <v>-8.6035971814098583E-2</v>
      </c>
      <c r="U80" s="61"/>
    </row>
    <row r="81" spans="1:21" ht="14.25" customHeight="1">
      <c r="A81" s="19">
        <v>57</v>
      </c>
      <c r="B81" s="19">
        <v>23.98</v>
      </c>
      <c r="C81" s="20">
        <v>1</v>
      </c>
      <c r="D81" s="20">
        <v>0</v>
      </c>
      <c r="E81" s="20">
        <v>0</v>
      </c>
      <c r="F81" s="20">
        <v>0</v>
      </c>
      <c r="G81" s="20">
        <v>0</v>
      </c>
      <c r="H81" s="21">
        <v>0</v>
      </c>
      <c r="I81" s="21">
        <v>1</v>
      </c>
      <c r="J81" s="21">
        <v>0</v>
      </c>
      <c r="K81" s="21">
        <v>0</v>
      </c>
      <c r="L81" s="21">
        <v>0</v>
      </c>
      <c r="M81" s="21">
        <v>0</v>
      </c>
      <c r="N81" s="21">
        <v>0</v>
      </c>
      <c r="O81" s="21">
        <v>1</v>
      </c>
      <c r="P81" s="21">
        <v>0</v>
      </c>
      <c r="Q81" s="22">
        <v>22192.437109999999</v>
      </c>
      <c r="R81" s="59">
        <f t="shared" si="3"/>
        <v>10337.020406219483</v>
      </c>
      <c r="S81" s="59">
        <f t="shared" si="4"/>
        <v>11855.416703780516</v>
      </c>
      <c r="T81" s="61">
        <f t="shared" si="5"/>
        <v>-0.53420976907662021</v>
      </c>
      <c r="U81" s="61"/>
    </row>
    <row r="82" spans="1:21" ht="14.25" customHeight="1">
      <c r="A82" s="19">
        <v>57</v>
      </c>
      <c r="B82" s="19">
        <v>20.100000000000001</v>
      </c>
      <c r="C82" s="20">
        <v>1</v>
      </c>
      <c r="D82" s="20">
        <v>0</v>
      </c>
      <c r="E82" s="20">
        <v>0</v>
      </c>
      <c r="F82" s="20">
        <v>0</v>
      </c>
      <c r="G82" s="20">
        <v>0</v>
      </c>
      <c r="H82" s="21">
        <v>0</v>
      </c>
      <c r="I82" s="21">
        <v>0</v>
      </c>
      <c r="J82" s="21">
        <v>1</v>
      </c>
      <c r="K82" s="21">
        <v>0</v>
      </c>
      <c r="L82" s="21">
        <v>0</v>
      </c>
      <c r="M82" s="21">
        <v>0</v>
      </c>
      <c r="N82" s="21">
        <v>0</v>
      </c>
      <c r="O82" s="21">
        <v>1</v>
      </c>
      <c r="P82" s="21">
        <v>0</v>
      </c>
      <c r="Q82" s="22">
        <v>12032.325999999999</v>
      </c>
      <c r="R82" s="59">
        <f t="shared" si="3"/>
        <v>9748.8022855957533</v>
      </c>
      <c r="S82" s="59">
        <f t="shared" si="4"/>
        <v>2283.5237144042458</v>
      </c>
      <c r="T82" s="61">
        <f t="shared" si="5"/>
        <v>-0.18978240070990812</v>
      </c>
      <c r="U82" s="61"/>
    </row>
    <row r="83" spans="1:21" ht="14.25" customHeight="1">
      <c r="A83" s="19">
        <v>58</v>
      </c>
      <c r="B83" s="19">
        <v>22.77</v>
      </c>
      <c r="C83" s="20">
        <v>1</v>
      </c>
      <c r="D83" s="20">
        <v>0</v>
      </c>
      <c r="E83" s="20">
        <v>0</v>
      </c>
      <c r="F83" s="20">
        <v>0</v>
      </c>
      <c r="G83" s="20">
        <v>0</v>
      </c>
      <c r="H83" s="21">
        <v>0</v>
      </c>
      <c r="I83" s="21">
        <v>1</v>
      </c>
      <c r="J83" s="21">
        <v>0</v>
      </c>
      <c r="K83" s="21">
        <v>0</v>
      </c>
      <c r="L83" s="21">
        <v>0</v>
      </c>
      <c r="M83" s="21">
        <v>0</v>
      </c>
      <c r="N83" s="21">
        <v>0</v>
      </c>
      <c r="O83" s="21">
        <v>1</v>
      </c>
      <c r="P83" s="21">
        <v>0</v>
      </c>
      <c r="Q83" s="22">
        <v>11833.782300000001</v>
      </c>
      <c r="R83" s="59">
        <f t="shared" si="3"/>
        <v>10468.745832119388</v>
      </c>
      <c r="S83" s="59">
        <f t="shared" si="4"/>
        <v>1365.0364678806127</v>
      </c>
      <c r="T83" s="61">
        <f t="shared" si="5"/>
        <v>-0.11535081796127115</v>
      </c>
      <c r="U83" s="61"/>
    </row>
    <row r="84" spans="1:21" ht="14.25" customHeight="1">
      <c r="A84" s="19">
        <v>60</v>
      </c>
      <c r="B84" s="19">
        <v>24.53</v>
      </c>
      <c r="C84" s="20">
        <v>1</v>
      </c>
      <c r="D84" s="20">
        <v>0</v>
      </c>
      <c r="E84" s="20">
        <v>0</v>
      </c>
      <c r="F84" s="20">
        <v>0</v>
      </c>
      <c r="G84" s="20">
        <v>0</v>
      </c>
      <c r="H84" s="21">
        <v>0</v>
      </c>
      <c r="I84" s="21">
        <v>1</v>
      </c>
      <c r="J84" s="21">
        <v>0</v>
      </c>
      <c r="K84" s="21">
        <v>0</v>
      </c>
      <c r="L84" s="21">
        <v>0</v>
      </c>
      <c r="M84" s="21">
        <v>0</v>
      </c>
      <c r="N84" s="21">
        <v>0</v>
      </c>
      <c r="O84" s="21">
        <v>0</v>
      </c>
      <c r="P84" s="21">
        <v>1</v>
      </c>
      <c r="Q84" s="22">
        <v>12629.896699999999</v>
      </c>
      <c r="R84" s="59">
        <f t="shared" si="3"/>
        <v>11572.205450655212</v>
      </c>
      <c r="S84" s="59">
        <f t="shared" si="4"/>
        <v>1057.6912493447871</v>
      </c>
      <c r="T84" s="61">
        <f t="shared" si="5"/>
        <v>-8.3745043563561938E-2</v>
      </c>
      <c r="U84" s="61"/>
    </row>
    <row r="85" spans="1:21" ht="14.25" customHeight="1">
      <c r="A85" s="19">
        <v>60</v>
      </c>
      <c r="B85" s="19">
        <v>24.035</v>
      </c>
      <c r="C85" s="20">
        <v>1</v>
      </c>
      <c r="D85" s="20">
        <v>0</v>
      </c>
      <c r="E85" s="20">
        <v>0</v>
      </c>
      <c r="F85" s="20">
        <v>0</v>
      </c>
      <c r="G85" s="20">
        <v>0</v>
      </c>
      <c r="H85" s="21">
        <v>0</v>
      </c>
      <c r="I85" s="21">
        <v>0</v>
      </c>
      <c r="J85" s="21">
        <v>0</v>
      </c>
      <c r="K85" s="21">
        <v>1</v>
      </c>
      <c r="L85" s="21">
        <v>0</v>
      </c>
      <c r="M85" s="21">
        <v>0</v>
      </c>
      <c r="N85" s="21">
        <v>0</v>
      </c>
      <c r="O85" s="21">
        <v>0</v>
      </c>
      <c r="P85" s="21">
        <v>1</v>
      </c>
      <c r="Q85" s="22">
        <v>13012.20865</v>
      </c>
      <c r="R85" s="59">
        <f t="shared" si="3"/>
        <v>12044.316163996347</v>
      </c>
      <c r="S85" s="59">
        <f t="shared" si="4"/>
        <v>967.89248600365318</v>
      </c>
      <c r="T85" s="61">
        <f t="shared" si="5"/>
        <v>-7.4383412688640918E-2</v>
      </c>
      <c r="U85" s="61"/>
    </row>
    <row r="86" spans="1:21" ht="14.25" customHeight="1">
      <c r="A86" s="19">
        <v>61</v>
      </c>
      <c r="B86" s="19">
        <v>22.04</v>
      </c>
      <c r="C86" s="20">
        <v>1</v>
      </c>
      <c r="D86" s="20">
        <v>0</v>
      </c>
      <c r="E86" s="20">
        <v>0</v>
      </c>
      <c r="F86" s="20">
        <v>0</v>
      </c>
      <c r="G86" s="20">
        <v>0</v>
      </c>
      <c r="H86" s="21">
        <v>0</v>
      </c>
      <c r="I86" s="21">
        <v>0</v>
      </c>
      <c r="J86" s="21">
        <v>0</v>
      </c>
      <c r="K86" s="21">
        <v>0</v>
      </c>
      <c r="L86" s="21">
        <v>1</v>
      </c>
      <c r="M86" s="21">
        <v>0</v>
      </c>
      <c r="N86" s="21">
        <v>0</v>
      </c>
      <c r="O86" s="21">
        <v>0</v>
      </c>
      <c r="P86" s="21">
        <v>1</v>
      </c>
      <c r="Q86" s="22">
        <v>13616.3586</v>
      </c>
      <c r="R86" s="59">
        <f t="shared" si="3"/>
        <v>12432.182999940371</v>
      </c>
      <c r="S86" s="59">
        <f t="shared" si="4"/>
        <v>1184.1756000596288</v>
      </c>
      <c r="T86" s="61">
        <f t="shared" si="5"/>
        <v>-8.6967127911836042E-2</v>
      </c>
      <c r="U86" s="61"/>
    </row>
    <row r="87" spans="1:21" ht="14.25" customHeight="1">
      <c r="A87" s="19">
        <v>61</v>
      </c>
      <c r="B87" s="19">
        <v>21.09</v>
      </c>
      <c r="C87" s="20">
        <v>1</v>
      </c>
      <c r="D87" s="20">
        <v>0</v>
      </c>
      <c r="E87" s="20">
        <v>0</v>
      </c>
      <c r="F87" s="20">
        <v>0</v>
      </c>
      <c r="G87" s="20">
        <v>0</v>
      </c>
      <c r="H87" s="21">
        <v>0</v>
      </c>
      <c r="I87" s="21">
        <v>0</v>
      </c>
      <c r="J87" s="21">
        <v>0</v>
      </c>
      <c r="K87" s="21">
        <v>1</v>
      </c>
      <c r="L87" s="21">
        <v>0</v>
      </c>
      <c r="M87" s="21">
        <v>0</v>
      </c>
      <c r="N87" s="21">
        <v>0</v>
      </c>
      <c r="O87" s="21">
        <v>0</v>
      </c>
      <c r="P87" s="21">
        <v>1</v>
      </c>
      <c r="Q87" s="22">
        <v>13415.0381</v>
      </c>
      <c r="R87" s="59">
        <f t="shared" si="3"/>
        <v>11914.177666798721</v>
      </c>
      <c r="S87" s="59">
        <f t="shared" si="4"/>
        <v>1500.8604332012783</v>
      </c>
      <c r="T87" s="61">
        <f t="shared" si="5"/>
        <v>-0.11187895420150006</v>
      </c>
      <c r="U87" s="61"/>
    </row>
    <row r="88" spans="1:21" ht="14.25" customHeight="1">
      <c r="A88" s="19">
        <v>63</v>
      </c>
      <c r="B88" s="19">
        <v>23.085000000000001</v>
      </c>
      <c r="C88" s="20">
        <v>1</v>
      </c>
      <c r="D88" s="20">
        <v>0</v>
      </c>
      <c r="E88" s="20">
        <v>0</v>
      </c>
      <c r="F88" s="20">
        <v>0</v>
      </c>
      <c r="G88" s="20">
        <v>0</v>
      </c>
      <c r="H88" s="21">
        <v>0</v>
      </c>
      <c r="I88" s="21">
        <v>0</v>
      </c>
      <c r="J88" s="21">
        <v>0</v>
      </c>
      <c r="K88" s="21">
        <v>0</v>
      </c>
      <c r="L88" s="21">
        <v>1</v>
      </c>
      <c r="M88" s="21">
        <v>0</v>
      </c>
      <c r="N88" s="21">
        <v>0</v>
      </c>
      <c r="O88" s="21">
        <v>0</v>
      </c>
      <c r="P88" s="21">
        <v>1</v>
      </c>
      <c r="Q88" s="22">
        <v>14451.835150000001</v>
      </c>
      <c r="R88" s="59">
        <f t="shared" si="3"/>
        <v>13218.607046860037</v>
      </c>
      <c r="S88" s="59">
        <f t="shared" si="4"/>
        <v>1233.2281031399634</v>
      </c>
      <c r="T88" s="61">
        <f t="shared" si="5"/>
        <v>-8.533366803176988E-2</v>
      </c>
      <c r="U88" s="61"/>
    </row>
    <row r="89" spans="1:21" ht="14.25" customHeight="1">
      <c r="A89" s="19">
        <v>63</v>
      </c>
      <c r="B89" s="19">
        <v>21.66</v>
      </c>
      <c r="C89" s="20">
        <v>1</v>
      </c>
      <c r="D89" s="20">
        <v>0</v>
      </c>
      <c r="E89" s="20">
        <v>0</v>
      </c>
      <c r="F89" s="20">
        <v>0</v>
      </c>
      <c r="G89" s="20">
        <v>0</v>
      </c>
      <c r="H89" s="21">
        <v>0</v>
      </c>
      <c r="I89" s="21">
        <v>0</v>
      </c>
      <c r="J89" s="21">
        <v>0</v>
      </c>
      <c r="K89" s="21">
        <v>0</v>
      </c>
      <c r="L89" s="21">
        <v>1</v>
      </c>
      <c r="M89" s="21">
        <v>0</v>
      </c>
      <c r="N89" s="21">
        <v>0</v>
      </c>
      <c r="O89" s="21">
        <v>0</v>
      </c>
      <c r="P89" s="21">
        <v>1</v>
      </c>
      <c r="Q89" s="22">
        <v>14449.8544</v>
      </c>
      <c r="R89" s="59">
        <f t="shared" si="3"/>
        <v>13003.531490425463</v>
      </c>
      <c r="S89" s="59">
        <f t="shared" si="4"/>
        <v>1446.3229095745373</v>
      </c>
      <c r="T89" s="61">
        <f t="shared" si="5"/>
        <v>-0.10009255938070472</v>
      </c>
      <c r="U89" s="61"/>
    </row>
    <row r="90" spans="1:21" ht="14.25" customHeight="1">
      <c r="A90" s="19">
        <v>53</v>
      </c>
      <c r="B90" s="19">
        <v>22.88</v>
      </c>
      <c r="C90" s="20">
        <v>1</v>
      </c>
      <c r="D90" s="20">
        <v>0</v>
      </c>
      <c r="E90" s="20">
        <v>0</v>
      </c>
      <c r="F90" s="20">
        <v>0</v>
      </c>
      <c r="G90" s="20">
        <v>0</v>
      </c>
      <c r="H90" s="21">
        <v>1</v>
      </c>
      <c r="I90" s="21">
        <v>1</v>
      </c>
      <c r="J90" s="21">
        <v>0</v>
      </c>
      <c r="K90" s="21">
        <v>0</v>
      </c>
      <c r="L90" s="21">
        <v>0</v>
      </c>
      <c r="M90" s="21">
        <v>0</v>
      </c>
      <c r="N90" s="21">
        <v>0</v>
      </c>
      <c r="O90" s="21">
        <v>1</v>
      </c>
      <c r="P90" s="21">
        <v>0</v>
      </c>
      <c r="Q90" s="22">
        <v>23244.790199999999</v>
      </c>
      <c r="R90" s="59">
        <f t="shared" si="3"/>
        <v>32795.555041117652</v>
      </c>
      <c r="S90" s="59">
        <f t="shared" si="4"/>
        <v>-9550.7648411176524</v>
      </c>
      <c r="T90" s="61">
        <f t="shared" si="5"/>
        <v>0.41087765296834783</v>
      </c>
      <c r="U90" s="61"/>
    </row>
    <row r="91" spans="1:21" ht="14.25" customHeight="1">
      <c r="A91" s="19">
        <v>20</v>
      </c>
      <c r="B91" s="19">
        <v>22.42</v>
      </c>
      <c r="C91" s="20">
        <v>1</v>
      </c>
      <c r="D91" s="20">
        <v>0</v>
      </c>
      <c r="E91" s="20">
        <v>0</v>
      </c>
      <c r="F91" s="20">
        <v>0</v>
      </c>
      <c r="G91" s="20">
        <v>0</v>
      </c>
      <c r="H91" s="21">
        <v>1</v>
      </c>
      <c r="I91" s="21">
        <v>0</v>
      </c>
      <c r="J91" s="21">
        <v>0</v>
      </c>
      <c r="K91" s="21">
        <v>1</v>
      </c>
      <c r="L91" s="21">
        <v>0</v>
      </c>
      <c r="M91" s="21">
        <v>1</v>
      </c>
      <c r="N91" s="21">
        <v>0</v>
      </c>
      <c r="O91" s="21">
        <v>0</v>
      </c>
      <c r="P91" s="21">
        <v>0</v>
      </c>
      <c r="Q91" s="22">
        <v>14711.7438</v>
      </c>
      <c r="R91" s="59">
        <f t="shared" si="3"/>
        <v>25258.182287736934</v>
      </c>
      <c r="S91" s="59">
        <f t="shared" si="4"/>
        <v>-10546.438487736934</v>
      </c>
      <c r="T91" s="61">
        <f t="shared" si="5"/>
        <v>0.71687208743649644</v>
      </c>
      <c r="U91" s="61"/>
    </row>
    <row r="92" spans="1:21" ht="14.25" customHeight="1">
      <c r="A92" s="19">
        <v>27</v>
      </c>
      <c r="B92" s="19">
        <v>24.75</v>
      </c>
      <c r="C92" s="20">
        <v>1</v>
      </c>
      <c r="D92" s="20">
        <v>0</v>
      </c>
      <c r="E92" s="20">
        <v>0</v>
      </c>
      <c r="F92" s="20">
        <v>0</v>
      </c>
      <c r="G92" s="20">
        <v>0</v>
      </c>
      <c r="H92" s="21">
        <v>1</v>
      </c>
      <c r="I92" s="21">
        <v>1</v>
      </c>
      <c r="J92" s="21">
        <v>0</v>
      </c>
      <c r="K92" s="21">
        <v>0</v>
      </c>
      <c r="L92" s="21">
        <v>0</v>
      </c>
      <c r="M92" s="21">
        <v>0</v>
      </c>
      <c r="N92" s="21">
        <v>1</v>
      </c>
      <c r="O92" s="21">
        <v>0</v>
      </c>
      <c r="P92" s="21">
        <v>0</v>
      </c>
      <c r="Q92" s="22">
        <v>16577.779500000001</v>
      </c>
      <c r="R92" s="59">
        <f t="shared" si="3"/>
        <v>25699.795872790739</v>
      </c>
      <c r="S92" s="59">
        <f t="shared" si="4"/>
        <v>-9122.0163727907384</v>
      </c>
      <c r="T92" s="61">
        <f t="shared" si="5"/>
        <v>0.55025562215921242</v>
      </c>
      <c r="U92" s="61"/>
    </row>
    <row r="93" spans="1:21" ht="14.25" customHeight="1">
      <c r="A93" s="19">
        <v>42</v>
      </c>
      <c r="B93" s="19">
        <v>23.37</v>
      </c>
      <c r="C93" s="20">
        <v>1</v>
      </c>
      <c r="D93" s="20">
        <v>0</v>
      </c>
      <c r="E93" s="20">
        <v>0</v>
      </c>
      <c r="F93" s="20">
        <v>0</v>
      </c>
      <c r="G93" s="20">
        <v>0</v>
      </c>
      <c r="H93" s="21">
        <v>1</v>
      </c>
      <c r="I93" s="21">
        <v>0</v>
      </c>
      <c r="J93" s="21">
        <v>0</v>
      </c>
      <c r="K93" s="21">
        <v>0</v>
      </c>
      <c r="L93" s="21">
        <v>1</v>
      </c>
      <c r="M93" s="21">
        <v>0</v>
      </c>
      <c r="N93" s="21">
        <v>0</v>
      </c>
      <c r="O93" s="21">
        <v>1</v>
      </c>
      <c r="P93" s="21">
        <v>0</v>
      </c>
      <c r="Q93" s="22">
        <v>19964.746299999999</v>
      </c>
      <c r="R93" s="59">
        <f t="shared" si="3"/>
        <v>30333.092798021513</v>
      </c>
      <c r="S93" s="59">
        <f t="shared" si="4"/>
        <v>-10368.346498021514</v>
      </c>
      <c r="T93" s="61">
        <f t="shared" si="5"/>
        <v>0.51933274494059134</v>
      </c>
      <c r="U93" s="61"/>
    </row>
    <row r="94" spans="1:21" ht="14.25" customHeight="1">
      <c r="A94" s="19">
        <v>40</v>
      </c>
      <c r="B94" s="19">
        <v>22.22</v>
      </c>
      <c r="C94" s="20">
        <v>1</v>
      </c>
      <c r="D94" s="20">
        <v>0</v>
      </c>
      <c r="E94" s="20">
        <v>0</v>
      </c>
      <c r="F94" s="20">
        <v>0</v>
      </c>
      <c r="G94" s="20">
        <v>0</v>
      </c>
      <c r="H94" s="21">
        <v>1</v>
      </c>
      <c r="I94" s="21">
        <v>1</v>
      </c>
      <c r="J94" s="21">
        <v>0</v>
      </c>
      <c r="K94" s="21">
        <v>0</v>
      </c>
      <c r="L94" s="21">
        <v>0</v>
      </c>
      <c r="M94" s="21">
        <v>0</v>
      </c>
      <c r="N94" s="21">
        <v>0</v>
      </c>
      <c r="O94" s="21">
        <v>1</v>
      </c>
      <c r="P94" s="21">
        <v>0</v>
      </c>
      <c r="Q94" s="22">
        <v>19444.265800000001</v>
      </c>
      <c r="R94" s="59">
        <f t="shared" si="3"/>
        <v>28609.378279883691</v>
      </c>
      <c r="S94" s="59">
        <f t="shared" si="4"/>
        <v>-9165.11247988369</v>
      </c>
      <c r="T94" s="61">
        <f t="shared" si="5"/>
        <v>0.47135297234435508</v>
      </c>
      <c r="U94" s="61"/>
    </row>
    <row r="95" spans="1:21" ht="14.25" customHeight="1">
      <c r="A95" s="19">
        <v>53</v>
      </c>
      <c r="B95" s="19">
        <v>22.61</v>
      </c>
      <c r="C95" s="20">
        <v>1</v>
      </c>
      <c r="D95" s="20">
        <v>0</v>
      </c>
      <c r="E95" s="20">
        <v>0</v>
      </c>
      <c r="F95" s="20">
        <v>0</v>
      </c>
      <c r="G95" s="20">
        <v>0</v>
      </c>
      <c r="H95" s="21">
        <v>1</v>
      </c>
      <c r="I95" s="21">
        <v>0</v>
      </c>
      <c r="J95" s="21">
        <v>0</v>
      </c>
      <c r="K95" s="21">
        <v>0</v>
      </c>
      <c r="L95" s="21">
        <v>1</v>
      </c>
      <c r="M95" s="21">
        <v>0</v>
      </c>
      <c r="N95" s="21">
        <v>0</v>
      </c>
      <c r="O95" s="21">
        <v>1</v>
      </c>
      <c r="P95" s="21">
        <v>0</v>
      </c>
      <c r="Q95" s="22">
        <v>24873.384900000001</v>
      </c>
      <c r="R95" s="59">
        <f t="shared" si="3"/>
        <v>33676.246681695135</v>
      </c>
      <c r="S95" s="59">
        <f t="shared" si="4"/>
        <v>-8802.8617816951337</v>
      </c>
      <c r="T95" s="61">
        <f t="shared" si="5"/>
        <v>0.3539068694142683</v>
      </c>
      <c r="U95" s="61"/>
    </row>
    <row r="96" spans="1:21" ht="14.25" customHeight="1">
      <c r="A96" s="19">
        <v>19</v>
      </c>
      <c r="B96" s="19">
        <v>21.7</v>
      </c>
      <c r="C96" s="20">
        <v>1</v>
      </c>
      <c r="D96" s="20">
        <v>0</v>
      </c>
      <c r="E96" s="20">
        <v>0</v>
      </c>
      <c r="F96" s="20">
        <v>0</v>
      </c>
      <c r="G96" s="20">
        <v>0</v>
      </c>
      <c r="H96" s="21">
        <v>1</v>
      </c>
      <c r="I96" s="21">
        <v>0</v>
      </c>
      <c r="J96" s="21">
        <v>1</v>
      </c>
      <c r="K96" s="21">
        <v>0</v>
      </c>
      <c r="L96" s="21">
        <v>0</v>
      </c>
      <c r="M96" s="21">
        <v>1</v>
      </c>
      <c r="N96" s="21">
        <v>0</v>
      </c>
      <c r="O96" s="21">
        <v>0</v>
      </c>
      <c r="P96" s="21">
        <v>0</v>
      </c>
      <c r="Q96" s="22">
        <v>13844.505999999999</v>
      </c>
      <c r="R96" s="59">
        <f t="shared" si="3"/>
        <v>24285.731490757989</v>
      </c>
      <c r="S96" s="59">
        <f t="shared" si="4"/>
        <v>-10441.22549075799</v>
      </c>
      <c r="T96" s="61">
        <f t="shared" si="5"/>
        <v>0.75417826325894111</v>
      </c>
      <c r="U96" s="61"/>
    </row>
    <row r="97" spans="1:21" ht="14.25" customHeight="1">
      <c r="A97" s="19">
        <v>39</v>
      </c>
      <c r="B97" s="19">
        <v>24.89</v>
      </c>
      <c r="C97" s="20">
        <v>1</v>
      </c>
      <c r="D97" s="20">
        <v>0</v>
      </c>
      <c r="E97" s="20">
        <v>0</v>
      </c>
      <c r="F97" s="20">
        <v>0</v>
      </c>
      <c r="G97" s="20">
        <v>0</v>
      </c>
      <c r="H97" s="21">
        <v>1</v>
      </c>
      <c r="I97" s="21">
        <v>0</v>
      </c>
      <c r="J97" s="21">
        <v>0</v>
      </c>
      <c r="K97" s="21">
        <v>0</v>
      </c>
      <c r="L97" s="21">
        <v>1</v>
      </c>
      <c r="M97" s="21">
        <v>0</v>
      </c>
      <c r="N97" s="21">
        <v>0</v>
      </c>
      <c r="O97" s="21">
        <v>1</v>
      </c>
      <c r="P97" s="21">
        <v>0</v>
      </c>
      <c r="Q97" s="22">
        <v>21659.930100000001</v>
      </c>
      <c r="R97" s="59">
        <f t="shared" si="3"/>
        <v>29619.453766583589</v>
      </c>
      <c r="S97" s="59">
        <f t="shared" si="4"/>
        <v>-7959.5236665835873</v>
      </c>
      <c r="T97" s="61">
        <f t="shared" si="5"/>
        <v>0.36747688611347767</v>
      </c>
      <c r="U97" s="61"/>
    </row>
    <row r="98" spans="1:21" ht="14.25" customHeight="1">
      <c r="A98" s="19">
        <v>44</v>
      </c>
      <c r="B98" s="19">
        <v>20.234999999999999</v>
      </c>
      <c r="C98" s="20">
        <v>1</v>
      </c>
      <c r="D98" s="20">
        <v>0</v>
      </c>
      <c r="E98" s="20">
        <v>0</v>
      </c>
      <c r="F98" s="20">
        <v>0</v>
      </c>
      <c r="G98" s="20">
        <v>0</v>
      </c>
      <c r="H98" s="21">
        <v>1</v>
      </c>
      <c r="I98" s="21">
        <v>0</v>
      </c>
      <c r="J98" s="21">
        <v>0</v>
      </c>
      <c r="K98" s="21">
        <v>0</v>
      </c>
      <c r="L98" s="21">
        <v>1</v>
      </c>
      <c r="M98" s="21">
        <v>0</v>
      </c>
      <c r="N98" s="21">
        <v>0</v>
      </c>
      <c r="O98" s="21">
        <v>1</v>
      </c>
      <c r="P98" s="21">
        <v>0</v>
      </c>
      <c r="Q98" s="22">
        <v>19594.809649999999</v>
      </c>
      <c r="R98" s="59">
        <f t="shared" si="3"/>
        <v>30488.628546066437</v>
      </c>
      <c r="S98" s="59">
        <f t="shared" si="4"/>
        <v>-10893.818896066437</v>
      </c>
      <c r="T98" s="61">
        <f t="shared" si="5"/>
        <v>0.55595431089408098</v>
      </c>
      <c r="U98" s="61"/>
    </row>
    <row r="99" spans="1:21" ht="14.25" customHeight="1">
      <c r="A99" s="19">
        <v>36</v>
      </c>
      <c r="B99" s="19">
        <v>22.6</v>
      </c>
      <c r="C99" s="20">
        <v>1</v>
      </c>
      <c r="D99" s="20">
        <v>0</v>
      </c>
      <c r="E99" s="20">
        <v>0</v>
      </c>
      <c r="F99" s="20">
        <v>0</v>
      </c>
      <c r="G99" s="20">
        <v>0</v>
      </c>
      <c r="H99" s="21">
        <v>1</v>
      </c>
      <c r="I99" s="21">
        <v>0</v>
      </c>
      <c r="J99" s="21">
        <v>1</v>
      </c>
      <c r="K99" s="21">
        <v>0</v>
      </c>
      <c r="L99" s="21">
        <v>0</v>
      </c>
      <c r="M99" s="21">
        <v>0</v>
      </c>
      <c r="N99" s="21">
        <v>0</v>
      </c>
      <c r="O99" s="21">
        <v>1</v>
      </c>
      <c r="P99" s="21">
        <v>0</v>
      </c>
      <c r="Q99" s="22">
        <v>18608.261999999999</v>
      </c>
      <c r="R99" s="59">
        <f t="shared" si="3"/>
        <v>27406.718930936098</v>
      </c>
      <c r="S99" s="59">
        <f t="shared" si="4"/>
        <v>-8798.4569309360995</v>
      </c>
      <c r="T99" s="61">
        <f t="shared" si="5"/>
        <v>0.47282529292290165</v>
      </c>
      <c r="U99" s="61"/>
    </row>
    <row r="100" spans="1:21" ht="14.25" customHeight="1">
      <c r="A100" s="19">
        <v>21</v>
      </c>
      <c r="B100" s="19">
        <v>21.85</v>
      </c>
      <c r="C100" s="20">
        <v>1</v>
      </c>
      <c r="D100" s="20">
        <v>0</v>
      </c>
      <c r="E100" s="20">
        <v>0</v>
      </c>
      <c r="F100" s="20">
        <v>0</v>
      </c>
      <c r="G100" s="20">
        <v>0</v>
      </c>
      <c r="H100" s="21">
        <v>1</v>
      </c>
      <c r="I100" s="21">
        <v>0</v>
      </c>
      <c r="J100" s="21">
        <v>0</v>
      </c>
      <c r="K100" s="21">
        <v>0</v>
      </c>
      <c r="L100" s="21">
        <v>1</v>
      </c>
      <c r="M100" s="21">
        <v>1</v>
      </c>
      <c r="N100" s="21">
        <v>0</v>
      </c>
      <c r="O100" s="21">
        <v>0</v>
      </c>
      <c r="P100" s="21">
        <v>0</v>
      </c>
      <c r="Q100" s="22">
        <v>15359.104499999999</v>
      </c>
      <c r="R100" s="59">
        <f t="shared" si="3"/>
        <v>25861.124680115528</v>
      </c>
      <c r="S100" s="59">
        <f t="shared" si="4"/>
        <v>-10502.020180115529</v>
      </c>
      <c r="T100" s="61">
        <f t="shared" si="5"/>
        <v>0.68376513618456913</v>
      </c>
      <c r="U100" s="61"/>
    </row>
    <row r="101" spans="1:21" ht="14.25" customHeight="1">
      <c r="A101" s="19">
        <v>59</v>
      </c>
      <c r="B101" s="19">
        <v>23.655000000000001</v>
      </c>
      <c r="C101" s="20">
        <v>1</v>
      </c>
      <c r="D101" s="20">
        <v>0</v>
      </c>
      <c r="E101" s="20">
        <v>0</v>
      </c>
      <c r="F101" s="20">
        <v>0</v>
      </c>
      <c r="G101" s="20">
        <v>0</v>
      </c>
      <c r="H101" s="21">
        <v>1</v>
      </c>
      <c r="I101" s="21">
        <v>0</v>
      </c>
      <c r="J101" s="21">
        <v>0</v>
      </c>
      <c r="K101" s="21">
        <v>1</v>
      </c>
      <c r="L101" s="21">
        <v>0</v>
      </c>
      <c r="M101" s="21">
        <v>0</v>
      </c>
      <c r="N101" s="21">
        <v>0</v>
      </c>
      <c r="O101" s="21">
        <v>1</v>
      </c>
      <c r="P101" s="21">
        <v>0</v>
      </c>
      <c r="Q101" s="22">
        <v>25678.778450000002</v>
      </c>
      <c r="R101" s="59">
        <f t="shared" si="3"/>
        <v>35345.453044164824</v>
      </c>
      <c r="S101" s="59">
        <f t="shared" si="4"/>
        <v>-9666.6745941648223</v>
      </c>
      <c r="T101" s="61">
        <f t="shared" si="5"/>
        <v>0.37644604524265529</v>
      </c>
      <c r="U101" s="61"/>
    </row>
    <row r="102" spans="1:21" ht="14.25" customHeight="1">
      <c r="A102" s="19">
        <v>64</v>
      </c>
      <c r="B102" s="19">
        <v>22.99</v>
      </c>
      <c r="C102" s="20">
        <v>1</v>
      </c>
      <c r="D102" s="20">
        <v>0</v>
      </c>
      <c r="E102" s="20">
        <v>0</v>
      </c>
      <c r="F102" s="20">
        <v>0</v>
      </c>
      <c r="G102" s="20">
        <v>0</v>
      </c>
      <c r="H102" s="21">
        <v>1</v>
      </c>
      <c r="I102" s="21">
        <v>1</v>
      </c>
      <c r="J102" s="21">
        <v>0</v>
      </c>
      <c r="K102" s="21">
        <v>0</v>
      </c>
      <c r="L102" s="21">
        <v>0</v>
      </c>
      <c r="M102" s="21">
        <v>0</v>
      </c>
      <c r="N102" s="21">
        <v>0</v>
      </c>
      <c r="O102" s="21">
        <v>0</v>
      </c>
      <c r="P102" s="21">
        <v>1</v>
      </c>
      <c r="Q102" s="22">
        <v>27037.914100000002</v>
      </c>
      <c r="R102" s="59">
        <f t="shared" si="3"/>
        <v>36479.138679738891</v>
      </c>
      <c r="S102" s="59">
        <f t="shared" si="4"/>
        <v>-9441.2245797388896</v>
      </c>
      <c r="T102" s="61">
        <f t="shared" si="5"/>
        <v>0.3491846502958928</v>
      </c>
      <c r="U102" s="61"/>
    </row>
    <row r="103" spans="1:21" ht="14.25" customHeight="1">
      <c r="A103" s="19">
        <v>29</v>
      </c>
      <c r="B103" s="19">
        <v>21.754999999999999</v>
      </c>
      <c r="C103" s="20">
        <v>1</v>
      </c>
      <c r="D103" s="20">
        <v>0</v>
      </c>
      <c r="E103" s="20">
        <v>0</v>
      </c>
      <c r="F103" s="20">
        <v>0</v>
      </c>
      <c r="G103" s="20">
        <v>0</v>
      </c>
      <c r="H103" s="21">
        <v>1</v>
      </c>
      <c r="I103" s="21">
        <v>0</v>
      </c>
      <c r="J103" s="21">
        <v>0</v>
      </c>
      <c r="K103" s="21">
        <v>0</v>
      </c>
      <c r="L103" s="21">
        <v>1</v>
      </c>
      <c r="M103" s="21">
        <v>0</v>
      </c>
      <c r="N103" s="21">
        <v>1</v>
      </c>
      <c r="O103" s="21">
        <v>0</v>
      </c>
      <c r="P103" s="21">
        <v>0</v>
      </c>
      <c r="Q103" s="22">
        <v>16657.71745</v>
      </c>
      <c r="R103" s="59">
        <f t="shared" si="3"/>
        <v>26797.904649580276</v>
      </c>
      <c r="S103" s="59">
        <f t="shared" si="4"/>
        <v>-10140.187199580276</v>
      </c>
      <c r="T103" s="61">
        <f t="shared" si="5"/>
        <v>0.60873809572152848</v>
      </c>
      <c r="U103" s="61"/>
    </row>
    <row r="104" spans="1:21" ht="14.25" customHeight="1">
      <c r="A104" s="19">
        <v>49</v>
      </c>
      <c r="B104" s="19">
        <v>23.844999999999999</v>
      </c>
      <c r="C104" s="20">
        <v>1</v>
      </c>
      <c r="D104" s="20">
        <v>0</v>
      </c>
      <c r="E104" s="20">
        <v>0</v>
      </c>
      <c r="F104" s="20">
        <v>0</v>
      </c>
      <c r="G104" s="20">
        <v>0</v>
      </c>
      <c r="H104" s="21">
        <v>1</v>
      </c>
      <c r="I104" s="21">
        <v>0</v>
      </c>
      <c r="J104" s="21">
        <v>0</v>
      </c>
      <c r="K104" s="21">
        <v>0</v>
      </c>
      <c r="L104" s="21">
        <v>1</v>
      </c>
      <c r="M104" s="21">
        <v>0</v>
      </c>
      <c r="N104" s="21">
        <v>0</v>
      </c>
      <c r="O104" s="21">
        <v>1</v>
      </c>
      <c r="P104" s="21">
        <v>0</v>
      </c>
      <c r="Q104" s="22">
        <v>24106.912550000001</v>
      </c>
      <c r="R104" s="59">
        <f t="shared" si="3"/>
        <v>32605.241552869804</v>
      </c>
      <c r="S104" s="59">
        <f t="shared" si="4"/>
        <v>-8498.3290028698029</v>
      </c>
      <c r="T104" s="61">
        <f t="shared" si="5"/>
        <v>0.35252664501285558</v>
      </c>
      <c r="U104" s="61"/>
    </row>
    <row r="105" spans="1:21" ht="14.25" customHeight="1">
      <c r="A105" s="19">
        <v>43</v>
      </c>
      <c r="B105" s="19">
        <v>20.045000000000002</v>
      </c>
      <c r="C105" s="20">
        <v>1</v>
      </c>
      <c r="D105" s="20">
        <v>0</v>
      </c>
      <c r="E105" s="20">
        <v>0</v>
      </c>
      <c r="F105" s="20">
        <v>0</v>
      </c>
      <c r="G105" s="20">
        <v>0</v>
      </c>
      <c r="H105" s="21">
        <v>1</v>
      </c>
      <c r="I105" s="21">
        <v>0</v>
      </c>
      <c r="J105" s="21">
        <v>0</v>
      </c>
      <c r="K105" s="21">
        <v>0</v>
      </c>
      <c r="L105" s="21">
        <v>1</v>
      </c>
      <c r="M105" s="21">
        <v>0</v>
      </c>
      <c r="N105" s="21">
        <v>0</v>
      </c>
      <c r="O105" s="21">
        <v>1</v>
      </c>
      <c r="P105" s="21">
        <v>0</v>
      </c>
      <c r="Q105" s="22">
        <v>19798.054550000001</v>
      </c>
      <c r="R105" s="59">
        <f t="shared" si="3"/>
        <v>30145.600819108004</v>
      </c>
      <c r="S105" s="59">
        <f t="shared" si="4"/>
        <v>-10347.546269108003</v>
      </c>
      <c r="T105" s="61">
        <f t="shared" si="5"/>
        <v>0.52265470038862993</v>
      </c>
      <c r="U105" s="61"/>
    </row>
    <row r="106" spans="1:21" ht="14.25" customHeight="1">
      <c r="A106" s="19">
        <v>32</v>
      </c>
      <c r="B106" s="19">
        <v>24.6</v>
      </c>
      <c r="C106" s="20">
        <v>1</v>
      </c>
      <c r="D106" s="20">
        <v>0</v>
      </c>
      <c r="E106" s="20">
        <v>0</v>
      </c>
      <c r="F106" s="20">
        <v>0</v>
      </c>
      <c r="G106" s="20">
        <v>0</v>
      </c>
      <c r="H106" s="21">
        <v>1</v>
      </c>
      <c r="I106" s="21">
        <v>0</v>
      </c>
      <c r="J106" s="21">
        <v>1</v>
      </c>
      <c r="K106" s="21">
        <v>0</v>
      </c>
      <c r="L106" s="21">
        <v>0</v>
      </c>
      <c r="M106" s="21">
        <v>0</v>
      </c>
      <c r="N106" s="21">
        <v>1</v>
      </c>
      <c r="O106" s="21">
        <v>0</v>
      </c>
      <c r="P106" s="21">
        <v>0</v>
      </c>
      <c r="Q106" s="22">
        <v>17496.306</v>
      </c>
      <c r="R106" s="59">
        <f t="shared" si="3"/>
        <v>27246.302384775394</v>
      </c>
      <c r="S106" s="59">
        <f t="shared" si="4"/>
        <v>-9749.9963847753934</v>
      </c>
      <c r="T106" s="61">
        <f t="shared" si="5"/>
        <v>0.55726028024289198</v>
      </c>
      <c r="U106" s="61"/>
    </row>
    <row r="107" spans="1:21" ht="14.25" customHeight="1">
      <c r="A107" s="19">
        <v>24</v>
      </c>
      <c r="B107" s="19">
        <v>20.52</v>
      </c>
      <c r="C107" s="20">
        <v>1</v>
      </c>
      <c r="D107" s="20">
        <v>0</v>
      </c>
      <c r="E107" s="20">
        <v>0</v>
      </c>
      <c r="F107" s="20">
        <v>0</v>
      </c>
      <c r="G107" s="20">
        <v>0</v>
      </c>
      <c r="H107" s="21">
        <v>1</v>
      </c>
      <c r="I107" s="21">
        <v>0</v>
      </c>
      <c r="J107" s="21">
        <v>0</v>
      </c>
      <c r="K107" s="21">
        <v>0</v>
      </c>
      <c r="L107" s="21">
        <v>1</v>
      </c>
      <c r="M107" s="21">
        <v>1</v>
      </c>
      <c r="N107" s="21">
        <v>0</v>
      </c>
      <c r="O107" s="21">
        <v>0</v>
      </c>
      <c r="P107" s="21">
        <v>0</v>
      </c>
      <c r="Q107" s="22">
        <v>14571.890799999999</v>
      </c>
      <c r="R107" s="59">
        <f t="shared" si="3"/>
        <v>26603.4404524114</v>
      </c>
      <c r="S107" s="59">
        <f t="shared" si="4"/>
        <v>-12031.549652411401</v>
      </c>
      <c r="T107" s="61">
        <f t="shared" si="5"/>
        <v>0.82566839249244173</v>
      </c>
      <c r="U107" s="61"/>
    </row>
    <row r="108" spans="1:21" ht="14.25" customHeight="1">
      <c r="A108" s="19">
        <v>27</v>
      </c>
      <c r="B108" s="19">
        <v>20.045000000000002</v>
      </c>
      <c r="C108" s="20">
        <v>1</v>
      </c>
      <c r="D108" s="20">
        <v>0</v>
      </c>
      <c r="E108" s="20">
        <v>0</v>
      </c>
      <c r="F108" s="20">
        <v>0</v>
      </c>
      <c r="G108" s="20">
        <v>0</v>
      </c>
      <c r="H108" s="21">
        <v>1</v>
      </c>
      <c r="I108" s="21">
        <v>0</v>
      </c>
      <c r="J108" s="21">
        <v>0</v>
      </c>
      <c r="K108" s="21">
        <v>1</v>
      </c>
      <c r="L108" s="21">
        <v>0</v>
      </c>
      <c r="M108" s="21">
        <v>0</v>
      </c>
      <c r="N108" s="21">
        <v>1</v>
      </c>
      <c r="O108" s="21">
        <v>0</v>
      </c>
      <c r="P108" s="21">
        <v>0</v>
      </c>
      <c r="Q108" s="22">
        <v>16420.494549999999</v>
      </c>
      <c r="R108" s="59">
        <f t="shared" si="3"/>
        <v>25536.490380805873</v>
      </c>
      <c r="S108" s="59">
        <f t="shared" si="4"/>
        <v>-9115.995830805874</v>
      </c>
      <c r="T108" s="61">
        <f t="shared" si="5"/>
        <v>0.55515963925738609</v>
      </c>
      <c r="U108" s="61"/>
    </row>
    <row r="109" spans="1:21" ht="14.25" customHeight="1">
      <c r="A109" s="19">
        <v>46</v>
      </c>
      <c r="B109" s="19">
        <v>23.655000000000001</v>
      </c>
      <c r="C109" s="20">
        <v>1</v>
      </c>
      <c r="D109" s="20">
        <v>0</v>
      </c>
      <c r="E109" s="20">
        <v>0</v>
      </c>
      <c r="F109" s="20">
        <v>0</v>
      </c>
      <c r="G109" s="20">
        <v>0</v>
      </c>
      <c r="H109" s="21">
        <v>1</v>
      </c>
      <c r="I109" s="21">
        <v>0</v>
      </c>
      <c r="J109" s="21">
        <v>0</v>
      </c>
      <c r="K109" s="21">
        <v>1</v>
      </c>
      <c r="L109" s="21">
        <v>0</v>
      </c>
      <c r="M109" s="21">
        <v>0</v>
      </c>
      <c r="N109" s="21">
        <v>0</v>
      </c>
      <c r="O109" s="21">
        <v>1</v>
      </c>
      <c r="P109" s="21">
        <v>0</v>
      </c>
      <c r="Q109" s="22">
        <v>21677.283449999999</v>
      </c>
      <c r="R109" s="59">
        <f t="shared" si="3"/>
        <v>31258.890224858449</v>
      </c>
      <c r="S109" s="59">
        <f t="shared" si="4"/>
        <v>-9581.6067748584501</v>
      </c>
      <c r="T109" s="61">
        <f t="shared" si="5"/>
        <v>0.44201141701906616</v>
      </c>
      <c r="U109" s="61"/>
    </row>
    <row r="110" spans="1:21" ht="14.25" customHeight="1">
      <c r="A110" s="19">
        <v>43</v>
      </c>
      <c r="B110" s="19">
        <v>24.7</v>
      </c>
      <c r="C110" s="20">
        <v>1</v>
      </c>
      <c r="D110" s="20">
        <v>0</v>
      </c>
      <c r="E110" s="20">
        <v>0</v>
      </c>
      <c r="F110" s="20">
        <v>0</v>
      </c>
      <c r="G110" s="20">
        <v>0</v>
      </c>
      <c r="H110" s="21">
        <v>1</v>
      </c>
      <c r="I110" s="21">
        <v>0</v>
      </c>
      <c r="J110" s="21">
        <v>0</v>
      </c>
      <c r="K110" s="21">
        <v>1</v>
      </c>
      <c r="L110" s="21">
        <v>0</v>
      </c>
      <c r="M110" s="21">
        <v>0</v>
      </c>
      <c r="N110" s="21">
        <v>0</v>
      </c>
      <c r="O110" s="21">
        <v>1</v>
      </c>
      <c r="P110" s="21">
        <v>0</v>
      </c>
      <c r="Q110" s="22">
        <v>21880.82</v>
      </c>
      <c r="R110" s="59">
        <f t="shared" si="3"/>
        <v>30473.559341275672</v>
      </c>
      <c r="S110" s="59">
        <f t="shared" si="4"/>
        <v>-8592.7393412756719</v>
      </c>
      <c r="T110" s="61">
        <f t="shared" si="5"/>
        <v>0.39270645895700762</v>
      </c>
      <c r="U110" s="61"/>
    </row>
    <row r="111" spans="1:21" ht="14.25" customHeight="1">
      <c r="A111" s="19">
        <v>33</v>
      </c>
      <c r="B111" s="19">
        <v>19.094999999999999</v>
      </c>
      <c r="C111" s="20">
        <v>1</v>
      </c>
      <c r="D111" s="20">
        <v>0</v>
      </c>
      <c r="E111" s="20">
        <v>0</v>
      </c>
      <c r="F111" s="20">
        <v>0</v>
      </c>
      <c r="G111" s="20">
        <v>0</v>
      </c>
      <c r="H111" s="21">
        <v>1</v>
      </c>
      <c r="I111" s="21">
        <v>0</v>
      </c>
      <c r="J111" s="21">
        <v>0</v>
      </c>
      <c r="K111" s="21">
        <v>0</v>
      </c>
      <c r="L111" s="21">
        <v>1</v>
      </c>
      <c r="M111" s="21">
        <v>0</v>
      </c>
      <c r="N111" s="21">
        <v>1</v>
      </c>
      <c r="O111" s="21">
        <v>0</v>
      </c>
      <c r="P111" s="21">
        <v>0</v>
      </c>
      <c r="Q111" s="22">
        <v>16776.304049999999</v>
      </c>
      <c r="R111" s="59">
        <f t="shared" si="3"/>
        <v>27653.834221971032</v>
      </c>
      <c r="S111" s="59">
        <f t="shared" si="4"/>
        <v>-10877.530171971033</v>
      </c>
      <c r="T111" s="61">
        <f t="shared" si="5"/>
        <v>0.64838656592964139</v>
      </c>
      <c r="U111" s="61"/>
    </row>
    <row r="112" spans="1:21" ht="14.25" customHeight="1">
      <c r="A112" s="19">
        <v>52</v>
      </c>
      <c r="B112" s="19">
        <v>24.13</v>
      </c>
      <c r="C112" s="20">
        <v>1</v>
      </c>
      <c r="D112" s="20">
        <v>0</v>
      </c>
      <c r="E112" s="20">
        <v>0</v>
      </c>
      <c r="F112" s="20">
        <v>0</v>
      </c>
      <c r="G112" s="20">
        <v>0</v>
      </c>
      <c r="H112" s="21">
        <v>1</v>
      </c>
      <c r="I112" s="21">
        <v>0</v>
      </c>
      <c r="J112" s="21">
        <v>0</v>
      </c>
      <c r="K112" s="21">
        <v>1</v>
      </c>
      <c r="L112" s="21">
        <v>0</v>
      </c>
      <c r="M112" s="21">
        <v>0</v>
      </c>
      <c r="N112" s="21">
        <v>0</v>
      </c>
      <c r="O112" s="21">
        <v>1</v>
      </c>
      <c r="P112" s="21">
        <v>0</v>
      </c>
      <c r="Q112" s="22">
        <v>23887.662700000001</v>
      </c>
      <c r="R112" s="59">
        <f t="shared" si="3"/>
        <v>33216.687993606247</v>
      </c>
      <c r="S112" s="59">
        <f t="shared" si="4"/>
        <v>-9329.0252936062461</v>
      </c>
      <c r="T112" s="61">
        <f t="shared" si="5"/>
        <v>0.39053738370168151</v>
      </c>
      <c r="U112" s="61"/>
    </row>
    <row r="113" spans="1:21" ht="14.25" customHeight="1">
      <c r="A113" s="19">
        <v>20</v>
      </c>
      <c r="B113" s="19">
        <v>24.42</v>
      </c>
      <c r="C113" s="20">
        <v>1</v>
      </c>
      <c r="D113" s="20">
        <v>0</v>
      </c>
      <c r="E113" s="20">
        <v>0</v>
      </c>
      <c r="F113" s="20">
        <v>0</v>
      </c>
      <c r="G113" s="20">
        <v>0</v>
      </c>
      <c r="H113" s="21">
        <v>1</v>
      </c>
      <c r="I113" s="21">
        <v>1</v>
      </c>
      <c r="J113" s="21">
        <v>0</v>
      </c>
      <c r="K113" s="21">
        <v>0</v>
      </c>
      <c r="L113" s="21">
        <v>0</v>
      </c>
      <c r="M113" s="21">
        <v>1</v>
      </c>
      <c r="N113" s="21">
        <v>0</v>
      </c>
      <c r="O113" s="21">
        <v>0</v>
      </c>
      <c r="P113" s="21">
        <v>0</v>
      </c>
      <c r="Q113" s="22">
        <v>26125.674770000001</v>
      </c>
      <c r="R113" s="59">
        <f t="shared" si="3"/>
        <v>25013.221548033711</v>
      </c>
      <c r="S113" s="59">
        <f t="shared" si="4"/>
        <v>1112.4532219662906</v>
      </c>
      <c r="T113" s="61">
        <f t="shared" si="5"/>
        <v>-4.2580841710688204E-2</v>
      </c>
      <c r="U113" s="61"/>
    </row>
    <row r="114" spans="1:21" ht="14.25" customHeight="1">
      <c r="A114" s="19">
        <v>20</v>
      </c>
      <c r="B114" s="19">
        <v>21.8</v>
      </c>
      <c r="C114" s="20">
        <v>1</v>
      </c>
      <c r="D114" s="20">
        <v>0</v>
      </c>
      <c r="E114" s="20">
        <v>0</v>
      </c>
      <c r="F114" s="20">
        <v>0</v>
      </c>
      <c r="G114" s="20">
        <v>0</v>
      </c>
      <c r="H114" s="21">
        <v>1</v>
      </c>
      <c r="I114" s="21">
        <v>0</v>
      </c>
      <c r="J114" s="21">
        <v>1</v>
      </c>
      <c r="K114" s="21">
        <v>0</v>
      </c>
      <c r="L114" s="21">
        <v>0</v>
      </c>
      <c r="M114" s="21">
        <v>1</v>
      </c>
      <c r="N114" s="21">
        <v>0</v>
      </c>
      <c r="O114" s="21">
        <v>0</v>
      </c>
      <c r="P114" s="21">
        <v>0</v>
      </c>
      <c r="Q114" s="22">
        <v>20167.336029999999</v>
      </c>
      <c r="R114" s="59">
        <f t="shared" si="3"/>
        <v>24615.17549836266</v>
      </c>
      <c r="S114" s="59">
        <f t="shared" si="4"/>
        <v>-4447.8394683626611</v>
      </c>
      <c r="T114" s="61">
        <f t="shared" si="5"/>
        <v>0.22054670293321144</v>
      </c>
      <c r="U114" s="61"/>
    </row>
    <row r="115" spans="1:21" ht="14.25" customHeight="1">
      <c r="A115" s="19">
        <v>18</v>
      </c>
      <c r="B115" s="19">
        <v>21.66</v>
      </c>
      <c r="C115" s="20">
        <v>1</v>
      </c>
      <c r="D115" s="20">
        <v>0</v>
      </c>
      <c r="E115" s="20">
        <v>0</v>
      </c>
      <c r="F115" s="20">
        <v>0</v>
      </c>
      <c r="G115" s="20">
        <v>0</v>
      </c>
      <c r="H115" s="21">
        <v>1</v>
      </c>
      <c r="I115" s="21">
        <v>0</v>
      </c>
      <c r="J115" s="21">
        <v>0</v>
      </c>
      <c r="K115" s="21">
        <v>0</v>
      </c>
      <c r="L115" s="21">
        <v>1</v>
      </c>
      <c r="M115" s="21">
        <v>1</v>
      </c>
      <c r="N115" s="21">
        <v>0</v>
      </c>
      <c r="O115" s="21">
        <v>0</v>
      </c>
      <c r="P115" s="21">
        <v>0</v>
      </c>
      <c r="Q115" s="22">
        <v>14283.4594</v>
      </c>
      <c r="R115" s="59">
        <f t="shared" si="3"/>
        <v>24889.394980956116</v>
      </c>
      <c r="S115" s="59">
        <f t="shared" si="4"/>
        <v>-10605.935580956117</v>
      </c>
      <c r="T115" s="61">
        <f t="shared" si="5"/>
        <v>0.74253269351233753</v>
      </c>
      <c r="U115" s="61"/>
    </row>
    <row r="116" spans="1:21" ht="14.25" customHeight="1">
      <c r="A116" s="19">
        <v>29</v>
      </c>
      <c r="B116" s="19">
        <v>21.85</v>
      </c>
      <c r="C116" s="20">
        <v>1</v>
      </c>
      <c r="D116" s="20">
        <v>0</v>
      </c>
      <c r="E116" s="20">
        <v>0</v>
      </c>
      <c r="F116" s="20">
        <v>0</v>
      </c>
      <c r="G116" s="20">
        <v>0</v>
      </c>
      <c r="H116" s="21">
        <v>1</v>
      </c>
      <c r="I116" s="21">
        <v>0</v>
      </c>
      <c r="J116" s="21">
        <v>0</v>
      </c>
      <c r="K116" s="21">
        <v>0</v>
      </c>
      <c r="L116" s="21">
        <v>1</v>
      </c>
      <c r="M116" s="21">
        <v>0</v>
      </c>
      <c r="N116" s="21">
        <v>1</v>
      </c>
      <c r="O116" s="21">
        <v>0</v>
      </c>
      <c r="P116" s="21">
        <v>0</v>
      </c>
      <c r="Q116" s="22">
        <v>16115.3045</v>
      </c>
      <c r="R116" s="59">
        <f t="shared" si="3"/>
        <v>26812.243020009242</v>
      </c>
      <c r="S116" s="59">
        <f t="shared" si="4"/>
        <v>-10696.938520009242</v>
      </c>
      <c r="T116" s="61">
        <f t="shared" si="5"/>
        <v>0.66377514120252845</v>
      </c>
      <c r="U116" s="61"/>
    </row>
    <row r="117" spans="1:21" ht="14.25" customHeight="1">
      <c r="A117" s="19">
        <v>30</v>
      </c>
      <c r="B117" s="19">
        <v>23.655000000000001</v>
      </c>
      <c r="C117" s="20">
        <v>1</v>
      </c>
      <c r="D117" s="20">
        <v>0</v>
      </c>
      <c r="E117" s="20">
        <v>0</v>
      </c>
      <c r="F117" s="20">
        <v>0</v>
      </c>
      <c r="G117" s="20">
        <v>0</v>
      </c>
      <c r="H117" s="21">
        <v>1</v>
      </c>
      <c r="I117" s="21">
        <v>0</v>
      </c>
      <c r="J117" s="21">
        <v>0</v>
      </c>
      <c r="K117" s="21">
        <v>1</v>
      </c>
      <c r="L117" s="21">
        <v>0</v>
      </c>
      <c r="M117" s="21">
        <v>0</v>
      </c>
      <c r="N117" s="21">
        <v>1</v>
      </c>
      <c r="O117" s="21">
        <v>0</v>
      </c>
      <c r="P117" s="21">
        <v>0</v>
      </c>
      <c r="Q117" s="22">
        <v>18765.87545</v>
      </c>
      <c r="R117" s="59">
        <f t="shared" si="3"/>
        <v>27024.401415408262</v>
      </c>
      <c r="S117" s="59">
        <f t="shared" si="4"/>
        <v>-8258.525965408262</v>
      </c>
      <c r="T117" s="61">
        <f t="shared" si="5"/>
        <v>0.44008210474445314</v>
      </c>
      <c r="U117" s="61"/>
    </row>
    <row r="118" spans="1:21" ht="14.25" customHeight="1">
      <c r="A118" s="19">
        <v>18</v>
      </c>
      <c r="B118" s="19">
        <v>23.75</v>
      </c>
      <c r="C118" s="20">
        <v>1</v>
      </c>
      <c r="D118" s="20">
        <v>0</v>
      </c>
      <c r="E118" s="20">
        <v>0</v>
      </c>
      <c r="F118" s="20">
        <v>0</v>
      </c>
      <c r="G118" s="20">
        <v>1</v>
      </c>
      <c r="H118" s="21">
        <v>0</v>
      </c>
      <c r="I118" s="21">
        <v>0</v>
      </c>
      <c r="J118" s="21">
        <v>0</v>
      </c>
      <c r="K118" s="21">
        <v>0</v>
      </c>
      <c r="L118" s="21">
        <v>1</v>
      </c>
      <c r="M118" s="21">
        <v>1</v>
      </c>
      <c r="N118" s="21">
        <v>0</v>
      </c>
      <c r="O118" s="21">
        <v>0</v>
      </c>
      <c r="P118" s="21">
        <v>0</v>
      </c>
      <c r="Q118" s="22">
        <v>1705.6244999999999</v>
      </c>
      <c r="R118" s="59">
        <f t="shared" si="3"/>
        <v>1209.0524263805946</v>
      </c>
      <c r="S118" s="59">
        <f t="shared" si="4"/>
        <v>496.57207361940527</v>
      </c>
      <c r="T118" s="61">
        <f t="shared" si="5"/>
        <v>-0.29113798120243073</v>
      </c>
      <c r="U118" s="61"/>
    </row>
    <row r="119" spans="1:21" ht="14.25" customHeight="1">
      <c r="A119" s="19">
        <v>18</v>
      </c>
      <c r="B119" s="19">
        <v>22.99</v>
      </c>
      <c r="C119" s="20">
        <v>1</v>
      </c>
      <c r="D119" s="20">
        <v>0</v>
      </c>
      <c r="E119" s="20">
        <v>0</v>
      </c>
      <c r="F119" s="20">
        <v>0</v>
      </c>
      <c r="G119" s="20">
        <v>1</v>
      </c>
      <c r="H119" s="21">
        <v>0</v>
      </c>
      <c r="I119" s="21">
        <v>0</v>
      </c>
      <c r="J119" s="21">
        <v>0</v>
      </c>
      <c r="K119" s="21">
        <v>0</v>
      </c>
      <c r="L119" s="21">
        <v>1</v>
      </c>
      <c r="M119" s="21">
        <v>1</v>
      </c>
      <c r="N119" s="21">
        <v>0</v>
      </c>
      <c r="O119" s="21">
        <v>0</v>
      </c>
      <c r="P119" s="21">
        <v>0</v>
      </c>
      <c r="Q119" s="22">
        <v>1704.5681</v>
      </c>
      <c r="R119" s="59">
        <f t="shared" si="3"/>
        <v>1094.3454629488206</v>
      </c>
      <c r="S119" s="59">
        <f t="shared" si="4"/>
        <v>610.22263705117939</v>
      </c>
      <c r="T119" s="61">
        <f t="shared" si="5"/>
        <v>-0.35799252435334172</v>
      </c>
      <c r="U119" s="61"/>
    </row>
    <row r="120" spans="1:21" ht="14.25" customHeight="1">
      <c r="A120" s="19">
        <v>18</v>
      </c>
      <c r="B120" s="19">
        <v>23.21</v>
      </c>
      <c r="C120" s="20">
        <v>1</v>
      </c>
      <c r="D120" s="20">
        <v>0</v>
      </c>
      <c r="E120" s="20">
        <v>0</v>
      </c>
      <c r="F120" s="20">
        <v>0</v>
      </c>
      <c r="G120" s="20">
        <v>1</v>
      </c>
      <c r="H120" s="21">
        <v>0</v>
      </c>
      <c r="I120" s="21">
        <v>1</v>
      </c>
      <c r="J120" s="21">
        <v>0</v>
      </c>
      <c r="K120" s="21">
        <v>0</v>
      </c>
      <c r="L120" s="21">
        <v>0</v>
      </c>
      <c r="M120" s="21">
        <v>1</v>
      </c>
      <c r="N120" s="21">
        <v>0</v>
      </c>
      <c r="O120" s="21">
        <v>0</v>
      </c>
      <c r="P120" s="21">
        <v>0</v>
      </c>
      <c r="Q120" s="22">
        <v>1121.8739</v>
      </c>
      <c r="R120" s="59">
        <f t="shared" si="3"/>
        <v>206.10731161925014</v>
      </c>
      <c r="S120" s="59">
        <f t="shared" si="4"/>
        <v>915.76658838074991</v>
      </c>
      <c r="T120" s="61">
        <f t="shared" si="5"/>
        <v>-0.81628299613775657</v>
      </c>
      <c r="U120" s="61"/>
    </row>
    <row r="121" spans="1:21" ht="14.25" customHeight="1">
      <c r="A121" s="19">
        <v>18</v>
      </c>
      <c r="B121" s="19">
        <v>23.32</v>
      </c>
      <c r="C121" s="20">
        <v>1</v>
      </c>
      <c r="D121" s="20">
        <v>0</v>
      </c>
      <c r="E121" s="20">
        <v>0</v>
      </c>
      <c r="F121" s="20">
        <v>0</v>
      </c>
      <c r="G121" s="20">
        <v>1</v>
      </c>
      <c r="H121" s="21">
        <v>0</v>
      </c>
      <c r="I121" s="21">
        <v>1</v>
      </c>
      <c r="J121" s="21">
        <v>0</v>
      </c>
      <c r="K121" s="21">
        <v>0</v>
      </c>
      <c r="L121" s="21">
        <v>0</v>
      </c>
      <c r="M121" s="21">
        <v>1</v>
      </c>
      <c r="N121" s="21">
        <v>0</v>
      </c>
      <c r="O121" s="21">
        <v>0</v>
      </c>
      <c r="P121" s="21">
        <v>0</v>
      </c>
      <c r="Q121" s="22">
        <v>1711.0268000000001</v>
      </c>
      <c r="R121" s="59">
        <f t="shared" si="3"/>
        <v>222.70963527384902</v>
      </c>
      <c r="S121" s="59">
        <f t="shared" si="4"/>
        <v>1488.3171647261511</v>
      </c>
      <c r="T121" s="61">
        <f t="shared" si="5"/>
        <v>-0.86983860493953158</v>
      </c>
      <c r="U121" s="61"/>
    </row>
    <row r="122" spans="1:21" ht="14.25" customHeight="1">
      <c r="A122" s="19">
        <v>18</v>
      </c>
      <c r="B122" s="19">
        <v>23.085000000000001</v>
      </c>
      <c r="C122" s="20">
        <v>1</v>
      </c>
      <c r="D122" s="20">
        <v>0</v>
      </c>
      <c r="E122" s="20">
        <v>0</v>
      </c>
      <c r="F122" s="20">
        <v>0</v>
      </c>
      <c r="G122" s="20">
        <v>1</v>
      </c>
      <c r="H122" s="21">
        <v>0</v>
      </c>
      <c r="I122" s="21">
        <v>0</v>
      </c>
      <c r="J122" s="21">
        <v>0</v>
      </c>
      <c r="K122" s="21">
        <v>0</v>
      </c>
      <c r="L122" s="21">
        <v>1</v>
      </c>
      <c r="M122" s="21">
        <v>1</v>
      </c>
      <c r="N122" s="21">
        <v>0</v>
      </c>
      <c r="O122" s="21">
        <v>0</v>
      </c>
      <c r="P122" s="21">
        <v>0</v>
      </c>
      <c r="Q122" s="22">
        <v>1704.7001499999999</v>
      </c>
      <c r="R122" s="59">
        <f t="shared" si="3"/>
        <v>1108.6838333777941</v>
      </c>
      <c r="S122" s="59">
        <f t="shared" si="4"/>
        <v>596.01631662220575</v>
      </c>
      <c r="T122" s="61">
        <f t="shared" si="5"/>
        <v>-0.34963117509094238</v>
      </c>
      <c r="U122" s="61"/>
    </row>
    <row r="123" spans="1:21" ht="14.25" customHeight="1">
      <c r="A123" s="19">
        <v>18</v>
      </c>
      <c r="B123" s="19">
        <v>21.78</v>
      </c>
      <c r="C123" s="20">
        <v>1</v>
      </c>
      <c r="D123" s="20">
        <v>0</v>
      </c>
      <c r="E123" s="20">
        <v>0</v>
      </c>
      <c r="F123" s="20">
        <v>0</v>
      </c>
      <c r="G123" s="20">
        <v>1</v>
      </c>
      <c r="H123" s="21">
        <v>0</v>
      </c>
      <c r="I123" s="21">
        <v>1</v>
      </c>
      <c r="J123" s="21">
        <v>0</v>
      </c>
      <c r="K123" s="21">
        <v>0</v>
      </c>
      <c r="L123" s="21">
        <v>0</v>
      </c>
      <c r="M123" s="21">
        <v>1</v>
      </c>
      <c r="N123" s="21">
        <v>0</v>
      </c>
      <c r="O123" s="21">
        <v>0</v>
      </c>
      <c r="P123" s="21">
        <v>0</v>
      </c>
      <c r="Q123" s="22">
        <v>11884.048580000001</v>
      </c>
      <c r="R123" s="59">
        <f t="shared" si="3"/>
        <v>-9.7228958905316176</v>
      </c>
      <c r="S123" s="59">
        <f t="shared" si="4"/>
        <v>11893.771475890531</v>
      </c>
      <c r="T123" s="61">
        <f t="shared" si="5"/>
        <v>-1.0008181467641333</v>
      </c>
      <c r="U123" s="61"/>
    </row>
    <row r="124" spans="1:21" ht="14.25" customHeight="1">
      <c r="A124" s="19">
        <v>18</v>
      </c>
      <c r="B124" s="19">
        <v>21.47</v>
      </c>
      <c r="C124" s="20">
        <v>1</v>
      </c>
      <c r="D124" s="20">
        <v>0</v>
      </c>
      <c r="E124" s="20">
        <v>0</v>
      </c>
      <c r="F124" s="20">
        <v>0</v>
      </c>
      <c r="G124" s="20">
        <v>1</v>
      </c>
      <c r="H124" s="21">
        <v>0</v>
      </c>
      <c r="I124" s="21">
        <v>0</v>
      </c>
      <c r="J124" s="21">
        <v>0</v>
      </c>
      <c r="K124" s="21">
        <v>0</v>
      </c>
      <c r="L124" s="21">
        <v>1</v>
      </c>
      <c r="M124" s="21">
        <v>1</v>
      </c>
      <c r="N124" s="21">
        <v>0</v>
      </c>
      <c r="O124" s="21">
        <v>0</v>
      </c>
      <c r="P124" s="21">
        <v>0</v>
      </c>
      <c r="Q124" s="22">
        <v>1702.4553000000001</v>
      </c>
      <c r="R124" s="59">
        <f t="shared" si="3"/>
        <v>864.93153608527609</v>
      </c>
      <c r="S124" s="59">
        <f t="shared" si="4"/>
        <v>837.52376391472399</v>
      </c>
      <c r="T124" s="61">
        <f t="shared" si="5"/>
        <v>-0.49195051635994436</v>
      </c>
      <c r="U124" s="61"/>
    </row>
    <row r="125" spans="1:21" ht="14.25" customHeight="1">
      <c r="A125" s="19">
        <v>19</v>
      </c>
      <c r="B125" s="19">
        <v>24.6</v>
      </c>
      <c r="C125" s="20">
        <v>1</v>
      </c>
      <c r="D125" s="20">
        <v>0</v>
      </c>
      <c r="E125" s="20">
        <v>0</v>
      </c>
      <c r="F125" s="20">
        <v>0</v>
      </c>
      <c r="G125" s="20">
        <v>1</v>
      </c>
      <c r="H125" s="21">
        <v>0</v>
      </c>
      <c r="I125" s="21">
        <v>0</v>
      </c>
      <c r="J125" s="21">
        <v>1</v>
      </c>
      <c r="K125" s="21">
        <v>0</v>
      </c>
      <c r="L125" s="21">
        <v>0</v>
      </c>
      <c r="M125" s="21">
        <v>1</v>
      </c>
      <c r="N125" s="21">
        <v>0</v>
      </c>
      <c r="O125" s="21">
        <v>0</v>
      </c>
      <c r="P125" s="21">
        <v>0</v>
      </c>
      <c r="Q125" s="22">
        <v>1837.2370000000001</v>
      </c>
      <c r="R125" s="59">
        <f t="shared" si="3"/>
        <v>727.64241036633121</v>
      </c>
      <c r="S125" s="59">
        <f t="shared" si="4"/>
        <v>1109.5945896336689</v>
      </c>
      <c r="T125" s="61">
        <f t="shared" si="5"/>
        <v>-0.6039474437068646</v>
      </c>
      <c r="U125" s="61"/>
    </row>
    <row r="126" spans="1:21" ht="14.25" customHeight="1">
      <c r="A126" s="19">
        <v>19</v>
      </c>
      <c r="B126" s="19">
        <v>20.425000000000001</v>
      </c>
      <c r="C126" s="20">
        <v>1</v>
      </c>
      <c r="D126" s="20">
        <v>0</v>
      </c>
      <c r="E126" s="20">
        <v>0</v>
      </c>
      <c r="F126" s="20">
        <v>0</v>
      </c>
      <c r="G126" s="20">
        <v>1</v>
      </c>
      <c r="H126" s="21">
        <v>0</v>
      </c>
      <c r="I126" s="21">
        <v>0</v>
      </c>
      <c r="J126" s="21">
        <v>0</v>
      </c>
      <c r="K126" s="21">
        <v>1</v>
      </c>
      <c r="L126" s="21">
        <v>0</v>
      </c>
      <c r="M126" s="21">
        <v>1</v>
      </c>
      <c r="N126" s="21">
        <v>0</v>
      </c>
      <c r="O126" s="21">
        <v>0</v>
      </c>
      <c r="P126" s="21">
        <v>0</v>
      </c>
      <c r="Q126" s="22">
        <v>1625.4337499999999</v>
      </c>
      <c r="R126" s="59">
        <f t="shared" si="3"/>
        <v>646.93881861514546</v>
      </c>
      <c r="S126" s="59">
        <f t="shared" si="4"/>
        <v>978.49493138485445</v>
      </c>
      <c r="T126" s="61">
        <f t="shared" si="5"/>
        <v>-0.60199004197178418</v>
      </c>
      <c r="U126" s="61"/>
    </row>
    <row r="127" spans="1:21" ht="14.25" customHeight="1">
      <c r="A127" s="19">
        <v>19</v>
      </c>
      <c r="B127" s="19">
        <v>20.9</v>
      </c>
      <c r="C127" s="20">
        <v>1</v>
      </c>
      <c r="D127" s="20">
        <v>0</v>
      </c>
      <c r="E127" s="20">
        <v>0</v>
      </c>
      <c r="F127" s="20">
        <v>0</v>
      </c>
      <c r="G127" s="20">
        <v>1</v>
      </c>
      <c r="H127" s="21">
        <v>0</v>
      </c>
      <c r="I127" s="21">
        <v>0</v>
      </c>
      <c r="J127" s="21">
        <v>1</v>
      </c>
      <c r="K127" s="21">
        <v>0</v>
      </c>
      <c r="L127" s="21">
        <v>0</v>
      </c>
      <c r="M127" s="21">
        <v>1</v>
      </c>
      <c r="N127" s="21">
        <v>0</v>
      </c>
      <c r="O127" s="21">
        <v>0</v>
      </c>
      <c r="P127" s="21">
        <v>0</v>
      </c>
      <c r="Q127" s="22">
        <v>1832.0940000000001</v>
      </c>
      <c r="R127" s="59">
        <f t="shared" si="3"/>
        <v>169.20061471165081</v>
      </c>
      <c r="S127" s="59">
        <f t="shared" si="4"/>
        <v>1662.8933852883492</v>
      </c>
      <c r="T127" s="61">
        <f t="shared" si="5"/>
        <v>-0.90764632452720717</v>
      </c>
      <c r="U127" s="61"/>
    </row>
    <row r="128" spans="1:21" ht="14.25" customHeight="1">
      <c r="A128" s="19">
        <v>19</v>
      </c>
      <c r="B128" s="19">
        <v>20.614999999999998</v>
      </c>
      <c r="C128" s="20">
        <v>1</v>
      </c>
      <c r="D128" s="20">
        <v>0</v>
      </c>
      <c r="E128" s="20">
        <v>0</v>
      </c>
      <c r="F128" s="20">
        <v>0</v>
      </c>
      <c r="G128" s="20">
        <v>1</v>
      </c>
      <c r="H128" s="21">
        <v>0</v>
      </c>
      <c r="I128" s="21">
        <v>0</v>
      </c>
      <c r="J128" s="21">
        <v>0</v>
      </c>
      <c r="K128" s="21">
        <v>1</v>
      </c>
      <c r="L128" s="21">
        <v>0</v>
      </c>
      <c r="M128" s="21">
        <v>1</v>
      </c>
      <c r="N128" s="21">
        <v>0</v>
      </c>
      <c r="O128" s="21">
        <v>0</v>
      </c>
      <c r="P128" s="21">
        <v>0</v>
      </c>
      <c r="Q128" s="22">
        <v>2803.69785</v>
      </c>
      <c r="R128" s="59">
        <f t="shared" si="3"/>
        <v>675.61555947308898</v>
      </c>
      <c r="S128" s="59">
        <f t="shared" si="4"/>
        <v>2128.082290526911</v>
      </c>
      <c r="T128" s="61">
        <f t="shared" si="5"/>
        <v>-0.75902697237040395</v>
      </c>
      <c r="U128" s="61"/>
    </row>
    <row r="129" spans="1:21" ht="14.25" customHeight="1">
      <c r="A129" s="19">
        <v>19</v>
      </c>
      <c r="B129" s="19">
        <v>20.7</v>
      </c>
      <c r="C129" s="20">
        <v>1</v>
      </c>
      <c r="D129" s="20">
        <v>0</v>
      </c>
      <c r="E129" s="20">
        <v>0</v>
      </c>
      <c r="F129" s="20">
        <v>0</v>
      </c>
      <c r="G129" s="20">
        <v>1</v>
      </c>
      <c r="H129" s="21">
        <v>0</v>
      </c>
      <c r="I129" s="21">
        <v>0</v>
      </c>
      <c r="J129" s="21">
        <v>1</v>
      </c>
      <c r="K129" s="21">
        <v>0</v>
      </c>
      <c r="L129" s="21">
        <v>0</v>
      </c>
      <c r="M129" s="21">
        <v>1</v>
      </c>
      <c r="N129" s="21">
        <v>0</v>
      </c>
      <c r="O129" s="21">
        <v>0</v>
      </c>
      <c r="P129" s="21">
        <v>0</v>
      </c>
      <c r="Q129" s="22">
        <v>1242.816</v>
      </c>
      <c r="R129" s="59">
        <f t="shared" si="3"/>
        <v>139.01457170329104</v>
      </c>
      <c r="S129" s="59">
        <f t="shared" si="4"/>
        <v>1103.801428296709</v>
      </c>
      <c r="T129" s="61">
        <f t="shared" si="5"/>
        <v>-0.88814549241135365</v>
      </c>
      <c r="U129" s="61"/>
    </row>
    <row r="130" spans="1:21" ht="14.25" customHeight="1">
      <c r="A130" s="19">
        <v>19</v>
      </c>
      <c r="B130" s="19">
        <v>20.3</v>
      </c>
      <c r="C130" s="20">
        <v>1</v>
      </c>
      <c r="D130" s="20">
        <v>0</v>
      </c>
      <c r="E130" s="20">
        <v>0</v>
      </c>
      <c r="F130" s="20">
        <v>0</v>
      </c>
      <c r="G130" s="20">
        <v>1</v>
      </c>
      <c r="H130" s="21">
        <v>0</v>
      </c>
      <c r="I130" s="21">
        <v>0</v>
      </c>
      <c r="J130" s="21">
        <v>1</v>
      </c>
      <c r="K130" s="21">
        <v>0</v>
      </c>
      <c r="L130" s="21">
        <v>0</v>
      </c>
      <c r="M130" s="21">
        <v>1</v>
      </c>
      <c r="N130" s="21">
        <v>0</v>
      </c>
      <c r="O130" s="21">
        <v>0</v>
      </c>
      <c r="P130" s="21">
        <v>0</v>
      </c>
      <c r="Q130" s="22">
        <v>1242.26</v>
      </c>
      <c r="R130" s="59">
        <f t="shared" si="3"/>
        <v>78.642485686567852</v>
      </c>
      <c r="S130" s="59">
        <f t="shared" si="4"/>
        <v>1163.6175143134321</v>
      </c>
      <c r="T130" s="61">
        <f t="shared" si="5"/>
        <v>-0.93669402082771092</v>
      </c>
      <c r="U130" s="61"/>
    </row>
    <row r="131" spans="1:21" ht="14.25" customHeight="1">
      <c r="A131" s="19">
        <v>19</v>
      </c>
      <c r="B131" s="19">
        <v>21.754999999999999</v>
      </c>
      <c r="C131" s="20">
        <v>1</v>
      </c>
      <c r="D131" s="20">
        <v>0</v>
      </c>
      <c r="E131" s="20">
        <v>0</v>
      </c>
      <c r="F131" s="20">
        <v>0</v>
      </c>
      <c r="G131" s="20">
        <v>1</v>
      </c>
      <c r="H131" s="21">
        <v>0</v>
      </c>
      <c r="I131" s="21">
        <v>0</v>
      </c>
      <c r="J131" s="21">
        <v>0</v>
      </c>
      <c r="K131" s="21">
        <v>1</v>
      </c>
      <c r="L131" s="21">
        <v>0</v>
      </c>
      <c r="M131" s="21">
        <v>1</v>
      </c>
      <c r="N131" s="21">
        <v>0</v>
      </c>
      <c r="O131" s="21">
        <v>0</v>
      </c>
      <c r="P131" s="21">
        <v>0</v>
      </c>
      <c r="Q131" s="22">
        <v>1627.2824499999999</v>
      </c>
      <c r="R131" s="59">
        <f t="shared" ref="R131:R194" si="6">$X$2*A131+$X$3*B131+($X$4)*C131+$X$5*D131+($X$6)*E131+($X$7)*F131+($X$8)*G131+$X$9*H131+($X$10)*I131+($X$11)*J131+$X$12*K131+$X$13*L131+$X$14*M131+($X$15)*N131+($X$16)*O131+($X$17)*P131+($X$18)</f>
        <v>847.67600462074643</v>
      </c>
      <c r="S131" s="59">
        <f t="shared" ref="S131:S194" si="7">Q131-R131</f>
        <v>779.6064453792535</v>
      </c>
      <c r="T131" s="61">
        <f t="shared" ref="T131:T194" si="8">(R131-Q131)/Q131</f>
        <v>-0.47908489726491765</v>
      </c>
      <c r="U131" s="61"/>
    </row>
    <row r="132" spans="1:21" ht="14.25" customHeight="1">
      <c r="A132" s="19">
        <v>19</v>
      </c>
      <c r="B132" s="19">
        <v>22.61</v>
      </c>
      <c r="C132" s="20">
        <v>1</v>
      </c>
      <c r="D132" s="20">
        <v>0</v>
      </c>
      <c r="E132" s="20">
        <v>0</v>
      </c>
      <c r="F132" s="20">
        <v>0</v>
      </c>
      <c r="G132" s="20">
        <v>1</v>
      </c>
      <c r="H132" s="21">
        <v>0</v>
      </c>
      <c r="I132" s="21">
        <v>0</v>
      </c>
      <c r="J132" s="21">
        <v>0</v>
      </c>
      <c r="K132" s="21">
        <v>1</v>
      </c>
      <c r="L132" s="21">
        <v>0</v>
      </c>
      <c r="M132" s="21">
        <v>1</v>
      </c>
      <c r="N132" s="21">
        <v>0</v>
      </c>
      <c r="O132" s="21">
        <v>0</v>
      </c>
      <c r="P132" s="21">
        <v>0</v>
      </c>
      <c r="Q132" s="22">
        <v>1628.4709</v>
      </c>
      <c r="R132" s="59">
        <f t="shared" si="6"/>
        <v>976.72133848149042</v>
      </c>
      <c r="S132" s="59">
        <f t="shared" si="7"/>
        <v>651.74956151850961</v>
      </c>
      <c r="T132" s="61">
        <f t="shared" si="8"/>
        <v>-0.4002218040976413</v>
      </c>
      <c r="U132" s="61"/>
    </row>
    <row r="133" spans="1:21" ht="14.25" customHeight="1">
      <c r="A133" s="19">
        <v>19</v>
      </c>
      <c r="B133" s="19">
        <v>19.8</v>
      </c>
      <c r="C133" s="20">
        <v>1</v>
      </c>
      <c r="D133" s="20">
        <v>0</v>
      </c>
      <c r="E133" s="20">
        <v>0</v>
      </c>
      <c r="F133" s="20">
        <v>0</v>
      </c>
      <c r="G133" s="20">
        <v>1</v>
      </c>
      <c r="H133" s="21">
        <v>0</v>
      </c>
      <c r="I133" s="21">
        <v>0</v>
      </c>
      <c r="J133" s="21">
        <v>1</v>
      </c>
      <c r="K133" s="21">
        <v>0</v>
      </c>
      <c r="L133" s="21">
        <v>0</v>
      </c>
      <c r="M133" s="21">
        <v>1</v>
      </c>
      <c r="N133" s="21">
        <v>0</v>
      </c>
      <c r="O133" s="21">
        <v>0</v>
      </c>
      <c r="P133" s="21">
        <v>0</v>
      </c>
      <c r="Q133" s="22">
        <v>1241.5650000000001</v>
      </c>
      <c r="R133" s="59">
        <f t="shared" si="6"/>
        <v>3.1773781656656865</v>
      </c>
      <c r="S133" s="59">
        <f t="shared" si="7"/>
        <v>1238.3876218343344</v>
      </c>
      <c r="T133" s="61">
        <f t="shared" si="8"/>
        <v>-0.99744082817599911</v>
      </c>
      <c r="U133" s="61"/>
    </row>
    <row r="134" spans="1:21" ht="14.25" customHeight="1">
      <c r="A134" s="19">
        <v>20</v>
      </c>
      <c r="B134" s="19">
        <v>22</v>
      </c>
      <c r="C134" s="20">
        <v>1</v>
      </c>
      <c r="D134" s="20">
        <v>0</v>
      </c>
      <c r="E134" s="20">
        <v>0</v>
      </c>
      <c r="F134" s="20">
        <v>0</v>
      </c>
      <c r="G134" s="20">
        <v>1</v>
      </c>
      <c r="H134" s="21">
        <v>0</v>
      </c>
      <c r="I134" s="21">
        <v>0</v>
      </c>
      <c r="J134" s="21">
        <v>1</v>
      </c>
      <c r="K134" s="21">
        <v>0</v>
      </c>
      <c r="L134" s="21">
        <v>0</v>
      </c>
      <c r="M134" s="21">
        <v>1</v>
      </c>
      <c r="N134" s="21">
        <v>0</v>
      </c>
      <c r="O134" s="21">
        <v>0</v>
      </c>
      <c r="P134" s="21">
        <v>0</v>
      </c>
      <c r="Q134" s="22">
        <v>1964.78</v>
      </c>
      <c r="R134" s="59">
        <f t="shared" si="6"/>
        <v>649.5748373581273</v>
      </c>
      <c r="S134" s="59">
        <f t="shared" si="7"/>
        <v>1315.2051626418727</v>
      </c>
      <c r="T134" s="61">
        <f t="shared" si="8"/>
        <v>-0.66939054888683347</v>
      </c>
      <c r="U134" s="61"/>
    </row>
    <row r="135" spans="1:21" ht="14.25" customHeight="1">
      <c r="A135" s="19">
        <v>21</v>
      </c>
      <c r="B135" s="19">
        <v>23.75</v>
      </c>
      <c r="C135" s="20">
        <v>1</v>
      </c>
      <c r="D135" s="20">
        <v>0</v>
      </c>
      <c r="E135" s="20">
        <v>0</v>
      </c>
      <c r="F135" s="20">
        <v>0</v>
      </c>
      <c r="G135" s="20">
        <v>1</v>
      </c>
      <c r="H135" s="21">
        <v>0</v>
      </c>
      <c r="I135" s="21">
        <v>0</v>
      </c>
      <c r="J135" s="21">
        <v>0</v>
      </c>
      <c r="K135" s="21">
        <v>1</v>
      </c>
      <c r="L135" s="21">
        <v>0</v>
      </c>
      <c r="M135" s="21">
        <v>1</v>
      </c>
      <c r="N135" s="21">
        <v>0</v>
      </c>
      <c r="O135" s="21">
        <v>0</v>
      </c>
      <c r="P135" s="21">
        <v>0</v>
      </c>
      <c r="Q135" s="22">
        <v>3077.0954999999999</v>
      </c>
      <c r="R135" s="59">
        <f t="shared" si="6"/>
        <v>1777.4837558301288</v>
      </c>
      <c r="S135" s="59">
        <f t="shared" si="7"/>
        <v>1299.6117441698711</v>
      </c>
      <c r="T135" s="61">
        <f t="shared" si="8"/>
        <v>-0.42235014940871063</v>
      </c>
      <c r="U135" s="61"/>
    </row>
    <row r="136" spans="1:21" ht="14.25" customHeight="1">
      <c r="A136" s="19">
        <v>21</v>
      </c>
      <c r="B136" s="19">
        <v>20.234999999999999</v>
      </c>
      <c r="C136" s="20">
        <v>1</v>
      </c>
      <c r="D136" s="20">
        <v>0</v>
      </c>
      <c r="E136" s="20">
        <v>0</v>
      </c>
      <c r="F136" s="20">
        <v>0</v>
      </c>
      <c r="G136" s="20">
        <v>1</v>
      </c>
      <c r="H136" s="21">
        <v>0</v>
      </c>
      <c r="I136" s="21">
        <v>0</v>
      </c>
      <c r="J136" s="21">
        <v>0</v>
      </c>
      <c r="K136" s="21">
        <v>0</v>
      </c>
      <c r="L136" s="21">
        <v>1</v>
      </c>
      <c r="M136" s="21">
        <v>1</v>
      </c>
      <c r="N136" s="21">
        <v>0</v>
      </c>
      <c r="O136" s="21">
        <v>0</v>
      </c>
      <c r="P136" s="21">
        <v>0</v>
      </c>
      <c r="Q136" s="22">
        <v>3861.2096499999998</v>
      </c>
      <c r="R136" s="59">
        <f t="shared" si="6"/>
        <v>1621.5856788101173</v>
      </c>
      <c r="S136" s="59">
        <f t="shared" si="7"/>
        <v>2239.6239711898825</v>
      </c>
      <c r="T136" s="61">
        <f t="shared" si="8"/>
        <v>-0.58003169322595127</v>
      </c>
      <c r="U136" s="61"/>
    </row>
    <row r="137" spans="1:21" ht="14.25" customHeight="1">
      <c r="A137" s="19">
        <v>21</v>
      </c>
      <c r="B137" s="19">
        <v>22.3</v>
      </c>
      <c r="C137" s="20">
        <v>1</v>
      </c>
      <c r="D137" s="20">
        <v>0</v>
      </c>
      <c r="E137" s="20">
        <v>0</v>
      </c>
      <c r="F137" s="20">
        <v>0</v>
      </c>
      <c r="G137" s="20">
        <v>1</v>
      </c>
      <c r="H137" s="21">
        <v>0</v>
      </c>
      <c r="I137" s="21">
        <v>0</v>
      </c>
      <c r="J137" s="21">
        <v>1</v>
      </c>
      <c r="K137" s="21">
        <v>0</v>
      </c>
      <c r="L137" s="21">
        <v>0</v>
      </c>
      <c r="M137" s="21">
        <v>1</v>
      </c>
      <c r="N137" s="21">
        <v>0</v>
      </c>
      <c r="O137" s="21">
        <v>0</v>
      </c>
      <c r="P137" s="21">
        <v>0</v>
      </c>
      <c r="Q137" s="22">
        <v>2103.08</v>
      </c>
      <c r="R137" s="59">
        <f t="shared" si="6"/>
        <v>1009.2048879711592</v>
      </c>
      <c r="S137" s="59">
        <f t="shared" si="7"/>
        <v>1093.8751120288407</v>
      </c>
      <c r="T137" s="61">
        <f t="shared" si="8"/>
        <v>-0.52013005307874205</v>
      </c>
      <c r="U137" s="61"/>
    </row>
    <row r="138" spans="1:21" ht="14.25" customHeight="1">
      <c r="A138" s="19">
        <v>21</v>
      </c>
      <c r="B138" s="19">
        <v>23.21</v>
      </c>
      <c r="C138" s="20">
        <v>1</v>
      </c>
      <c r="D138" s="20">
        <v>0</v>
      </c>
      <c r="E138" s="20">
        <v>0</v>
      </c>
      <c r="F138" s="20">
        <v>0</v>
      </c>
      <c r="G138" s="20">
        <v>1</v>
      </c>
      <c r="H138" s="21">
        <v>0</v>
      </c>
      <c r="I138" s="21">
        <v>1</v>
      </c>
      <c r="J138" s="21">
        <v>0</v>
      </c>
      <c r="K138" s="21">
        <v>0</v>
      </c>
      <c r="L138" s="21">
        <v>0</v>
      </c>
      <c r="M138" s="21">
        <v>1</v>
      </c>
      <c r="N138" s="21">
        <v>0</v>
      </c>
      <c r="O138" s="21">
        <v>0</v>
      </c>
      <c r="P138" s="21">
        <v>0</v>
      </c>
      <c r="Q138" s="22">
        <v>1515.3449000000001</v>
      </c>
      <c r="R138" s="59">
        <f t="shared" si="6"/>
        <v>1149.1602699207206</v>
      </c>
      <c r="S138" s="59">
        <f t="shared" si="7"/>
        <v>366.18463007927949</v>
      </c>
      <c r="T138" s="61">
        <f t="shared" si="8"/>
        <v>-0.24165101296693542</v>
      </c>
      <c r="U138" s="61"/>
    </row>
    <row r="139" spans="1:21" ht="14.25" customHeight="1">
      <c r="A139" s="19">
        <v>22</v>
      </c>
      <c r="B139" s="19">
        <v>19.95</v>
      </c>
      <c r="C139" s="20">
        <v>1</v>
      </c>
      <c r="D139" s="20">
        <v>0</v>
      </c>
      <c r="E139" s="20">
        <v>0</v>
      </c>
      <c r="F139" s="20">
        <v>0</v>
      </c>
      <c r="G139" s="20">
        <v>1</v>
      </c>
      <c r="H139" s="21">
        <v>0</v>
      </c>
      <c r="I139" s="21">
        <v>0</v>
      </c>
      <c r="J139" s="21">
        <v>0</v>
      </c>
      <c r="K139" s="21">
        <v>0</v>
      </c>
      <c r="L139" s="21">
        <v>1</v>
      </c>
      <c r="M139" s="21">
        <v>1</v>
      </c>
      <c r="N139" s="21">
        <v>0</v>
      </c>
      <c r="O139" s="21">
        <v>0</v>
      </c>
      <c r="P139" s="21">
        <v>0</v>
      </c>
      <c r="Q139" s="22">
        <v>4005.4225000000001</v>
      </c>
      <c r="R139" s="59">
        <f t="shared" si="6"/>
        <v>1892.9215536236916</v>
      </c>
      <c r="S139" s="59">
        <f t="shared" si="7"/>
        <v>2112.5009463763085</v>
      </c>
      <c r="T139" s="61">
        <f t="shared" si="8"/>
        <v>-0.52741026605216013</v>
      </c>
      <c r="U139" s="61"/>
    </row>
    <row r="140" spans="1:21" ht="14.25" customHeight="1">
      <c r="A140" s="19">
        <v>23</v>
      </c>
      <c r="B140" s="19">
        <v>23.844999999999999</v>
      </c>
      <c r="C140" s="20">
        <v>1</v>
      </c>
      <c r="D140" s="20">
        <v>0</v>
      </c>
      <c r="E140" s="20">
        <v>0</v>
      </c>
      <c r="F140" s="20">
        <v>0</v>
      </c>
      <c r="G140" s="20">
        <v>1</v>
      </c>
      <c r="H140" s="21">
        <v>0</v>
      </c>
      <c r="I140" s="21">
        <v>0</v>
      </c>
      <c r="J140" s="21">
        <v>0</v>
      </c>
      <c r="K140" s="21">
        <v>0</v>
      </c>
      <c r="L140" s="21">
        <v>1</v>
      </c>
      <c r="M140" s="21">
        <v>1</v>
      </c>
      <c r="N140" s="21">
        <v>0</v>
      </c>
      <c r="O140" s="21">
        <v>0</v>
      </c>
      <c r="P140" s="21">
        <v>0</v>
      </c>
      <c r="Q140" s="22">
        <v>2395.17155</v>
      </c>
      <c r="R140" s="59">
        <f t="shared" si="6"/>
        <v>2795.1457273120141</v>
      </c>
      <c r="S140" s="59">
        <f t="shared" si="7"/>
        <v>-399.97417731201404</v>
      </c>
      <c r="T140" s="61">
        <f t="shared" si="8"/>
        <v>0.16699187050381173</v>
      </c>
      <c r="U140" s="61"/>
    </row>
    <row r="141" spans="1:21" ht="14.25" customHeight="1">
      <c r="A141" s="19">
        <v>23</v>
      </c>
      <c r="B141" s="19">
        <v>18.715</v>
      </c>
      <c r="C141" s="20">
        <v>1</v>
      </c>
      <c r="D141" s="20">
        <v>0</v>
      </c>
      <c r="E141" s="20">
        <v>0</v>
      </c>
      <c r="F141" s="20">
        <v>0</v>
      </c>
      <c r="G141" s="20">
        <v>1</v>
      </c>
      <c r="H141" s="21">
        <v>0</v>
      </c>
      <c r="I141" s="21">
        <v>0</v>
      </c>
      <c r="J141" s="21">
        <v>0</v>
      </c>
      <c r="K141" s="21">
        <v>1</v>
      </c>
      <c r="L141" s="21">
        <v>0</v>
      </c>
      <c r="M141" s="21">
        <v>1</v>
      </c>
      <c r="N141" s="21">
        <v>0</v>
      </c>
      <c r="O141" s="21">
        <v>0</v>
      </c>
      <c r="P141" s="21">
        <v>0</v>
      </c>
      <c r="Q141" s="22">
        <v>21595.382290000001</v>
      </c>
      <c r="R141" s="59">
        <f t="shared" si="6"/>
        <v>1646.2520952956174</v>
      </c>
      <c r="S141" s="59">
        <f t="shared" si="7"/>
        <v>19949.130194704383</v>
      </c>
      <c r="T141" s="61">
        <f t="shared" si="8"/>
        <v>-0.92376832819218324</v>
      </c>
      <c r="U141" s="61"/>
    </row>
    <row r="142" spans="1:21" ht="14.25" customHeight="1">
      <c r="A142" s="19">
        <v>23</v>
      </c>
      <c r="B142" s="19">
        <v>24.51</v>
      </c>
      <c r="C142" s="20">
        <v>1</v>
      </c>
      <c r="D142" s="20">
        <v>0</v>
      </c>
      <c r="E142" s="20">
        <v>0</v>
      </c>
      <c r="F142" s="20">
        <v>0</v>
      </c>
      <c r="G142" s="20">
        <v>1</v>
      </c>
      <c r="H142" s="21">
        <v>0</v>
      </c>
      <c r="I142" s="21">
        <v>0</v>
      </c>
      <c r="J142" s="21">
        <v>0</v>
      </c>
      <c r="K142" s="21">
        <v>0</v>
      </c>
      <c r="L142" s="21">
        <v>1</v>
      </c>
      <c r="M142" s="21">
        <v>1</v>
      </c>
      <c r="N142" s="21">
        <v>0</v>
      </c>
      <c r="O142" s="21">
        <v>0</v>
      </c>
      <c r="P142" s="21">
        <v>0</v>
      </c>
      <c r="Q142" s="22">
        <v>2396.0958999999998</v>
      </c>
      <c r="R142" s="59">
        <f t="shared" si="6"/>
        <v>2895.5143203148164</v>
      </c>
      <c r="S142" s="59">
        <f t="shared" si="7"/>
        <v>-499.41842031481656</v>
      </c>
      <c r="T142" s="61">
        <f t="shared" si="8"/>
        <v>0.20843006338553335</v>
      </c>
      <c r="U142" s="61"/>
    </row>
    <row r="143" spans="1:21" ht="14.25" customHeight="1">
      <c r="A143" s="19">
        <v>24</v>
      </c>
      <c r="B143" s="19">
        <v>23.4</v>
      </c>
      <c r="C143" s="20">
        <v>1</v>
      </c>
      <c r="D143" s="20">
        <v>0</v>
      </c>
      <c r="E143" s="20">
        <v>0</v>
      </c>
      <c r="F143" s="20">
        <v>0</v>
      </c>
      <c r="G143" s="20">
        <v>1</v>
      </c>
      <c r="H143" s="21">
        <v>0</v>
      </c>
      <c r="I143" s="21">
        <v>0</v>
      </c>
      <c r="J143" s="21">
        <v>1</v>
      </c>
      <c r="K143" s="21">
        <v>0</v>
      </c>
      <c r="L143" s="21">
        <v>0</v>
      </c>
      <c r="M143" s="21">
        <v>1</v>
      </c>
      <c r="N143" s="21">
        <v>0</v>
      </c>
      <c r="O143" s="21">
        <v>0</v>
      </c>
      <c r="P143" s="21">
        <v>0</v>
      </c>
      <c r="Q143" s="22">
        <v>1969.614</v>
      </c>
      <c r="R143" s="59">
        <f t="shared" si="6"/>
        <v>2118.2810828186148</v>
      </c>
      <c r="S143" s="59">
        <f t="shared" si="7"/>
        <v>-148.66708281861474</v>
      </c>
      <c r="T143" s="61">
        <f t="shared" si="8"/>
        <v>7.5480313817131037E-2</v>
      </c>
      <c r="U143" s="61"/>
    </row>
    <row r="144" spans="1:21" ht="14.25" customHeight="1">
      <c r="A144" s="19">
        <v>24</v>
      </c>
      <c r="B144" s="19">
        <v>23.655000000000001</v>
      </c>
      <c r="C144" s="20">
        <v>1</v>
      </c>
      <c r="D144" s="20">
        <v>0</v>
      </c>
      <c r="E144" s="20">
        <v>0</v>
      </c>
      <c r="F144" s="20">
        <v>0</v>
      </c>
      <c r="G144" s="20">
        <v>1</v>
      </c>
      <c r="H144" s="21">
        <v>0</v>
      </c>
      <c r="I144" s="21">
        <v>0</v>
      </c>
      <c r="J144" s="21">
        <v>0</v>
      </c>
      <c r="K144" s="21">
        <v>1</v>
      </c>
      <c r="L144" s="21">
        <v>0</v>
      </c>
      <c r="M144" s="21">
        <v>1</v>
      </c>
      <c r="N144" s="21">
        <v>0</v>
      </c>
      <c r="O144" s="21">
        <v>0</v>
      </c>
      <c r="P144" s="21">
        <v>0</v>
      </c>
      <c r="Q144" s="22">
        <v>2352.9684499999998</v>
      </c>
      <c r="R144" s="59">
        <f t="shared" si="6"/>
        <v>2706.1983437026274</v>
      </c>
      <c r="S144" s="59">
        <f t="shared" si="7"/>
        <v>-353.22989370262758</v>
      </c>
      <c r="T144" s="61">
        <f t="shared" si="8"/>
        <v>0.15012096473398426</v>
      </c>
      <c r="U144" s="61"/>
    </row>
    <row r="145" spans="1:21" ht="14.25" customHeight="1">
      <c r="A145" s="19">
        <v>25</v>
      </c>
      <c r="B145" s="19">
        <v>23.9</v>
      </c>
      <c r="C145" s="20">
        <v>1</v>
      </c>
      <c r="D145" s="20">
        <v>0</v>
      </c>
      <c r="E145" s="20">
        <v>0</v>
      </c>
      <c r="F145" s="20">
        <v>0</v>
      </c>
      <c r="G145" s="20">
        <v>1</v>
      </c>
      <c r="H145" s="21">
        <v>0</v>
      </c>
      <c r="I145" s="21">
        <v>0</v>
      </c>
      <c r="J145" s="21">
        <v>1</v>
      </c>
      <c r="K145" s="21">
        <v>0</v>
      </c>
      <c r="L145" s="21">
        <v>0</v>
      </c>
      <c r="M145" s="21">
        <v>1</v>
      </c>
      <c r="N145" s="21">
        <v>0</v>
      </c>
      <c r="O145" s="21">
        <v>0</v>
      </c>
      <c r="P145" s="21">
        <v>0</v>
      </c>
      <c r="Q145" s="22">
        <v>5080.0959999999995</v>
      </c>
      <c r="R145" s="59">
        <f t="shared" si="6"/>
        <v>2508.0971764400074</v>
      </c>
      <c r="S145" s="59">
        <f t="shared" si="7"/>
        <v>2571.9988235599922</v>
      </c>
      <c r="T145" s="61">
        <f t="shared" si="8"/>
        <v>-0.50628941334179367</v>
      </c>
      <c r="U145" s="61"/>
    </row>
    <row r="146" spans="1:21" ht="14.25" customHeight="1">
      <c r="A146" s="19">
        <v>26</v>
      </c>
      <c r="B146" s="19">
        <v>20.8</v>
      </c>
      <c r="C146" s="20">
        <v>1</v>
      </c>
      <c r="D146" s="20">
        <v>0</v>
      </c>
      <c r="E146" s="20">
        <v>0</v>
      </c>
      <c r="F146" s="20">
        <v>0</v>
      </c>
      <c r="G146" s="20">
        <v>1</v>
      </c>
      <c r="H146" s="21">
        <v>0</v>
      </c>
      <c r="I146" s="21">
        <v>0</v>
      </c>
      <c r="J146" s="21">
        <v>1</v>
      </c>
      <c r="K146" s="21">
        <v>0</v>
      </c>
      <c r="L146" s="21">
        <v>0</v>
      </c>
      <c r="M146" s="21">
        <v>0</v>
      </c>
      <c r="N146" s="21">
        <v>1</v>
      </c>
      <c r="O146" s="21">
        <v>0</v>
      </c>
      <c r="P146" s="21">
        <v>0</v>
      </c>
      <c r="Q146" s="22">
        <v>2302.3000000000002</v>
      </c>
      <c r="R146" s="59">
        <f t="shared" si="6"/>
        <v>790.87494700069692</v>
      </c>
      <c r="S146" s="59">
        <f t="shared" si="7"/>
        <v>1511.4250529993033</v>
      </c>
      <c r="T146" s="61">
        <f t="shared" si="8"/>
        <v>-0.65648484254845296</v>
      </c>
      <c r="U146" s="61"/>
    </row>
    <row r="147" spans="1:21" ht="14.25" customHeight="1">
      <c r="A147" s="19">
        <v>26</v>
      </c>
      <c r="B147" s="19">
        <v>23.7</v>
      </c>
      <c r="C147" s="20">
        <v>1</v>
      </c>
      <c r="D147" s="20">
        <v>0</v>
      </c>
      <c r="E147" s="20">
        <v>0</v>
      </c>
      <c r="F147" s="20">
        <v>0</v>
      </c>
      <c r="G147" s="20">
        <v>1</v>
      </c>
      <c r="H147" s="21">
        <v>0</v>
      </c>
      <c r="I147" s="21">
        <v>0</v>
      </c>
      <c r="J147" s="21">
        <v>1</v>
      </c>
      <c r="K147" s="21">
        <v>0</v>
      </c>
      <c r="L147" s="21">
        <v>0</v>
      </c>
      <c r="M147" s="21">
        <v>0</v>
      </c>
      <c r="N147" s="21">
        <v>1</v>
      </c>
      <c r="O147" s="21">
        <v>0</v>
      </c>
      <c r="P147" s="21">
        <v>0</v>
      </c>
      <c r="Q147" s="22">
        <v>3484.3310000000001</v>
      </c>
      <c r="R147" s="59">
        <f t="shared" si="6"/>
        <v>1228.5725706219328</v>
      </c>
      <c r="S147" s="59">
        <f t="shared" si="7"/>
        <v>2255.7584293780674</v>
      </c>
      <c r="T147" s="61">
        <f t="shared" si="8"/>
        <v>-0.64740072897152057</v>
      </c>
      <c r="U147" s="61"/>
    </row>
    <row r="148" spans="1:21" ht="14.25" customHeight="1">
      <c r="A148" s="19">
        <v>27</v>
      </c>
      <c r="B148" s="19">
        <v>18.905000000000001</v>
      </c>
      <c r="C148" s="20">
        <v>1</v>
      </c>
      <c r="D148" s="20">
        <v>0</v>
      </c>
      <c r="E148" s="20">
        <v>0</v>
      </c>
      <c r="F148" s="20">
        <v>0</v>
      </c>
      <c r="G148" s="20">
        <v>1</v>
      </c>
      <c r="H148" s="21">
        <v>0</v>
      </c>
      <c r="I148" s="21">
        <v>0</v>
      </c>
      <c r="J148" s="21">
        <v>0</v>
      </c>
      <c r="K148" s="21">
        <v>0</v>
      </c>
      <c r="L148" s="21">
        <v>1</v>
      </c>
      <c r="M148" s="21">
        <v>0</v>
      </c>
      <c r="N148" s="21">
        <v>1</v>
      </c>
      <c r="O148" s="21">
        <v>0</v>
      </c>
      <c r="P148" s="21">
        <v>0</v>
      </c>
      <c r="Q148" s="22">
        <v>4827.9049500000001</v>
      </c>
      <c r="R148" s="59">
        <f t="shared" si="6"/>
        <v>1743.264860497251</v>
      </c>
      <c r="S148" s="59">
        <f t="shared" si="7"/>
        <v>3084.6400895027491</v>
      </c>
      <c r="T148" s="61">
        <f t="shared" si="8"/>
        <v>-0.63891897654338636</v>
      </c>
      <c r="U148" s="61"/>
    </row>
    <row r="149" spans="1:21" ht="14.25" customHeight="1">
      <c r="A149" s="19">
        <v>27</v>
      </c>
      <c r="B149" s="19">
        <v>23.1</v>
      </c>
      <c r="C149" s="20">
        <v>1</v>
      </c>
      <c r="D149" s="20">
        <v>0</v>
      </c>
      <c r="E149" s="20">
        <v>0</v>
      </c>
      <c r="F149" s="20">
        <v>0</v>
      </c>
      <c r="G149" s="20">
        <v>1</v>
      </c>
      <c r="H149" s="21">
        <v>0</v>
      </c>
      <c r="I149" s="21">
        <v>1</v>
      </c>
      <c r="J149" s="21">
        <v>0</v>
      </c>
      <c r="K149" s="21">
        <v>0</v>
      </c>
      <c r="L149" s="21">
        <v>0</v>
      </c>
      <c r="M149" s="21">
        <v>0</v>
      </c>
      <c r="N149" s="21">
        <v>1</v>
      </c>
      <c r="O149" s="21">
        <v>0</v>
      </c>
      <c r="P149" s="21">
        <v>0</v>
      </c>
      <c r="Q149" s="22">
        <v>2483.7359999999999</v>
      </c>
      <c r="R149" s="59">
        <f t="shared" si="6"/>
        <v>1454.9743139588572</v>
      </c>
      <c r="S149" s="59">
        <f t="shared" si="7"/>
        <v>1028.7616860411426</v>
      </c>
      <c r="T149" s="61">
        <f t="shared" si="8"/>
        <v>-0.41419928931301181</v>
      </c>
      <c r="U149" s="61"/>
    </row>
    <row r="150" spans="1:21" ht="14.25" customHeight="1">
      <c r="A150" s="19">
        <v>28</v>
      </c>
      <c r="B150" s="19">
        <v>23.8</v>
      </c>
      <c r="C150" s="20">
        <v>1</v>
      </c>
      <c r="D150" s="20">
        <v>0</v>
      </c>
      <c r="E150" s="20">
        <v>0</v>
      </c>
      <c r="F150" s="20">
        <v>0</v>
      </c>
      <c r="G150" s="20">
        <v>1</v>
      </c>
      <c r="H150" s="21">
        <v>0</v>
      </c>
      <c r="I150" s="21">
        <v>0</v>
      </c>
      <c r="J150" s="21">
        <v>1</v>
      </c>
      <c r="K150" s="21">
        <v>0</v>
      </c>
      <c r="L150" s="21">
        <v>0</v>
      </c>
      <c r="M150" s="21">
        <v>0</v>
      </c>
      <c r="N150" s="21">
        <v>1</v>
      </c>
      <c r="O150" s="21">
        <v>0</v>
      </c>
      <c r="P150" s="21">
        <v>0</v>
      </c>
      <c r="Q150" s="22">
        <v>3847.674</v>
      </c>
      <c r="R150" s="59">
        <f t="shared" si="6"/>
        <v>1872.3675643270926</v>
      </c>
      <c r="S150" s="59">
        <f t="shared" si="7"/>
        <v>1975.3064356729074</v>
      </c>
      <c r="T150" s="61">
        <f t="shared" si="8"/>
        <v>-0.51337676624186646</v>
      </c>
      <c r="U150" s="61"/>
    </row>
    <row r="151" spans="1:21" ht="14.25" customHeight="1">
      <c r="A151" s="19">
        <v>28</v>
      </c>
      <c r="B151" s="19">
        <v>22.515000000000001</v>
      </c>
      <c r="C151" s="20">
        <v>1</v>
      </c>
      <c r="D151" s="20">
        <v>0</v>
      </c>
      <c r="E151" s="20">
        <v>0</v>
      </c>
      <c r="F151" s="20">
        <v>0</v>
      </c>
      <c r="G151" s="20">
        <v>1</v>
      </c>
      <c r="H151" s="21">
        <v>0</v>
      </c>
      <c r="I151" s="21">
        <v>0</v>
      </c>
      <c r="J151" s="21">
        <v>0</v>
      </c>
      <c r="K151" s="21">
        <v>0</v>
      </c>
      <c r="L151" s="21">
        <v>1</v>
      </c>
      <c r="M151" s="21">
        <v>0</v>
      </c>
      <c r="N151" s="21">
        <v>1</v>
      </c>
      <c r="O151" s="21">
        <v>0</v>
      </c>
      <c r="P151" s="21">
        <v>0</v>
      </c>
      <c r="Q151" s="22">
        <v>4428.8878500000001</v>
      </c>
      <c r="R151" s="59">
        <f t="shared" si="6"/>
        <v>2602.4739228986582</v>
      </c>
      <c r="S151" s="59">
        <f t="shared" si="7"/>
        <v>1826.4139271013419</v>
      </c>
      <c r="T151" s="61">
        <f t="shared" si="8"/>
        <v>-0.41238658303378395</v>
      </c>
      <c r="U151" s="61"/>
    </row>
    <row r="152" spans="1:21" ht="14.25" customHeight="1">
      <c r="A152" s="19">
        <v>28</v>
      </c>
      <c r="B152" s="19">
        <v>24.3</v>
      </c>
      <c r="C152" s="20">
        <v>1</v>
      </c>
      <c r="D152" s="20">
        <v>0</v>
      </c>
      <c r="E152" s="20">
        <v>0</v>
      </c>
      <c r="F152" s="20">
        <v>0</v>
      </c>
      <c r="G152" s="20">
        <v>1</v>
      </c>
      <c r="H152" s="21">
        <v>0</v>
      </c>
      <c r="I152" s="21">
        <v>0</v>
      </c>
      <c r="J152" s="21">
        <v>1</v>
      </c>
      <c r="K152" s="21">
        <v>0</v>
      </c>
      <c r="L152" s="21">
        <v>0</v>
      </c>
      <c r="M152" s="21">
        <v>0</v>
      </c>
      <c r="N152" s="21">
        <v>1</v>
      </c>
      <c r="O152" s="21">
        <v>0</v>
      </c>
      <c r="P152" s="21">
        <v>0</v>
      </c>
      <c r="Q152" s="22">
        <v>5615.3689999999997</v>
      </c>
      <c r="R152" s="59">
        <f t="shared" si="6"/>
        <v>1947.8326718479948</v>
      </c>
      <c r="S152" s="59">
        <f t="shared" si="7"/>
        <v>3667.5363281520049</v>
      </c>
      <c r="T152" s="61">
        <f t="shared" si="8"/>
        <v>-0.65312472397664434</v>
      </c>
      <c r="U152" s="61"/>
    </row>
    <row r="153" spans="1:21" ht="14.25" customHeight="1">
      <c r="A153" s="19">
        <v>29</v>
      </c>
      <c r="B153" s="19">
        <v>22.515000000000001</v>
      </c>
      <c r="C153" s="20">
        <v>1</v>
      </c>
      <c r="D153" s="20">
        <v>0</v>
      </c>
      <c r="E153" s="20">
        <v>0</v>
      </c>
      <c r="F153" s="20">
        <v>0</v>
      </c>
      <c r="G153" s="20">
        <v>1</v>
      </c>
      <c r="H153" s="21">
        <v>0</v>
      </c>
      <c r="I153" s="21">
        <v>0</v>
      </c>
      <c r="J153" s="21">
        <v>0</v>
      </c>
      <c r="K153" s="21">
        <v>0</v>
      </c>
      <c r="L153" s="21">
        <v>1</v>
      </c>
      <c r="M153" s="21">
        <v>0</v>
      </c>
      <c r="N153" s="21">
        <v>1</v>
      </c>
      <c r="O153" s="21">
        <v>0</v>
      </c>
      <c r="P153" s="21">
        <v>0</v>
      </c>
      <c r="Q153" s="22">
        <v>5209.5788499999999</v>
      </c>
      <c r="R153" s="59">
        <f t="shared" si="6"/>
        <v>2916.8249089991477</v>
      </c>
      <c r="S153" s="59">
        <f t="shared" si="7"/>
        <v>2292.7539410008521</v>
      </c>
      <c r="T153" s="61">
        <f t="shared" si="8"/>
        <v>-0.44010351067070463</v>
      </c>
      <c r="U153" s="61"/>
    </row>
    <row r="154" spans="1:21" ht="14.25" customHeight="1">
      <c r="A154" s="19">
        <v>30</v>
      </c>
      <c r="B154" s="19">
        <v>24.13</v>
      </c>
      <c r="C154" s="20">
        <v>1</v>
      </c>
      <c r="D154" s="20">
        <v>0</v>
      </c>
      <c r="E154" s="20">
        <v>0</v>
      </c>
      <c r="F154" s="20">
        <v>0</v>
      </c>
      <c r="G154" s="20">
        <v>1</v>
      </c>
      <c r="H154" s="21">
        <v>0</v>
      </c>
      <c r="I154" s="21">
        <v>0</v>
      </c>
      <c r="J154" s="21">
        <v>0</v>
      </c>
      <c r="K154" s="21">
        <v>1</v>
      </c>
      <c r="L154" s="21">
        <v>0</v>
      </c>
      <c r="M154" s="21">
        <v>0</v>
      </c>
      <c r="N154" s="21">
        <v>1</v>
      </c>
      <c r="O154" s="21">
        <v>0</v>
      </c>
      <c r="P154" s="21">
        <v>0</v>
      </c>
      <c r="Q154" s="22">
        <v>4032.2406999999998</v>
      </c>
      <c r="R154" s="59">
        <f t="shared" si="6"/>
        <v>3100.3065635402218</v>
      </c>
      <c r="S154" s="59">
        <f t="shared" si="7"/>
        <v>931.93413645977807</v>
      </c>
      <c r="T154" s="61">
        <f t="shared" si="8"/>
        <v>-0.2311206611400401</v>
      </c>
      <c r="U154" s="61"/>
    </row>
    <row r="155" spans="1:21" ht="14.25" customHeight="1">
      <c r="A155" s="19">
        <v>31</v>
      </c>
      <c r="B155" s="19">
        <v>20.399999999999999</v>
      </c>
      <c r="C155" s="20">
        <v>1</v>
      </c>
      <c r="D155" s="20">
        <v>0</v>
      </c>
      <c r="E155" s="20">
        <v>0</v>
      </c>
      <c r="F155" s="20">
        <v>0</v>
      </c>
      <c r="G155" s="20">
        <v>1</v>
      </c>
      <c r="H155" s="21">
        <v>0</v>
      </c>
      <c r="I155" s="21">
        <v>0</v>
      </c>
      <c r="J155" s="21">
        <v>1</v>
      </c>
      <c r="K155" s="21">
        <v>0</v>
      </c>
      <c r="L155" s="21">
        <v>0</v>
      </c>
      <c r="M155" s="21">
        <v>0</v>
      </c>
      <c r="N155" s="21">
        <v>1</v>
      </c>
      <c r="O155" s="21">
        <v>0</v>
      </c>
      <c r="P155" s="21">
        <v>0</v>
      </c>
      <c r="Q155" s="22">
        <v>3260.1990000000001</v>
      </c>
      <c r="R155" s="59">
        <f t="shared" si="6"/>
        <v>2302.2577914864232</v>
      </c>
      <c r="S155" s="59">
        <f t="shared" si="7"/>
        <v>957.94120851357684</v>
      </c>
      <c r="T155" s="61">
        <f t="shared" si="8"/>
        <v>-0.29382906028545397</v>
      </c>
      <c r="U155" s="61"/>
    </row>
    <row r="156" spans="1:21" ht="14.25" customHeight="1">
      <c r="A156" s="19">
        <v>33</v>
      </c>
      <c r="B156" s="19">
        <v>22.704999999999998</v>
      </c>
      <c r="C156" s="20">
        <v>1</v>
      </c>
      <c r="D156" s="20">
        <v>0</v>
      </c>
      <c r="E156" s="20">
        <v>0</v>
      </c>
      <c r="F156" s="20">
        <v>0</v>
      </c>
      <c r="G156" s="20">
        <v>1</v>
      </c>
      <c r="H156" s="21">
        <v>0</v>
      </c>
      <c r="I156" s="21">
        <v>0</v>
      </c>
      <c r="J156" s="21">
        <v>0</v>
      </c>
      <c r="K156" s="21">
        <v>1</v>
      </c>
      <c r="L156" s="21">
        <v>0</v>
      </c>
      <c r="M156" s="21">
        <v>0</v>
      </c>
      <c r="N156" s="21">
        <v>1</v>
      </c>
      <c r="O156" s="21">
        <v>0</v>
      </c>
      <c r="P156" s="21">
        <v>0</v>
      </c>
      <c r="Q156" s="22">
        <v>21984.47061</v>
      </c>
      <c r="R156" s="59">
        <f t="shared" si="6"/>
        <v>3828.2839654071158</v>
      </c>
      <c r="S156" s="59">
        <f t="shared" si="7"/>
        <v>18156.186644592883</v>
      </c>
      <c r="T156" s="61">
        <f t="shared" si="8"/>
        <v>-0.82586417324664807</v>
      </c>
      <c r="U156" s="61"/>
    </row>
    <row r="157" spans="1:21" ht="14.25" customHeight="1">
      <c r="A157" s="19">
        <v>33</v>
      </c>
      <c r="B157" s="19">
        <v>24.605</v>
      </c>
      <c r="C157" s="20">
        <v>1</v>
      </c>
      <c r="D157" s="20">
        <v>0</v>
      </c>
      <c r="E157" s="20">
        <v>0</v>
      </c>
      <c r="F157" s="20">
        <v>0</v>
      </c>
      <c r="G157" s="20">
        <v>1</v>
      </c>
      <c r="H157" s="21">
        <v>0</v>
      </c>
      <c r="I157" s="21">
        <v>0</v>
      </c>
      <c r="J157" s="21">
        <v>0</v>
      </c>
      <c r="K157" s="21">
        <v>1</v>
      </c>
      <c r="L157" s="21">
        <v>0</v>
      </c>
      <c r="M157" s="21">
        <v>0</v>
      </c>
      <c r="N157" s="21">
        <v>1</v>
      </c>
      <c r="O157" s="21">
        <v>0</v>
      </c>
      <c r="P157" s="21">
        <v>0</v>
      </c>
      <c r="Q157" s="22">
        <v>5257.5079500000002</v>
      </c>
      <c r="R157" s="59">
        <f t="shared" si="6"/>
        <v>4115.0513739865473</v>
      </c>
      <c r="S157" s="59">
        <f t="shared" si="7"/>
        <v>1142.4565760134528</v>
      </c>
      <c r="T157" s="61">
        <f t="shared" si="8"/>
        <v>-0.21730001873101357</v>
      </c>
      <c r="U157" s="61"/>
    </row>
    <row r="158" spans="1:21" ht="14.25" customHeight="1">
      <c r="A158" s="19">
        <v>34</v>
      </c>
      <c r="B158" s="19">
        <v>22.42</v>
      </c>
      <c r="C158" s="20">
        <v>1</v>
      </c>
      <c r="D158" s="20">
        <v>0</v>
      </c>
      <c r="E158" s="20">
        <v>0</v>
      </c>
      <c r="F158" s="20">
        <v>0</v>
      </c>
      <c r="G158" s="20">
        <v>1</v>
      </c>
      <c r="H158" s="21">
        <v>0</v>
      </c>
      <c r="I158" s="21">
        <v>0</v>
      </c>
      <c r="J158" s="21">
        <v>0</v>
      </c>
      <c r="K158" s="21">
        <v>0</v>
      </c>
      <c r="L158" s="21">
        <v>1</v>
      </c>
      <c r="M158" s="21">
        <v>0</v>
      </c>
      <c r="N158" s="21">
        <v>1</v>
      </c>
      <c r="O158" s="21">
        <v>0</v>
      </c>
      <c r="P158" s="21">
        <v>0</v>
      </c>
      <c r="Q158" s="22">
        <v>27375.904780000001</v>
      </c>
      <c r="R158" s="59">
        <f t="shared" si="6"/>
        <v>4474.2414690726255</v>
      </c>
      <c r="S158" s="59">
        <f t="shared" si="7"/>
        <v>22901.663310927375</v>
      </c>
      <c r="T158" s="61">
        <f t="shared" si="8"/>
        <v>-0.83656279107379972</v>
      </c>
      <c r="U158" s="61"/>
    </row>
    <row r="159" spans="1:21" ht="14.25" customHeight="1">
      <c r="A159" s="19">
        <v>34</v>
      </c>
      <c r="B159" s="19">
        <v>21.375</v>
      </c>
      <c r="C159" s="20">
        <v>1</v>
      </c>
      <c r="D159" s="20">
        <v>0</v>
      </c>
      <c r="E159" s="20">
        <v>0</v>
      </c>
      <c r="F159" s="20">
        <v>0</v>
      </c>
      <c r="G159" s="20">
        <v>1</v>
      </c>
      <c r="H159" s="21">
        <v>0</v>
      </c>
      <c r="I159" s="21">
        <v>0</v>
      </c>
      <c r="J159" s="21">
        <v>0</v>
      </c>
      <c r="K159" s="21">
        <v>0</v>
      </c>
      <c r="L159" s="21">
        <v>1</v>
      </c>
      <c r="M159" s="21">
        <v>0</v>
      </c>
      <c r="N159" s="21">
        <v>1</v>
      </c>
      <c r="O159" s="21">
        <v>0</v>
      </c>
      <c r="P159" s="21">
        <v>0</v>
      </c>
      <c r="Q159" s="22">
        <v>4500.33925</v>
      </c>
      <c r="R159" s="59">
        <f t="shared" si="6"/>
        <v>4316.519394353938</v>
      </c>
      <c r="S159" s="59">
        <f t="shared" si="7"/>
        <v>183.81985564606202</v>
      </c>
      <c r="T159" s="61">
        <f t="shared" si="8"/>
        <v>-4.0845777492455049E-2</v>
      </c>
      <c r="U159" s="61"/>
    </row>
    <row r="160" spans="1:21" ht="14.25" customHeight="1">
      <c r="A160" s="19">
        <v>35</v>
      </c>
      <c r="B160" s="19">
        <v>24.13</v>
      </c>
      <c r="C160" s="20">
        <v>1</v>
      </c>
      <c r="D160" s="20">
        <v>0</v>
      </c>
      <c r="E160" s="20">
        <v>0</v>
      </c>
      <c r="F160" s="20">
        <v>0</v>
      </c>
      <c r="G160" s="20">
        <v>1</v>
      </c>
      <c r="H160" s="21">
        <v>0</v>
      </c>
      <c r="I160" s="21">
        <v>0</v>
      </c>
      <c r="J160" s="21">
        <v>0</v>
      </c>
      <c r="K160" s="21">
        <v>1</v>
      </c>
      <c r="L160" s="21">
        <v>0</v>
      </c>
      <c r="M160" s="21">
        <v>0</v>
      </c>
      <c r="N160" s="21">
        <v>1</v>
      </c>
      <c r="O160" s="21">
        <v>0</v>
      </c>
      <c r="P160" s="21">
        <v>0</v>
      </c>
      <c r="Q160" s="22">
        <v>5125.2156999999997</v>
      </c>
      <c r="R160" s="59">
        <f t="shared" si="6"/>
        <v>4672.0614940426694</v>
      </c>
      <c r="S160" s="59">
        <f t="shared" si="7"/>
        <v>453.1542059573303</v>
      </c>
      <c r="T160" s="61">
        <f t="shared" si="8"/>
        <v>-8.8416611608625628E-2</v>
      </c>
      <c r="U160" s="61"/>
    </row>
    <row r="161" spans="1:21" ht="14.25" customHeight="1">
      <c r="A161" s="19">
        <v>37</v>
      </c>
      <c r="B161" s="19">
        <v>24.32</v>
      </c>
      <c r="C161" s="20">
        <v>1</v>
      </c>
      <c r="D161" s="20">
        <v>0</v>
      </c>
      <c r="E161" s="20">
        <v>0</v>
      </c>
      <c r="F161" s="20">
        <v>0</v>
      </c>
      <c r="G161" s="20">
        <v>1</v>
      </c>
      <c r="H161" s="21">
        <v>0</v>
      </c>
      <c r="I161" s="21">
        <v>0</v>
      </c>
      <c r="J161" s="21">
        <v>0</v>
      </c>
      <c r="K161" s="21">
        <v>1</v>
      </c>
      <c r="L161" s="21">
        <v>0</v>
      </c>
      <c r="M161" s="21">
        <v>0</v>
      </c>
      <c r="N161" s="21">
        <v>0</v>
      </c>
      <c r="O161" s="21">
        <v>1</v>
      </c>
      <c r="P161" s="21">
        <v>0</v>
      </c>
      <c r="Q161" s="22">
        <v>6198.7518</v>
      </c>
      <c r="R161" s="59">
        <f t="shared" si="6"/>
        <v>4534.3132389439452</v>
      </c>
      <c r="S161" s="59">
        <f t="shared" si="7"/>
        <v>1664.4385610560548</v>
      </c>
      <c r="T161" s="61">
        <f t="shared" si="8"/>
        <v>-0.26851188993501157</v>
      </c>
      <c r="U161" s="61"/>
    </row>
    <row r="162" spans="1:21" ht="14.25" customHeight="1">
      <c r="A162" s="19">
        <v>37</v>
      </c>
      <c r="B162" s="19">
        <v>22.704999999999998</v>
      </c>
      <c r="C162" s="20">
        <v>1</v>
      </c>
      <c r="D162" s="20">
        <v>0</v>
      </c>
      <c r="E162" s="20">
        <v>0</v>
      </c>
      <c r="F162" s="20">
        <v>0</v>
      </c>
      <c r="G162" s="20">
        <v>1</v>
      </c>
      <c r="H162" s="21">
        <v>0</v>
      </c>
      <c r="I162" s="21">
        <v>0</v>
      </c>
      <c r="J162" s="21">
        <v>0</v>
      </c>
      <c r="K162" s="21">
        <v>0</v>
      </c>
      <c r="L162" s="21">
        <v>1</v>
      </c>
      <c r="M162" s="21">
        <v>0</v>
      </c>
      <c r="N162" s="21">
        <v>0</v>
      </c>
      <c r="O162" s="21">
        <v>1</v>
      </c>
      <c r="P162" s="21">
        <v>0</v>
      </c>
      <c r="Q162" s="22">
        <v>6985.50695</v>
      </c>
      <c r="R162" s="59">
        <f t="shared" si="6"/>
        <v>4665.1825705033625</v>
      </c>
      <c r="S162" s="59">
        <f t="shared" si="7"/>
        <v>2320.3243794966374</v>
      </c>
      <c r="T162" s="61">
        <f t="shared" si="8"/>
        <v>-0.33216263273442703</v>
      </c>
      <c r="U162" s="61"/>
    </row>
    <row r="163" spans="1:21" ht="14.25" customHeight="1">
      <c r="A163" s="19">
        <v>38</v>
      </c>
      <c r="B163" s="19">
        <v>21.12</v>
      </c>
      <c r="C163" s="20">
        <v>1</v>
      </c>
      <c r="D163" s="20">
        <v>0</v>
      </c>
      <c r="E163" s="20">
        <v>0</v>
      </c>
      <c r="F163" s="20">
        <v>0</v>
      </c>
      <c r="G163" s="20">
        <v>1</v>
      </c>
      <c r="H163" s="21">
        <v>0</v>
      </c>
      <c r="I163" s="21">
        <v>1</v>
      </c>
      <c r="J163" s="21">
        <v>0</v>
      </c>
      <c r="K163" s="21">
        <v>0</v>
      </c>
      <c r="L163" s="21">
        <v>0</v>
      </c>
      <c r="M163" s="21">
        <v>0</v>
      </c>
      <c r="N163" s="21">
        <v>0</v>
      </c>
      <c r="O163" s="21">
        <v>1</v>
      </c>
      <c r="P163" s="21">
        <v>0</v>
      </c>
      <c r="Q163" s="22">
        <v>6652.5288</v>
      </c>
      <c r="R163" s="59">
        <f t="shared" si="6"/>
        <v>3818.8663671238246</v>
      </c>
      <c r="S163" s="59">
        <f t="shared" si="7"/>
        <v>2833.6624328761754</v>
      </c>
      <c r="T163" s="61">
        <f t="shared" si="8"/>
        <v>-0.42595267424865196</v>
      </c>
      <c r="U163" s="61"/>
    </row>
    <row r="164" spans="1:21" ht="14.25" customHeight="1">
      <c r="A164" s="19">
        <v>38</v>
      </c>
      <c r="B164" s="19">
        <v>19.95</v>
      </c>
      <c r="C164" s="20">
        <v>1</v>
      </c>
      <c r="D164" s="20">
        <v>0</v>
      </c>
      <c r="E164" s="20">
        <v>0</v>
      </c>
      <c r="F164" s="20">
        <v>0</v>
      </c>
      <c r="G164" s="20">
        <v>1</v>
      </c>
      <c r="H164" s="21">
        <v>0</v>
      </c>
      <c r="I164" s="21">
        <v>0</v>
      </c>
      <c r="J164" s="21">
        <v>0</v>
      </c>
      <c r="K164" s="21">
        <v>1</v>
      </c>
      <c r="L164" s="21">
        <v>0</v>
      </c>
      <c r="M164" s="21">
        <v>0</v>
      </c>
      <c r="N164" s="21">
        <v>0</v>
      </c>
      <c r="O164" s="21">
        <v>1</v>
      </c>
      <c r="P164" s="21">
        <v>0</v>
      </c>
      <c r="Q164" s="22">
        <v>5855.9025000000001</v>
      </c>
      <c r="R164" s="59">
        <f t="shared" si="6"/>
        <v>4189.0991853117448</v>
      </c>
      <c r="S164" s="59">
        <f t="shared" si="7"/>
        <v>1666.8033146882553</v>
      </c>
      <c r="T164" s="61">
        <f t="shared" si="8"/>
        <v>-0.28463645265409648</v>
      </c>
      <c r="U164" s="61"/>
    </row>
    <row r="165" spans="1:21" ht="14.25" customHeight="1">
      <c r="A165" s="19">
        <v>39</v>
      </c>
      <c r="B165" s="19">
        <v>24.51</v>
      </c>
      <c r="C165" s="20">
        <v>1</v>
      </c>
      <c r="D165" s="20">
        <v>0</v>
      </c>
      <c r="E165" s="20">
        <v>0</v>
      </c>
      <c r="F165" s="20">
        <v>0</v>
      </c>
      <c r="G165" s="20">
        <v>1</v>
      </c>
      <c r="H165" s="21">
        <v>0</v>
      </c>
      <c r="I165" s="21">
        <v>0</v>
      </c>
      <c r="J165" s="21">
        <v>0</v>
      </c>
      <c r="K165" s="21">
        <v>1</v>
      </c>
      <c r="L165" s="21">
        <v>0</v>
      </c>
      <c r="M165" s="21">
        <v>0</v>
      </c>
      <c r="N165" s="21">
        <v>0</v>
      </c>
      <c r="O165" s="21">
        <v>1</v>
      </c>
      <c r="P165" s="21">
        <v>0</v>
      </c>
      <c r="Q165" s="22">
        <v>6710.1918999999998</v>
      </c>
      <c r="R165" s="59">
        <f t="shared" si="6"/>
        <v>5191.6919520028678</v>
      </c>
      <c r="S165" s="59">
        <f t="shared" si="7"/>
        <v>1518.499947997132</v>
      </c>
      <c r="T165" s="61">
        <f t="shared" si="8"/>
        <v>-0.22629754418754136</v>
      </c>
      <c r="U165" s="61"/>
    </row>
    <row r="166" spans="1:21" ht="14.25" customHeight="1">
      <c r="A166" s="19">
        <v>39</v>
      </c>
      <c r="B166" s="19">
        <v>21.85</v>
      </c>
      <c r="C166" s="20">
        <v>1</v>
      </c>
      <c r="D166" s="20">
        <v>0</v>
      </c>
      <c r="E166" s="20">
        <v>0</v>
      </c>
      <c r="F166" s="20">
        <v>0</v>
      </c>
      <c r="G166" s="20">
        <v>1</v>
      </c>
      <c r="H166" s="21">
        <v>0</v>
      </c>
      <c r="I166" s="21">
        <v>0</v>
      </c>
      <c r="J166" s="21">
        <v>0</v>
      </c>
      <c r="K166" s="21">
        <v>1</v>
      </c>
      <c r="L166" s="21">
        <v>0</v>
      </c>
      <c r="M166" s="21">
        <v>0</v>
      </c>
      <c r="N166" s="21">
        <v>0</v>
      </c>
      <c r="O166" s="21">
        <v>1</v>
      </c>
      <c r="P166" s="21">
        <v>0</v>
      </c>
      <c r="Q166" s="22">
        <v>6117.4944999999998</v>
      </c>
      <c r="R166" s="59">
        <f t="shared" si="6"/>
        <v>4790.2175799916658</v>
      </c>
      <c r="S166" s="59">
        <f t="shared" si="7"/>
        <v>1327.2769200083339</v>
      </c>
      <c r="T166" s="61">
        <f t="shared" si="8"/>
        <v>-0.21696413785224228</v>
      </c>
      <c r="U166" s="61"/>
    </row>
    <row r="167" spans="1:21" ht="14.25" customHeight="1">
      <c r="A167" s="19">
        <v>40</v>
      </c>
      <c r="B167" s="19">
        <v>22.704999999999998</v>
      </c>
      <c r="C167" s="20">
        <v>1</v>
      </c>
      <c r="D167" s="20">
        <v>0</v>
      </c>
      <c r="E167" s="20">
        <v>0</v>
      </c>
      <c r="F167" s="20">
        <v>0</v>
      </c>
      <c r="G167" s="20">
        <v>1</v>
      </c>
      <c r="H167" s="21">
        <v>0</v>
      </c>
      <c r="I167" s="21">
        <v>0</v>
      </c>
      <c r="J167" s="21">
        <v>0</v>
      </c>
      <c r="K167" s="21">
        <v>0</v>
      </c>
      <c r="L167" s="21">
        <v>1</v>
      </c>
      <c r="M167" s="21">
        <v>0</v>
      </c>
      <c r="N167" s="21">
        <v>0</v>
      </c>
      <c r="O167" s="21">
        <v>1</v>
      </c>
      <c r="P167" s="21">
        <v>0</v>
      </c>
      <c r="Q167" s="22">
        <v>7173.35995</v>
      </c>
      <c r="R167" s="59">
        <f t="shared" si="6"/>
        <v>5608.2355288048348</v>
      </c>
      <c r="S167" s="59">
        <f t="shared" si="7"/>
        <v>1565.1244211951653</v>
      </c>
      <c r="T167" s="61">
        <f t="shared" si="8"/>
        <v>-0.2181856803651914</v>
      </c>
      <c r="U167" s="61"/>
    </row>
    <row r="168" spans="1:21" ht="14.25" customHeight="1">
      <c r="A168" s="19">
        <v>41</v>
      </c>
      <c r="B168" s="19">
        <v>21.78</v>
      </c>
      <c r="C168" s="20">
        <v>1</v>
      </c>
      <c r="D168" s="20">
        <v>0</v>
      </c>
      <c r="E168" s="20">
        <v>0</v>
      </c>
      <c r="F168" s="20">
        <v>0</v>
      </c>
      <c r="G168" s="20">
        <v>1</v>
      </c>
      <c r="H168" s="21">
        <v>0</v>
      </c>
      <c r="I168" s="21">
        <v>1</v>
      </c>
      <c r="J168" s="21">
        <v>0</v>
      </c>
      <c r="K168" s="21">
        <v>0</v>
      </c>
      <c r="L168" s="21">
        <v>0</v>
      </c>
      <c r="M168" s="21">
        <v>0</v>
      </c>
      <c r="N168" s="21">
        <v>0</v>
      </c>
      <c r="O168" s="21">
        <v>1</v>
      </c>
      <c r="P168" s="21">
        <v>0</v>
      </c>
      <c r="Q168" s="22">
        <v>6272.4772000000003</v>
      </c>
      <c r="R168" s="59">
        <f t="shared" si="6"/>
        <v>4861.5332673528865</v>
      </c>
      <c r="S168" s="59">
        <f t="shared" si="7"/>
        <v>1410.9439326471138</v>
      </c>
      <c r="T168" s="61">
        <f t="shared" si="8"/>
        <v>-0.22494205840192033</v>
      </c>
      <c r="U168" s="61"/>
    </row>
    <row r="169" spans="1:21" ht="14.25" customHeight="1">
      <c r="A169" s="19">
        <v>41</v>
      </c>
      <c r="B169" s="19">
        <v>23.94</v>
      </c>
      <c r="C169" s="20">
        <v>1</v>
      </c>
      <c r="D169" s="20">
        <v>0</v>
      </c>
      <c r="E169" s="20">
        <v>0</v>
      </c>
      <c r="F169" s="20">
        <v>0</v>
      </c>
      <c r="G169" s="20">
        <v>1</v>
      </c>
      <c r="H169" s="21">
        <v>0</v>
      </c>
      <c r="I169" s="21">
        <v>0</v>
      </c>
      <c r="J169" s="21">
        <v>0</v>
      </c>
      <c r="K169" s="21">
        <v>0</v>
      </c>
      <c r="L169" s="21">
        <v>1</v>
      </c>
      <c r="M169" s="21">
        <v>0</v>
      </c>
      <c r="N169" s="21">
        <v>0</v>
      </c>
      <c r="O169" s="21">
        <v>1</v>
      </c>
      <c r="P169" s="21">
        <v>0</v>
      </c>
      <c r="Q169" s="22">
        <v>6858.4795999999997</v>
      </c>
      <c r="R169" s="59">
        <f t="shared" si="6"/>
        <v>6108.9853304819553</v>
      </c>
      <c r="S169" s="59">
        <f t="shared" si="7"/>
        <v>749.49426951804435</v>
      </c>
      <c r="T169" s="61">
        <f t="shared" si="8"/>
        <v>-0.10927994442354898</v>
      </c>
      <c r="U169" s="61"/>
    </row>
    <row r="170" spans="1:21" ht="14.25" customHeight="1">
      <c r="A170" s="19">
        <v>42</v>
      </c>
      <c r="B170" s="19">
        <v>24.86</v>
      </c>
      <c r="C170" s="20">
        <v>1</v>
      </c>
      <c r="D170" s="20">
        <v>0</v>
      </c>
      <c r="E170" s="20">
        <v>0</v>
      </c>
      <c r="F170" s="20">
        <v>0</v>
      </c>
      <c r="G170" s="20">
        <v>1</v>
      </c>
      <c r="H170" s="21">
        <v>0</v>
      </c>
      <c r="I170" s="21">
        <v>1</v>
      </c>
      <c r="J170" s="21">
        <v>0</v>
      </c>
      <c r="K170" s="21">
        <v>0</v>
      </c>
      <c r="L170" s="21">
        <v>0</v>
      </c>
      <c r="M170" s="21">
        <v>0</v>
      </c>
      <c r="N170" s="21">
        <v>0</v>
      </c>
      <c r="O170" s="21">
        <v>1</v>
      </c>
      <c r="P170" s="21">
        <v>0</v>
      </c>
      <c r="Q170" s="22">
        <v>5966.8873999999996</v>
      </c>
      <c r="R170" s="59">
        <f t="shared" si="6"/>
        <v>5640.7493157821373</v>
      </c>
      <c r="S170" s="59">
        <f t="shared" si="7"/>
        <v>326.13808421786234</v>
      </c>
      <c r="T170" s="61">
        <f t="shared" si="8"/>
        <v>-5.4657992074370693E-2</v>
      </c>
      <c r="U170" s="61"/>
    </row>
    <row r="171" spans="1:21" ht="14.25" customHeight="1">
      <c r="A171" s="19">
        <v>43</v>
      </c>
      <c r="B171" s="19">
        <v>23.2</v>
      </c>
      <c r="C171" s="20">
        <v>1</v>
      </c>
      <c r="D171" s="20">
        <v>0</v>
      </c>
      <c r="E171" s="20">
        <v>0</v>
      </c>
      <c r="F171" s="20">
        <v>0</v>
      </c>
      <c r="G171" s="20">
        <v>1</v>
      </c>
      <c r="H171" s="21">
        <v>0</v>
      </c>
      <c r="I171" s="21">
        <v>0</v>
      </c>
      <c r="J171" s="21">
        <v>1</v>
      </c>
      <c r="K171" s="21">
        <v>0</v>
      </c>
      <c r="L171" s="21">
        <v>0</v>
      </c>
      <c r="M171" s="21">
        <v>0</v>
      </c>
      <c r="N171" s="21">
        <v>0</v>
      </c>
      <c r="O171" s="21">
        <v>1</v>
      </c>
      <c r="P171" s="21">
        <v>0</v>
      </c>
      <c r="Q171" s="22">
        <v>6250.4350000000004</v>
      </c>
      <c r="R171" s="59">
        <f t="shared" si="6"/>
        <v>5701.9472586517113</v>
      </c>
      <c r="S171" s="59">
        <f t="shared" si="7"/>
        <v>548.48774134828909</v>
      </c>
      <c r="T171" s="61">
        <f t="shared" si="8"/>
        <v>-8.7751931081322995E-2</v>
      </c>
      <c r="U171" s="61"/>
    </row>
    <row r="172" spans="1:21" ht="14.25" customHeight="1">
      <c r="A172" s="19">
        <v>44</v>
      </c>
      <c r="B172" s="19">
        <v>22.135000000000002</v>
      </c>
      <c r="C172" s="20">
        <v>1</v>
      </c>
      <c r="D172" s="20">
        <v>0</v>
      </c>
      <c r="E172" s="20">
        <v>0</v>
      </c>
      <c r="F172" s="20">
        <v>0</v>
      </c>
      <c r="G172" s="20">
        <v>1</v>
      </c>
      <c r="H172" s="21">
        <v>0</v>
      </c>
      <c r="I172" s="21">
        <v>0</v>
      </c>
      <c r="J172" s="21">
        <v>0</v>
      </c>
      <c r="K172" s="21">
        <v>0</v>
      </c>
      <c r="L172" s="21">
        <v>1</v>
      </c>
      <c r="M172" s="21">
        <v>0</v>
      </c>
      <c r="N172" s="21">
        <v>0</v>
      </c>
      <c r="O172" s="21">
        <v>1</v>
      </c>
      <c r="P172" s="21">
        <v>0</v>
      </c>
      <c r="Q172" s="22">
        <v>8302.5356499999998</v>
      </c>
      <c r="R172" s="59">
        <f t="shared" si="6"/>
        <v>6779.609250632966</v>
      </c>
      <c r="S172" s="59">
        <f t="shared" si="7"/>
        <v>1522.9263993670338</v>
      </c>
      <c r="T172" s="61">
        <f t="shared" si="8"/>
        <v>-0.18342907077635179</v>
      </c>
      <c r="U172" s="61"/>
    </row>
    <row r="173" spans="1:21" ht="14.25" customHeight="1">
      <c r="A173" s="19">
        <v>44</v>
      </c>
      <c r="B173" s="19">
        <v>21.85</v>
      </c>
      <c r="C173" s="20">
        <v>1</v>
      </c>
      <c r="D173" s="20">
        <v>0</v>
      </c>
      <c r="E173" s="20">
        <v>0</v>
      </c>
      <c r="F173" s="20">
        <v>0</v>
      </c>
      <c r="G173" s="20">
        <v>1</v>
      </c>
      <c r="H173" s="21">
        <v>0</v>
      </c>
      <c r="I173" s="21">
        <v>0</v>
      </c>
      <c r="J173" s="21">
        <v>0</v>
      </c>
      <c r="K173" s="21">
        <v>0</v>
      </c>
      <c r="L173" s="21">
        <v>1</v>
      </c>
      <c r="M173" s="21">
        <v>0</v>
      </c>
      <c r="N173" s="21">
        <v>0</v>
      </c>
      <c r="O173" s="21">
        <v>1</v>
      </c>
      <c r="P173" s="21">
        <v>0</v>
      </c>
      <c r="Q173" s="22">
        <v>8891.1394999999993</v>
      </c>
      <c r="R173" s="59">
        <f t="shared" si="6"/>
        <v>6736.5941393460489</v>
      </c>
      <c r="S173" s="59">
        <f t="shared" si="7"/>
        <v>2154.5453606539504</v>
      </c>
      <c r="T173" s="61">
        <f t="shared" si="8"/>
        <v>-0.24232499789863274</v>
      </c>
      <c r="U173" s="61"/>
    </row>
    <row r="174" spans="1:21" ht="14.25" customHeight="1">
      <c r="A174" s="19">
        <v>45</v>
      </c>
      <c r="B174" s="19">
        <v>24.31</v>
      </c>
      <c r="C174" s="20">
        <v>1</v>
      </c>
      <c r="D174" s="20">
        <v>0</v>
      </c>
      <c r="E174" s="20">
        <v>0</v>
      </c>
      <c r="F174" s="20">
        <v>0</v>
      </c>
      <c r="G174" s="20">
        <v>1</v>
      </c>
      <c r="H174" s="21">
        <v>0</v>
      </c>
      <c r="I174" s="21">
        <v>1</v>
      </c>
      <c r="J174" s="21">
        <v>0</v>
      </c>
      <c r="K174" s="21">
        <v>0</v>
      </c>
      <c r="L174" s="21">
        <v>0</v>
      </c>
      <c r="M174" s="21">
        <v>0</v>
      </c>
      <c r="N174" s="21">
        <v>0</v>
      </c>
      <c r="O174" s="21">
        <v>1</v>
      </c>
      <c r="P174" s="21">
        <v>0</v>
      </c>
      <c r="Q174" s="22">
        <v>9788.8659000000007</v>
      </c>
      <c r="R174" s="59">
        <f t="shared" si="6"/>
        <v>6500.7906558106151</v>
      </c>
      <c r="S174" s="59">
        <f t="shared" si="7"/>
        <v>3288.0752441893856</v>
      </c>
      <c r="T174" s="61">
        <f t="shared" si="8"/>
        <v>-0.33589950845984978</v>
      </c>
      <c r="U174" s="61"/>
    </row>
    <row r="175" spans="1:21" ht="14.25" customHeight="1">
      <c r="A175" s="19">
        <v>45</v>
      </c>
      <c r="B175" s="19">
        <v>21.375</v>
      </c>
      <c r="C175" s="20">
        <v>1</v>
      </c>
      <c r="D175" s="20">
        <v>0</v>
      </c>
      <c r="E175" s="20">
        <v>0</v>
      </c>
      <c r="F175" s="20">
        <v>0</v>
      </c>
      <c r="G175" s="20">
        <v>1</v>
      </c>
      <c r="H175" s="21">
        <v>0</v>
      </c>
      <c r="I175" s="21">
        <v>0</v>
      </c>
      <c r="J175" s="21">
        <v>0</v>
      </c>
      <c r="K175" s="21">
        <v>1</v>
      </c>
      <c r="L175" s="21">
        <v>0</v>
      </c>
      <c r="M175" s="21">
        <v>0</v>
      </c>
      <c r="N175" s="21">
        <v>0</v>
      </c>
      <c r="O175" s="21">
        <v>1</v>
      </c>
      <c r="P175" s="21">
        <v>0</v>
      </c>
      <c r="Q175" s="22">
        <v>7222.7862500000001</v>
      </c>
      <c r="R175" s="59">
        <f t="shared" si="6"/>
        <v>6604.6316444497461</v>
      </c>
      <c r="S175" s="59">
        <f t="shared" si="7"/>
        <v>618.15460555025402</v>
      </c>
      <c r="T175" s="61">
        <f t="shared" si="8"/>
        <v>-8.558395391394201E-2</v>
      </c>
      <c r="U175" s="61"/>
    </row>
    <row r="176" spans="1:21" ht="14.25" customHeight="1">
      <c r="A176" s="19">
        <v>45</v>
      </c>
      <c r="B176" s="19">
        <v>24.035</v>
      </c>
      <c r="C176" s="20">
        <v>1</v>
      </c>
      <c r="D176" s="20">
        <v>0</v>
      </c>
      <c r="E176" s="20">
        <v>0</v>
      </c>
      <c r="F176" s="20">
        <v>0</v>
      </c>
      <c r="G176" s="20">
        <v>1</v>
      </c>
      <c r="H176" s="21">
        <v>0</v>
      </c>
      <c r="I176" s="21">
        <v>0</v>
      </c>
      <c r="J176" s="21">
        <v>0</v>
      </c>
      <c r="K176" s="21">
        <v>0</v>
      </c>
      <c r="L176" s="21">
        <v>1</v>
      </c>
      <c r="M176" s="21">
        <v>0</v>
      </c>
      <c r="N176" s="21">
        <v>0</v>
      </c>
      <c r="O176" s="21">
        <v>1</v>
      </c>
      <c r="P176" s="21">
        <v>0</v>
      </c>
      <c r="Q176" s="22">
        <v>8604.4836500000001</v>
      </c>
      <c r="R176" s="59">
        <f t="shared" si="6"/>
        <v>7380.7276453128834</v>
      </c>
      <c r="S176" s="59">
        <f t="shared" si="7"/>
        <v>1223.7560046871167</v>
      </c>
      <c r="T176" s="61">
        <f t="shared" si="8"/>
        <v>-0.14222306119288364</v>
      </c>
      <c r="U176" s="61"/>
    </row>
    <row r="177" spans="1:21" ht="14.25" customHeight="1">
      <c r="A177" s="19">
        <v>45</v>
      </c>
      <c r="B177" s="19">
        <v>20.350000000000001</v>
      </c>
      <c r="C177" s="20">
        <v>1</v>
      </c>
      <c r="D177" s="20">
        <v>0</v>
      </c>
      <c r="E177" s="20">
        <v>0</v>
      </c>
      <c r="F177" s="20">
        <v>0</v>
      </c>
      <c r="G177" s="20">
        <v>1</v>
      </c>
      <c r="H177" s="21">
        <v>0</v>
      </c>
      <c r="I177" s="21">
        <v>1</v>
      </c>
      <c r="J177" s="21">
        <v>0</v>
      </c>
      <c r="K177" s="21">
        <v>0</v>
      </c>
      <c r="L177" s="21">
        <v>0</v>
      </c>
      <c r="M177" s="21">
        <v>0</v>
      </c>
      <c r="N177" s="21">
        <v>0</v>
      </c>
      <c r="O177" s="21">
        <v>1</v>
      </c>
      <c r="P177" s="21">
        <v>0</v>
      </c>
      <c r="Q177" s="22">
        <v>8605.3615000000009</v>
      </c>
      <c r="R177" s="59">
        <f t="shared" si="6"/>
        <v>5903.1070042450629</v>
      </c>
      <c r="S177" s="59">
        <f t="shared" si="7"/>
        <v>2702.254495754938</v>
      </c>
      <c r="T177" s="61">
        <f t="shared" si="8"/>
        <v>-0.31401986956096356</v>
      </c>
      <c r="U177" s="61"/>
    </row>
    <row r="178" spans="1:21" ht="14.25" customHeight="1">
      <c r="A178" s="19">
        <v>45</v>
      </c>
      <c r="B178" s="19">
        <v>23.56</v>
      </c>
      <c r="C178" s="20">
        <v>1</v>
      </c>
      <c r="D178" s="20">
        <v>0</v>
      </c>
      <c r="E178" s="20">
        <v>0</v>
      </c>
      <c r="F178" s="20">
        <v>0</v>
      </c>
      <c r="G178" s="20">
        <v>1</v>
      </c>
      <c r="H178" s="21">
        <v>0</v>
      </c>
      <c r="I178" s="21">
        <v>0</v>
      </c>
      <c r="J178" s="21">
        <v>0</v>
      </c>
      <c r="K178" s="21">
        <v>0</v>
      </c>
      <c r="L178" s="21">
        <v>1</v>
      </c>
      <c r="M178" s="21">
        <v>0</v>
      </c>
      <c r="N178" s="21">
        <v>0</v>
      </c>
      <c r="O178" s="21">
        <v>1</v>
      </c>
      <c r="P178" s="21">
        <v>0</v>
      </c>
      <c r="Q178" s="22">
        <v>8603.8233999999993</v>
      </c>
      <c r="R178" s="59">
        <f t="shared" si="6"/>
        <v>7309.0357931680264</v>
      </c>
      <c r="S178" s="59">
        <f t="shared" si="7"/>
        <v>1294.7876068319729</v>
      </c>
      <c r="T178" s="61">
        <f t="shared" si="8"/>
        <v>-0.15048979350645122</v>
      </c>
      <c r="U178" s="61"/>
    </row>
    <row r="179" spans="1:21" ht="14.25" customHeight="1">
      <c r="A179" s="19">
        <v>46</v>
      </c>
      <c r="B179" s="19">
        <v>22.3</v>
      </c>
      <c r="C179" s="20">
        <v>1</v>
      </c>
      <c r="D179" s="20">
        <v>0</v>
      </c>
      <c r="E179" s="20">
        <v>0</v>
      </c>
      <c r="F179" s="20">
        <v>0</v>
      </c>
      <c r="G179" s="20">
        <v>1</v>
      </c>
      <c r="H179" s="21">
        <v>0</v>
      </c>
      <c r="I179" s="21">
        <v>0</v>
      </c>
      <c r="J179" s="21">
        <v>1</v>
      </c>
      <c r="K179" s="21">
        <v>0</v>
      </c>
      <c r="L179" s="21">
        <v>0</v>
      </c>
      <c r="M179" s="21">
        <v>0</v>
      </c>
      <c r="N179" s="21">
        <v>0</v>
      </c>
      <c r="O179" s="21">
        <v>1</v>
      </c>
      <c r="P179" s="21">
        <v>0</v>
      </c>
      <c r="Q179" s="22">
        <v>7147.1049999999996</v>
      </c>
      <c r="R179" s="59">
        <f t="shared" si="6"/>
        <v>6509.16302341556</v>
      </c>
      <c r="S179" s="59">
        <f t="shared" si="7"/>
        <v>637.94197658443954</v>
      </c>
      <c r="T179" s="61">
        <f t="shared" si="8"/>
        <v>-8.9258794516722445E-2</v>
      </c>
      <c r="U179" s="61"/>
    </row>
    <row r="180" spans="1:21" ht="14.25" customHeight="1">
      <c r="A180" s="19">
        <v>46</v>
      </c>
      <c r="B180" s="19">
        <v>19.855</v>
      </c>
      <c r="C180" s="20">
        <v>1</v>
      </c>
      <c r="D180" s="20">
        <v>0</v>
      </c>
      <c r="E180" s="20">
        <v>0</v>
      </c>
      <c r="F180" s="20">
        <v>0</v>
      </c>
      <c r="G180" s="20">
        <v>1</v>
      </c>
      <c r="H180" s="21">
        <v>0</v>
      </c>
      <c r="I180" s="21">
        <v>0</v>
      </c>
      <c r="J180" s="21">
        <v>0</v>
      </c>
      <c r="K180" s="21">
        <v>1</v>
      </c>
      <c r="L180" s="21">
        <v>0</v>
      </c>
      <c r="M180" s="21">
        <v>0</v>
      </c>
      <c r="N180" s="21">
        <v>0</v>
      </c>
      <c r="O180" s="21">
        <v>1</v>
      </c>
      <c r="P180" s="21">
        <v>0</v>
      </c>
      <c r="Q180" s="22">
        <v>7526.7064499999997</v>
      </c>
      <c r="R180" s="59">
        <f t="shared" si="6"/>
        <v>6689.5687036866948</v>
      </c>
      <c r="S180" s="59">
        <f t="shared" si="7"/>
        <v>837.13774631330489</v>
      </c>
      <c r="T180" s="61">
        <f t="shared" si="8"/>
        <v>-0.11122231906803073</v>
      </c>
      <c r="U180" s="61"/>
    </row>
    <row r="181" spans="1:21" ht="14.25" customHeight="1">
      <c r="A181" s="19">
        <v>46</v>
      </c>
      <c r="B181" s="19">
        <v>24.795000000000002</v>
      </c>
      <c r="C181" s="20">
        <v>1</v>
      </c>
      <c r="D181" s="20">
        <v>0</v>
      </c>
      <c r="E181" s="20">
        <v>0</v>
      </c>
      <c r="F181" s="20">
        <v>0</v>
      </c>
      <c r="G181" s="20">
        <v>1</v>
      </c>
      <c r="H181" s="21">
        <v>0</v>
      </c>
      <c r="I181" s="21">
        <v>0</v>
      </c>
      <c r="J181" s="21">
        <v>0</v>
      </c>
      <c r="K181" s="21">
        <v>0</v>
      </c>
      <c r="L181" s="21">
        <v>1</v>
      </c>
      <c r="M181" s="21">
        <v>0</v>
      </c>
      <c r="N181" s="21">
        <v>0</v>
      </c>
      <c r="O181" s="21">
        <v>1</v>
      </c>
      <c r="P181" s="21">
        <v>0</v>
      </c>
      <c r="Q181" s="22">
        <v>9500.5730500000009</v>
      </c>
      <c r="R181" s="59">
        <f t="shared" si="6"/>
        <v>7809.785594845147</v>
      </c>
      <c r="S181" s="59">
        <f t="shared" si="7"/>
        <v>1690.7874551548539</v>
      </c>
      <c r="T181" s="61">
        <f t="shared" si="8"/>
        <v>-0.17796689170816424</v>
      </c>
      <c r="U181" s="61"/>
    </row>
    <row r="182" spans="1:21" ht="14.25" customHeight="1">
      <c r="A182" s="19">
        <v>47</v>
      </c>
      <c r="B182" s="19">
        <v>19.57</v>
      </c>
      <c r="C182" s="20">
        <v>1</v>
      </c>
      <c r="D182" s="20">
        <v>0</v>
      </c>
      <c r="E182" s="20">
        <v>0</v>
      </c>
      <c r="F182" s="20">
        <v>0</v>
      </c>
      <c r="G182" s="20">
        <v>1</v>
      </c>
      <c r="H182" s="21">
        <v>0</v>
      </c>
      <c r="I182" s="21">
        <v>0</v>
      </c>
      <c r="J182" s="21">
        <v>0</v>
      </c>
      <c r="K182" s="21">
        <v>1</v>
      </c>
      <c r="L182" s="21">
        <v>0</v>
      </c>
      <c r="M182" s="21">
        <v>0</v>
      </c>
      <c r="N182" s="21">
        <v>0</v>
      </c>
      <c r="O182" s="21">
        <v>1</v>
      </c>
      <c r="P182" s="21">
        <v>0</v>
      </c>
      <c r="Q182" s="22">
        <v>8428.0692999999992</v>
      </c>
      <c r="R182" s="59">
        <f t="shared" si="6"/>
        <v>6960.9045785002672</v>
      </c>
      <c r="S182" s="59">
        <f t="shared" si="7"/>
        <v>1467.164721499732</v>
      </c>
      <c r="T182" s="61">
        <f t="shared" si="8"/>
        <v>-0.17408076147401066</v>
      </c>
      <c r="U182" s="61"/>
    </row>
    <row r="183" spans="1:21" ht="14.25" customHeight="1">
      <c r="A183" s="19">
        <v>47</v>
      </c>
      <c r="B183" s="19">
        <v>19.190000000000001</v>
      </c>
      <c r="C183" s="20">
        <v>1</v>
      </c>
      <c r="D183" s="20">
        <v>0</v>
      </c>
      <c r="E183" s="20">
        <v>0</v>
      </c>
      <c r="F183" s="20">
        <v>0</v>
      </c>
      <c r="G183" s="20">
        <v>1</v>
      </c>
      <c r="H183" s="21">
        <v>0</v>
      </c>
      <c r="I183" s="21">
        <v>0</v>
      </c>
      <c r="J183" s="21">
        <v>0</v>
      </c>
      <c r="K183" s="21">
        <v>0</v>
      </c>
      <c r="L183" s="21">
        <v>1</v>
      </c>
      <c r="M183" s="21">
        <v>0</v>
      </c>
      <c r="N183" s="21">
        <v>0</v>
      </c>
      <c r="O183" s="21">
        <v>1</v>
      </c>
      <c r="P183" s="21">
        <v>0</v>
      </c>
      <c r="Q183" s="22">
        <v>8627.5411000000004</v>
      </c>
      <c r="R183" s="59">
        <f t="shared" si="6"/>
        <v>7278.1727256363192</v>
      </c>
      <c r="S183" s="59">
        <f t="shared" si="7"/>
        <v>1349.3683743636811</v>
      </c>
      <c r="T183" s="61">
        <f t="shared" si="8"/>
        <v>-0.15640242784397529</v>
      </c>
      <c r="U183" s="61"/>
    </row>
    <row r="184" spans="1:21" ht="14.25" customHeight="1">
      <c r="A184" s="19">
        <v>49</v>
      </c>
      <c r="B184" s="19">
        <v>22.515000000000001</v>
      </c>
      <c r="C184" s="20">
        <v>1</v>
      </c>
      <c r="D184" s="20">
        <v>0</v>
      </c>
      <c r="E184" s="20">
        <v>0</v>
      </c>
      <c r="F184" s="20">
        <v>0</v>
      </c>
      <c r="G184" s="20">
        <v>1</v>
      </c>
      <c r="H184" s="21">
        <v>0</v>
      </c>
      <c r="I184" s="21">
        <v>0</v>
      </c>
      <c r="J184" s="21">
        <v>0</v>
      </c>
      <c r="K184" s="21">
        <v>0</v>
      </c>
      <c r="L184" s="21">
        <v>1</v>
      </c>
      <c r="M184" s="21">
        <v>0</v>
      </c>
      <c r="N184" s="21">
        <v>0</v>
      </c>
      <c r="O184" s="21">
        <v>1</v>
      </c>
      <c r="P184" s="21">
        <v>0</v>
      </c>
      <c r="Q184" s="22">
        <v>8688.8588500000005</v>
      </c>
      <c r="R184" s="59">
        <f t="shared" si="6"/>
        <v>8408.7176628513007</v>
      </c>
      <c r="S184" s="59">
        <f t="shared" si="7"/>
        <v>280.14118714869983</v>
      </c>
      <c r="T184" s="61">
        <f t="shared" si="8"/>
        <v>-3.2241424562754847E-2</v>
      </c>
      <c r="U184" s="61"/>
    </row>
    <row r="185" spans="1:21" ht="14.25" customHeight="1">
      <c r="A185" s="19">
        <v>51</v>
      </c>
      <c r="B185" s="19">
        <v>24.414999999999999</v>
      </c>
      <c r="C185" s="20">
        <v>1</v>
      </c>
      <c r="D185" s="20">
        <v>0</v>
      </c>
      <c r="E185" s="20">
        <v>0</v>
      </c>
      <c r="F185" s="20">
        <v>0</v>
      </c>
      <c r="G185" s="20">
        <v>1</v>
      </c>
      <c r="H185" s="21">
        <v>0</v>
      </c>
      <c r="I185" s="21">
        <v>0</v>
      </c>
      <c r="J185" s="21">
        <v>0</v>
      </c>
      <c r="K185" s="21">
        <v>1</v>
      </c>
      <c r="L185" s="21">
        <v>0</v>
      </c>
      <c r="M185" s="21">
        <v>0</v>
      </c>
      <c r="N185" s="21">
        <v>0</v>
      </c>
      <c r="O185" s="21">
        <v>1</v>
      </c>
      <c r="P185" s="21">
        <v>0</v>
      </c>
      <c r="Q185" s="22">
        <v>11520.099850000001</v>
      </c>
      <c r="R185" s="59">
        <f t="shared" si="6"/>
        <v>8949.5654147797759</v>
      </c>
      <c r="S185" s="59">
        <f t="shared" si="7"/>
        <v>2570.5344352202246</v>
      </c>
      <c r="T185" s="61">
        <f t="shared" si="8"/>
        <v>-0.22313473569590844</v>
      </c>
      <c r="U185" s="61"/>
    </row>
    <row r="186" spans="1:21" ht="14.25" customHeight="1">
      <c r="A186" s="19">
        <v>51</v>
      </c>
      <c r="B186" s="19">
        <v>22.42</v>
      </c>
      <c r="C186" s="20">
        <v>1</v>
      </c>
      <c r="D186" s="20">
        <v>0</v>
      </c>
      <c r="E186" s="20">
        <v>0</v>
      </c>
      <c r="F186" s="20">
        <v>0</v>
      </c>
      <c r="G186" s="20">
        <v>1</v>
      </c>
      <c r="H186" s="21">
        <v>0</v>
      </c>
      <c r="I186" s="21">
        <v>0</v>
      </c>
      <c r="J186" s="21">
        <v>0</v>
      </c>
      <c r="K186" s="21">
        <v>0</v>
      </c>
      <c r="L186" s="21">
        <v>1</v>
      </c>
      <c r="M186" s="21">
        <v>0</v>
      </c>
      <c r="N186" s="21">
        <v>0</v>
      </c>
      <c r="O186" s="21">
        <v>1</v>
      </c>
      <c r="P186" s="21">
        <v>0</v>
      </c>
      <c r="Q186" s="22">
        <v>9361.3268000000007</v>
      </c>
      <c r="R186" s="59">
        <f t="shared" si="6"/>
        <v>9023.0812646233098</v>
      </c>
      <c r="S186" s="59">
        <f t="shared" si="7"/>
        <v>338.2455353766909</v>
      </c>
      <c r="T186" s="61">
        <f t="shared" si="8"/>
        <v>-3.6132221703518659E-2</v>
      </c>
      <c r="U186" s="61"/>
    </row>
    <row r="187" spans="1:21" ht="14.25" customHeight="1">
      <c r="A187" s="19">
        <v>53</v>
      </c>
      <c r="B187" s="19">
        <v>24.32</v>
      </c>
      <c r="C187" s="20">
        <v>1</v>
      </c>
      <c r="D187" s="20">
        <v>0</v>
      </c>
      <c r="E187" s="20">
        <v>0</v>
      </c>
      <c r="F187" s="20">
        <v>0</v>
      </c>
      <c r="G187" s="20">
        <v>1</v>
      </c>
      <c r="H187" s="21">
        <v>0</v>
      </c>
      <c r="I187" s="21">
        <v>0</v>
      </c>
      <c r="J187" s="21">
        <v>0</v>
      </c>
      <c r="K187" s="21">
        <v>1</v>
      </c>
      <c r="L187" s="21">
        <v>0</v>
      </c>
      <c r="M187" s="21">
        <v>0</v>
      </c>
      <c r="N187" s="21">
        <v>0</v>
      </c>
      <c r="O187" s="21">
        <v>1</v>
      </c>
      <c r="P187" s="21">
        <v>0</v>
      </c>
      <c r="Q187" s="22">
        <v>9863.4717999999993</v>
      </c>
      <c r="R187" s="59">
        <f t="shared" si="6"/>
        <v>9563.929016551785</v>
      </c>
      <c r="S187" s="59">
        <f t="shared" si="7"/>
        <v>299.54278344821432</v>
      </c>
      <c r="T187" s="61">
        <f t="shared" si="8"/>
        <v>-3.0368899462784933E-2</v>
      </c>
      <c r="U187" s="61"/>
    </row>
    <row r="188" spans="1:21" ht="14.25" customHeight="1">
      <c r="A188" s="19">
        <v>53</v>
      </c>
      <c r="B188" s="19">
        <v>21.4</v>
      </c>
      <c r="C188" s="20">
        <v>1</v>
      </c>
      <c r="D188" s="20">
        <v>0</v>
      </c>
      <c r="E188" s="20">
        <v>0</v>
      </c>
      <c r="F188" s="20">
        <v>0</v>
      </c>
      <c r="G188" s="20">
        <v>1</v>
      </c>
      <c r="H188" s="21">
        <v>0</v>
      </c>
      <c r="I188" s="21">
        <v>0</v>
      </c>
      <c r="J188" s="21">
        <v>1</v>
      </c>
      <c r="K188" s="21">
        <v>0</v>
      </c>
      <c r="L188" s="21">
        <v>0</v>
      </c>
      <c r="M188" s="21">
        <v>0</v>
      </c>
      <c r="N188" s="21">
        <v>0</v>
      </c>
      <c r="O188" s="21">
        <v>1</v>
      </c>
      <c r="P188" s="21">
        <v>0</v>
      </c>
      <c r="Q188" s="22">
        <v>10065.413</v>
      </c>
      <c r="R188" s="59">
        <f t="shared" si="6"/>
        <v>8573.7827325813632</v>
      </c>
      <c r="S188" s="59">
        <f t="shared" si="7"/>
        <v>1491.6302674186372</v>
      </c>
      <c r="T188" s="61">
        <f t="shared" si="8"/>
        <v>-0.14819364763459156</v>
      </c>
      <c r="U188" s="61"/>
    </row>
    <row r="189" spans="1:21" ht="14.25" customHeight="1">
      <c r="A189" s="19">
        <v>54</v>
      </c>
      <c r="B189" s="19">
        <v>21.01</v>
      </c>
      <c r="C189" s="20">
        <v>1</v>
      </c>
      <c r="D189" s="20">
        <v>0</v>
      </c>
      <c r="E189" s="20">
        <v>0</v>
      </c>
      <c r="F189" s="20">
        <v>0</v>
      </c>
      <c r="G189" s="20">
        <v>1</v>
      </c>
      <c r="H189" s="21">
        <v>0</v>
      </c>
      <c r="I189" s="21">
        <v>1</v>
      </c>
      <c r="J189" s="21">
        <v>0</v>
      </c>
      <c r="K189" s="21">
        <v>0</v>
      </c>
      <c r="L189" s="21">
        <v>0</v>
      </c>
      <c r="M189" s="21">
        <v>0</v>
      </c>
      <c r="N189" s="21">
        <v>0</v>
      </c>
      <c r="O189" s="21">
        <v>1</v>
      </c>
      <c r="P189" s="21">
        <v>0</v>
      </c>
      <c r="Q189" s="22">
        <v>11013.7119</v>
      </c>
      <c r="R189" s="59">
        <f t="shared" si="6"/>
        <v>8831.8798210770656</v>
      </c>
      <c r="S189" s="59">
        <f t="shared" si="7"/>
        <v>2181.8320789229347</v>
      </c>
      <c r="T189" s="61">
        <f t="shared" si="8"/>
        <v>-0.19810143017477466</v>
      </c>
      <c r="U189" s="61"/>
    </row>
    <row r="190" spans="1:21" ht="14.25" customHeight="1">
      <c r="A190" s="19">
        <v>54</v>
      </c>
      <c r="B190" s="19">
        <v>24.035</v>
      </c>
      <c r="C190" s="20">
        <v>1</v>
      </c>
      <c r="D190" s="20">
        <v>0</v>
      </c>
      <c r="E190" s="20">
        <v>0</v>
      </c>
      <c r="F190" s="20">
        <v>0</v>
      </c>
      <c r="G190" s="20">
        <v>1</v>
      </c>
      <c r="H190" s="21">
        <v>0</v>
      </c>
      <c r="I190" s="21">
        <v>0</v>
      </c>
      <c r="J190" s="21">
        <v>0</v>
      </c>
      <c r="K190" s="21">
        <v>0</v>
      </c>
      <c r="L190" s="21">
        <v>1</v>
      </c>
      <c r="M190" s="21">
        <v>0</v>
      </c>
      <c r="N190" s="21">
        <v>0</v>
      </c>
      <c r="O190" s="21">
        <v>1</v>
      </c>
      <c r="P190" s="21">
        <v>0</v>
      </c>
      <c r="Q190" s="22">
        <v>10422.916649999999</v>
      </c>
      <c r="R190" s="59">
        <f t="shared" si="6"/>
        <v>10209.886520217293</v>
      </c>
      <c r="S190" s="59">
        <f t="shared" si="7"/>
        <v>213.03012978270635</v>
      </c>
      <c r="T190" s="61">
        <f t="shared" si="8"/>
        <v>-2.0438629314253068E-2</v>
      </c>
      <c r="U190" s="61"/>
    </row>
    <row r="191" spans="1:21" ht="14.25" customHeight="1">
      <c r="A191" s="19">
        <v>55</v>
      </c>
      <c r="B191" s="19">
        <v>21.5</v>
      </c>
      <c r="C191" s="20">
        <v>1</v>
      </c>
      <c r="D191" s="20">
        <v>0</v>
      </c>
      <c r="E191" s="20">
        <v>0</v>
      </c>
      <c r="F191" s="20">
        <v>0</v>
      </c>
      <c r="G191" s="20">
        <v>1</v>
      </c>
      <c r="H191" s="21">
        <v>0</v>
      </c>
      <c r="I191" s="21">
        <v>0</v>
      </c>
      <c r="J191" s="21">
        <v>1</v>
      </c>
      <c r="K191" s="21">
        <v>0</v>
      </c>
      <c r="L191" s="21">
        <v>0</v>
      </c>
      <c r="M191" s="21">
        <v>0</v>
      </c>
      <c r="N191" s="21">
        <v>0</v>
      </c>
      <c r="O191" s="21">
        <v>1</v>
      </c>
      <c r="P191" s="21">
        <v>0</v>
      </c>
      <c r="Q191" s="22">
        <v>10791.96</v>
      </c>
      <c r="R191" s="59">
        <f t="shared" si="6"/>
        <v>9217.5777262865195</v>
      </c>
      <c r="S191" s="59">
        <f t="shared" si="7"/>
        <v>1574.3822737134797</v>
      </c>
      <c r="T191" s="61">
        <f t="shared" si="8"/>
        <v>-0.14588473953883074</v>
      </c>
      <c r="U191" s="61"/>
    </row>
    <row r="192" spans="1:21" ht="14.25" customHeight="1">
      <c r="A192" s="19">
        <v>56</v>
      </c>
      <c r="B192" s="19">
        <v>22.1</v>
      </c>
      <c r="C192" s="20">
        <v>1</v>
      </c>
      <c r="D192" s="20">
        <v>0</v>
      </c>
      <c r="E192" s="20">
        <v>0</v>
      </c>
      <c r="F192" s="20">
        <v>0</v>
      </c>
      <c r="G192" s="20">
        <v>1</v>
      </c>
      <c r="H192" s="21">
        <v>0</v>
      </c>
      <c r="I192" s="21">
        <v>0</v>
      </c>
      <c r="J192" s="21">
        <v>1</v>
      </c>
      <c r="K192" s="21">
        <v>0</v>
      </c>
      <c r="L192" s="21">
        <v>0</v>
      </c>
      <c r="M192" s="21">
        <v>0</v>
      </c>
      <c r="N192" s="21">
        <v>0</v>
      </c>
      <c r="O192" s="21">
        <v>1</v>
      </c>
      <c r="P192" s="21">
        <v>0</v>
      </c>
      <c r="Q192" s="22">
        <v>10577.087</v>
      </c>
      <c r="R192" s="59">
        <f t="shared" si="6"/>
        <v>9622.4868414120901</v>
      </c>
      <c r="S192" s="59">
        <f t="shared" si="7"/>
        <v>954.60015858790939</v>
      </c>
      <c r="T192" s="61">
        <f t="shared" si="8"/>
        <v>-9.0251707165489845E-2</v>
      </c>
      <c r="U192" s="61"/>
    </row>
    <row r="193" spans="1:21" ht="14.25" customHeight="1">
      <c r="A193" s="19">
        <v>57</v>
      </c>
      <c r="B193" s="19">
        <v>23.7</v>
      </c>
      <c r="C193" s="20">
        <v>1</v>
      </c>
      <c r="D193" s="20">
        <v>0</v>
      </c>
      <c r="E193" s="20">
        <v>0</v>
      </c>
      <c r="F193" s="20">
        <v>0</v>
      </c>
      <c r="G193" s="20">
        <v>1</v>
      </c>
      <c r="H193" s="21">
        <v>0</v>
      </c>
      <c r="I193" s="21">
        <v>0</v>
      </c>
      <c r="J193" s="21">
        <v>1</v>
      </c>
      <c r="K193" s="21">
        <v>0</v>
      </c>
      <c r="L193" s="21">
        <v>0</v>
      </c>
      <c r="M193" s="21">
        <v>0</v>
      </c>
      <c r="N193" s="21">
        <v>0</v>
      </c>
      <c r="O193" s="21">
        <v>1</v>
      </c>
      <c r="P193" s="21">
        <v>0</v>
      </c>
      <c r="Q193" s="22">
        <v>10959.33</v>
      </c>
      <c r="R193" s="59">
        <f t="shared" si="6"/>
        <v>10178.326171579469</v>
      </c>
      <c r="S193" s="59">
        <f t="shared" si="7"/>
        <v>781.00382842053114</v>
      </c>
      <c r="T193" s="61">
        <f t="shared" si="8"/>
        <v>-7.1263829852785815E-2</v>
      </c>
      <c r="U193" s="61"/>
    </row>
    <row r="194" spans="1:21" ht="14.25" customHeight="1">
      <c r="A194" s="19">
        <v>58</v>
      </c>
      <c r="B194" s="19">
        <v>23.3</v>
      </c>
      <c r="C194" s="20">
        <v>1</v>
      </c>
      <c r="D194" s="20">
        <v>0</v>
      </c>
      <c r="E194" s="20">
        <v>0</v>
      </c>
      <c r="F194" s="20">
        <v>0</v>
      </c>
      <c r="G194" s="20">
        <v>1</v>
      </c>
      <c r="H194" s="21">
        <v>0</v>
      </c>
      <c r="I194" s="21">
        <v>0</v>
      </c>
      <c r="J194" s="21">
        <v>1</v>
      </c>
      <c r="K194" s="21">
        <v>0</v>
      </c>
      <c r="L194" s="21">
        <v>0</v>
      </c>
      <c r="M194" s="21">
        <v>0</v>
      </c>
      <c r="N194" s="21">
        <v>0</v>
      </c>
      <c r="O194" s="21">
        <v>1</v>
      </c>
      <c r="P194" s="21">
        <v>0</v>
      </c>
      <c r="Q194" s="22">
        <v>11345.519</v>
      </c>
      <c r="R194" s="59">
        <f t="shared" si="6"/>
        <v>10432.305071663235</v>
      </c>
      <c r="S194" s="59">
        <f t="shared" si="7"/>
        <v>913.21392833676509</v>
      </c>
      <c r="T194" s="61">
        <f t="shared" si="8"/>
        <v>-8.0491154995797468E-2</v>
      </c>
      <c r="U194" s="61"/>
    </row>
    <row r="195" spans="1:21" ht="14.25" customHeight="1">
      <c r="A195" s="19">
        <v>59</v>
      </c>
      <c r="B195" s="19">
        <v>24.7</v>
      </c>
      <c r="C195" s="20">
        <v>1</v>
      </c>
      <c r="D195" s="20">
        <v>0</v>
      </c>
      <c r="E195" s="20">
        <v>0</v>
      </c>
      <c r="F195" s="20">
        <v>0</v>
      </c>
      <c r="G195" s="20">
        <v>1</v>
      </c>
      <c r="H195" s="21">
        <v>0</v>
      </c>
      <c r="I195" s="21">
        <v>0</v>
      </c>
      <c r="J195" s="21">
        <v>0</v>
      </c>
      <c r="K195" s="21">
        <v>0</v>
      </c>
      <c r="L195" s="21">
        <v>1</v>
      </c>
      <c r="M195" s="21">
        <v>0</v>
      </c>
      <c r="N195" s="21">
        <v>0</v>
      </c>
      <c r="O195" s="21">
        <v>1</v>
      </c>
      <c r="P195" s="21">
        <v>0</v>
      </c>
      <c r="Q195" s="22">
        <v>12323.936</v>
      </c>
      <c r="R195" s="59">
        <f t="shared" ref="R195:R258" si="9">$X$2*A195+$X$3*B195+($X$4)*C195+$X$5*D195+($X$6)*E195+($X$7)*F195+($X$8)*G195+$X$9*H195+($X$10)*I195+($X$11)*J195+$X$12*K195+$X$13*L195+$X$14*M195+($X$15)*N195+($X$16)*O195+($X$17)*P195+($X$18)</f>
        <v>11882.010043722545</v>
      </c>
      <c r="S195" s="59">
        <f t="shared" ref="S195:S258" si="10">Q195-R195</f>
        <v>441.92595627745504</v>
      </c>
      <c r="T195" s="61">
        <f t="shared" ref="T195:T258" si="11">(R195-Q195)/Q195</f>
        <v>-3.5859157032092269E-2</v>
      </c>
      <c r="U195" s="61"/>
    </row>
    <row r="196" spans="1:21" ht="14.25" customHeight="1">
      <c r="A196" s="19">
        <v>60</v>
      </c>
      <c r="B196" s="19">
        <v>24.32</v>
      </c>
      <c r="C196" s="20">
        <v>1</v>
      </c>
      <c r="D196" s="20">
        <v>0</v>
      </c>
      <c r="E196" s="20">
        <v>0</v>
      </c>
      <c r="F196" s="20">
        <v>0</v>
      </c>
      <c r="G196" s="20">
        <v>1</v>
      </c>
      <c r="H196" s="21">
        <v>0</v>
      </c>
      <c r="I196" s="21">
        <v>0</v>
      </c>
      <c r="J196" s="21">
        <v>0</v>
      </c>
      <c r="K196" s="21">
        <v>1</v>
      </c>
      <c r="L196" s="21">
        <v>0</v>
      </c>
      <c r="M196" s="21">
        <v>0</v>
      </c>
      <c r="N196" s="21">
        <v>0</v>
      </c>
      <c r="O196" s="21">
        <v>0</v>
      </c>
      <c r="P196" s="21">
        <v>1</v>
      </c>
      <c r="Q196" s="22">
        <v>13112.604799999999</v>
      </c>
      <c r="R196" s="59">
        <f t="shared" si="9"/>
        <v>11973.506387116478</v>
      </c>
      <c r="S196" s="59">
        <f t="shared" si="10"/>
        <v>1139.0984128835207</v>
      </c>
      <c r="T196" s="61">
        <f t="shared" si="11"/>
        <v>-8.687049066586075E-2</v>
      </c>
      <c r="U196" s="61"/>
    </row>
    <row r="197" spans="1:21" ht="14.25" customHeight="1">
      <c r="A197" s="19">
        <v>60</v>
      </c>
      <c r="B197" s="19">
        <v>24.32</v>
      </c>
      <c r="C197" s="20">
        <v>1</v>
      </c>
      <c r="D197" s="20">
        <v>0</v>
      </c>
      <c r="E197" s="20">
        <v>0</v>
      </c>
      <c r="F197" s="20">
        <v>0</v>
      </c>
      <c r="G197" s="20">
        <v>1</v>
      </c>
      <c r="H197" s="21">
        <v>0</v>
      </c>
      <c r="I197" s="21">
        <v>0</v>
      </c>
      <c r="J197" s="21">
        <v>0</v>
      </c>
      <c r="K197" s="21">
        <v>1</v>
      </c>
      <c r="L197" s="21">
        <v>0</v>
      </c>
      <c r="M197" s="21">
        <v>0</v>
      </c>
      <c r="N197" s="21">
        <v>0</v>
      </c>
      <c r="O197" s="21">
        <v>0</v>
      </c>
      <c r="P197" s="21">
        <v>1</v>
      </c>
      <c r="Q197" s="22">
        <v>12523.604799999999</v>
      </c>
      <c r="R197" s="59">
        <f t="shared" si="9"/>
        <v>11973.506387116478</v>
      </c>
      <c r="S197" s="59">
        <f t="shared" si="10"/>
        <v>550.09841288352072</v>
      </c>
      <c r="T197" s="61">
        <f t="shared" si="11"/>
        <v>-4.3924925903404487E-2</v>
      </c>
      <c r="U197" s="61"/>
    </row>
    <row r="198" spans="1:21" ht="14.25" customHeight="1">
      <c r="A198" s="19">
        <v>61</v>
      </c>
      <c r="B198" s="19">
        <v>23.655000000000001</v>
      </c>
      <c r="C198" s="20">
        <v>1</v>
      </c>
      <c r="D198" s="20">
        <v>0</v>
      </c>
      <c r="E198" s="20">
        <v>0</v>
      </c>
      <c r="F198" s="20">
        <v>0</v>
      </c>
      <c r="G198" s="20">
        <v>1</v>
      </c>
      <c r="H198" s="21">
        <v>0</v>
      </c>
      <c r="I198" s="21">
        <v>0</v>
      </c>
      <c r="J198" s="21">
        <v>0</v>
      </c>
      <c r="K198" s="21">
        <v>0</v>
      </c>
      <c r="L198" s="21">
        <v>1</v>
      </c>
      <c r="M198" s="21">
        <v>0</v>
      </c>
      <c r="N198" s="21">
        <v>0</v>
      </c>
      <c r="O198" s="21">
        <v>0</v>
      </c>
      <c r="P198" s="21">
        <v>1</v>
      </c>
      <c r="Q198" s="22">
        <v>13129.603450000001</v>
      </c>
      <c r="R198" s="59">
        <f t="shared" si="9"/>
        <v>12562.110409066103</v>
      </c>
      <c r="S198" s="59">
        <f t="shared" si="10"/>
        <v>567.49304093389765</v>
      </c>
      <c r="T198" s="61">
        <f t="shared" si="11"/>
        <v>-4.3222405238285973E-2</v>
      </c>
      <c r="U198" s="61"/>
    </row>
    <row r="199" spans="1:21" ht="14.25" customHeight="1">
      <c r="A199" s="19">
        <v>62</v>
      </c>
      <c r="B199" s="19">
        <v>21.4</v>
      </c>
      <c r="C199" s="20">
        <v>1</v>
      </c>
      <c r="D199" s="20">
        <v>0</v>
      </c>
      <c r="E199" s="20">
        <v>0</v>
      </c>
      <c r="F199" s="20">
        <v>0</v>
      </c>
      <c r="G199" s="20">
        <v>1</v>
      </c>
      <c r="H199" s="21">
        <v>0</v>
      </c>
      <c r="I199" s="21">
        <v>0</v>
      </c>
      <c r="J199" s="21">
        <v>1</v>
      </c>
      <c r="K199" s="21">
        <v>0</v>
      </c>
      <c r="L199" s="21">
        <v>0</v>
      </c>
      <c r="M199" s="21">
        <v>0</v>
      </c>
      <c r="N199" s="21">
        <v>0</v>
      </c>
      <c r="O199" s="21">
        <v>0</v>
      </c>
      <c r="P199" s="21">
        <v>1</v>
      </c>
      <c r="Q199" s="22">
        <v>12957.118</v>
      </c>
      <c r="R199" s="59">
        <f t="shared" si="9"/>
        <v>11612.062075347032</v>
      </c>
      <c r="S199" s="59">
        <f t="shared" si="10"/>
        <v>1345.0559246529683</v>
      </c>
      <c r="T199" s="61">
        <f t="shared" si="11"/>
        <v>-0.10380826389425243</v>
      </c>
      <c r="U199" s="61"/>
    </row>
    <row r="200" spans="1:21" ht="14.25" customHeight="1">
      <c r="A200" s="19">
        <v>63</v>
      </c>
      <c r="B200" s="19">
        <v>21.66</v>
      </c>
      <c r="C200" s="20">
        <v>1</v>
      </c>
      <c r="D200" s="20">
        <v>0</v>
      </c>
      <c r="E200" s="20">
        <v>0</v>
      </c>
      <c r="F200" s="20">
        <v>0</v>
      </c>
      <c r="G200" s="20">
        <v>1</v>
      </c>
      <c r="H200" s="21">
        <v>0</v>
      </c>
      <c r="I200" s="21">
        <v>0</v>
      </c>
      <c r="J200" s="21">
        <v>0</v>
      </c>
      <c r="K200" s="21">
        <v>1</v>
      </c>
      <c r="L200" s="21">
        <v>0</v>
      </c>
      <c r="M200" s="21">
        <v>0</v>
      </c>
      <c r="N200" s="21">
        <v>0</v>
      </c>
      <c r="O200" s="21">
        <v>0</v>
      </c>
      <c r="P200" s="21">
        <v>1</v>
      </c>
      <c r="Q200" s="22">
        <v>14349.8544</v>
      </c>
      <c r="R200" s="59">
        <f t="shared" si="9"/>
        <v>12515.084973406741</v>
      </c>
      <c r="S200" s="59">
        <f t="shared" si="10"/>
        <v>1834.7694265932587</v>
      </c>
      <c r="T200" s="61">
        <f t="shared" si="11"/>
        <v>-0.12785979393583663</v>
      </c>
      <c r="U200" s="61"/>
    </row>
    <row r="201" spans="1:21" ht="14.25" customHeight="1">
      <c r="A201" s="19">
        <v>64</v>
      </c>
      <c r="B201" s="19">
        <v>24.7</v>
      </c>
      <c r="C201" s="20">
        <v>1</v>
      </c>
      <c r="D201" s="20">
        <v>0</v>
      </c>
      <c r="E201" s="20">
        <v>0</v>
      </c>
      <c r="F201" s="20">
        <v>0</v>
      </c>
      <c r="G201" s="20">
        <v>1</v>
      </c>
      <c r="H201" s="21">
        <v>0</v>
      </c>
      <c r="I201" s="21">
        <v>0</v>
      </c>
      <c r="J201" s="21">
        <v>0</v>
      </c>
      <c r="K201" s="21">
        <v>1</v>
      </c>
      <c r="L201" s="21">
        <v>0</v>
      </c>
      <c r="M201" s="21">
        <v>0</v>
      </c>
      <c r="N201" s="21">
        <v>0</v>
      </c>
      <c r="O201" s="21">
        <v>0</v>
      </c>
      <c r="P201" s="21">
        <v>1</v>
      </c>
      <c r="Q201" s="22">
        <v>30166.618170000002</v>
      </c>
      <c r="R201" s="59">
        <f t="shared" si="9"/>
        <v>13288.26381323432</v>
      </c>
      <c r="S201" s="59">
        <f t="shared" si="10"/>
        <v>16878.354356765682</v>
      </c>
      <c r="T201" s="61">
        <f t="shared" si="11"/>
        <v>-0.55950435881310723</v>
      </c>
      <c r="U201" s="61"/>
    </row>
    <row r="202" spans="1:21" ht="14.25" customHeight="1">
      <c r="A202" s="19">
        <v>28</v>
      </c>
      <c r="B202" s="19">
        <v>23.98</v>
      </c>
      <c r="C202" s="20">
        <v>1</v>
      </c>
      <c r="D202" s="20">
        <v>0</v>
      </c>
      <c r="E202" s="20">
        <v>0</v>
      </c>
      <c r="F202" s="20">
        <v>0</v>
      </c>
      <c r="G202" s="20">
        <v>1</v>
      </c>
      <c r="H202" s="21">
        <v>1</v>
      </c>
      <c r="I202" s="21">
        <v>1</v>
      </c>
      <c r="J202" s="21">
        <v>0</v>
      </c>
      <c r="K202" s="21">
        <v>0</v>
      </c>
      <c r="L202" s="21">
        <v>0</v>
      </c>
      <c r="M202" s="21">
        <v>0</v>
      </c>
      <c r="N202" s="21">
        <v>1</v>
      </c>
      <c r="O202" s="21">
        <v>0</v>
      </c>
      <c r="P202" s="21">
        <v>0</v>
      </c>
      <c r="Q202" s="22">
        <v>17663.144199999999</v>
      </c>
      <c r="R202" s="59">
        <f t="shared" si="9"/>
        <v>25784.105705142247</v>
      </c>
      <c r="S202" s="59">
        <f t="shared" si="10"/>
        <v>-8120.9615051422479</v>
      </c>
      <c r="T202" s="61">
        <f t="shared" si="11"/>
        <v>0.45976873727511369</v>
      </c>
      <c r="U202" s="61"/>
    </row>
    <row r="203" spans="1:21" ht="14.25" customHeight="1">
      <c r="A203" s="19">
        <v>45</v>
      </c>
      <c r="B203" s="19">
        <v>22.895</v>
      </c>
      <c r="C203" s="20">
        <v>1</v>
      </c>
      <c r="D203" s="20">
        <v>0</v>
      </c>
      <c r="E203" s="20">
        <v>0</v>
      </c>
      <c r="F203" s="20">
        <v>0</v>
      </c>
      <c r="G203" s="20">
        <v>1</v>
      </c>
      <c r="H203" s="21">
        <v>1</v>
      </c>
      <c r="I203" s="21">
        <v>0</v>
      </c>
      <c r="J203" s="21">
        <v>0</v>
      </c>
      <c r="K203" s="21">
        <v>1</v>
      </c>
      <c r="L203" s="21">
        <v>0</v>
      </c>
      <c r="M203" s="21">
        <v>0</v>
      </c>
      <c r="N203" s="21">
        <v>0</v>
      </c>
      <c r="O203" s="21">
        <v>1</v>
      </c>
      <c r="P203" s="21">
        <v>0</v>
      </c>
      <c r="Q203" s="22">
        <v>21098.554049999999</v>
      </c>
      <c r="R203" s="59">
        <f t="shared" si="9"/>
        <v>30716.007387159407</v>
      </c>
      <c r="S203" s="59">
        <f t="shared" si="10"/>
        <v>-9617.453337159408</v>
      </c>
      <c r="T203" s="61">
        <f t="shared" si="11"/>
        <v>0.45583471333474668</v>
      </c>
      <c r="U203" s="61"/>
    </row>
    <row r="204" spans="1:21" ht="14.25" customHeight="1">
      <c r="A204" s="19">
        <v>56</v>
      </c>
      <c r="B204" s="19">
        <v>19.95</v>
      </c>
      <c r="C204" s="20">
        <v>1</v>
      </c>
      <c r="D204" s="20">
        <v>0</v>
      </c>
      <c r="E204" s="20">
        <v>0</v>
      </c>
      <c r="F204" s="20">
        <v>0</v>
      </c>
      <c r="G204" s="20">
        <v>1</v>
      </c>
      <c r="H204" s="21">
        <v>1</v>
      </c>
      <c r="I204" s="21">
        <v>0</v>
      </c>
      <c r="J204" s="21">
        <v>0</v>
      </c>
      <c r="K204" s="21">
        <v>0</v>
      </c>
      <c r="L204" s="21">
        <v>1</v>
      </c>
      <c r="M204" s="21">
        <v>0</v>
      </c>
      <c r="N204" s="21">
        <v>0</v>
      </c>
      <c r="O204" s="21">
        <v>1</v>
      </c>
      <c r="P204" s="21">
        <v>0</v>
      </c>
      <c r="Q204" s="22">
        <v>22412.648499999999</v>
      </c>
      <c r="R204" s="59">
        <f t="shared" si="9"/>
        <v>34104.000379818608</v>
      </c>
      <c r="S204" s="59">
        <f t="shared" si="10"/>
        <v>-11691.351879818609</v>
      </c>
      <c r="T204" s="61">
        <f t="shared" si="11"/>
        <v>0.52164079938248298</v>
      </c>
      <c r="U204" s="61"/>
    </row>
    <row r="205" spans="1:21" ht="14.25" customHeight="1">
      <c r="A205" s="19">
        <v>38</v>
      </c>
      <c r="B205" s="19">
        <v>19.3</v>
      </c>
      <c r="C205" s="20">
        <v>1</v>
      </c>
      <c r="D205" s="20">
        <v>0</v>
      </c>
      <c r="E205" s="20">
        <v>0</v>
      </c>
      <c r="F205" s="20">
        <v>0</v>
      </c>
      <c r="G205" s="20">
        <v>1</v>
      </c>
      <c r="H205" s="21">
        <v>1</v>
      </c>
      <c r="I205" s="21">
        <v>0</v>
      </c>
      <c r="J205" s="21">
        <v>1</v>
      </c>
      <c r="K205" s="21">
        <v>0</v>
      </c>
      <c r="L205" s="21">
        <v>0</v>
      </c>
      <c r="M205" s="21">
        <v>0</v>
      </c>
      <c r="N205" s="21">
        <v>0</v>
      </c>
      <c r="O205" s="21">
        <v>1</v>
      </c>
      <c r="P205" s="21">
        <v>0</v>
      </c>
      <c r="Q205" s="22">
        <v>15820.699000000001</v>
      </c>
      <c r="R205" s="59">
        <f t="shared" si="9"/>
        <v>27423.526305332329</v>
      </c>
      <c r="S205" s="59">
        <f t="shared" si="10"/>
        <v>-11602.827305332328</v>
      </c>
      <c r="T205" s="61">
        <f t="shared" si="11"/>
        <v>0.73339536422077989</v>
      </c>
      <c r="U205" s="61"/>
    </row>
    <row r="206" spans="1:21" ht="14.25" customHeight="1">
      <c r="A206" s="19">
        <v>48</v>
      </c>
      <c r="B206" s="19">
        <v>24.42</v>
      </c>
      <c r="C206" s="20">
        <v>1</v>
      </c>
      <c r="D206" s="20">
        <v>0</v>
      </c>
      <c r="E206" s="20">
        <v>0</v>
      </c>
      <c r="F206" s="20">
        <v>0</v>
      </c>
      <c r="G206" s="20">
        <v>1</v>
      </c>
      <c r="H206" s="21">
        <v>1</v>
      </c>
      <c r="I206" s="21">
        <v>1</v>
      </c>
      <c r="J206" s="21">
        <v>0</v>
      </c>
      <c r="K206" s="21">
        <v>0</v>
      </c>
      <c r="L206" s="21">
        <v>0</v>
      </c>
      <c r="M206" s="21">
        <v>0</v>
      </c>
      <c r="N206" s="21">
        <v>0</v>
      </c>
      <c r="O206" s="21">
        <v>1</v>
      </c>
      <c r="P206" s="21">
        <v>0</v>
      </c>
      <c r="Q206" s="22">
        <v>21223.675800000001</v>
      </c>
      <c r="R206" s="59">
        <f t="shared" si="9"/>
        <v>31342.407753612795</v>
      </c>
      <c r="S206" s="59">
        <f t="shared" si="10"/>
        <v>-10118.731953612794</v>
      </c>
      <c r="T206" s="61">
        <f t="shared" si="11"/>
        <v>0.47676623262464241</v>
      </c>
      <c r="U206" s="61"/>
    </row>
    <row r="207" spans="1:21" ht="14.25" customHeight="1">
      <c r="A207" s="19">
        <v>42</v>
      </c>
      <c r="B207" s="19">
        <v>24.64</v>
      </c>
      <c r="C207" s="20">
        <v>1</v>
      </c>
      <c r="D207" s="20">
        <v>0</v>
      </c>
      <c r="E207" s="20">
        <v>0</v>
      </c>
      <c r="F207" s="20">
        <v>0</v>
      </c>
      <c r="G207" s="20">
        <v>1</v>
      </c>
      <c r="H207" s="21">
        <v>1</v>
      </c>
      <c r="I207" s="21">
        <v>1</v>
      </c>
      <c r="J207" s="21">
        <v>0</v>
      </c>
      <c r="K207" s="21">
        <v>0</v>
      </c>
      <c r="L207" s="21">
        <v>0</v>
      </c>
      <c r="M207" s="21">
        <v>0</v>
      </c>
      <c r="N207" s="21">
        <v>0</v>
      </c>
      <c r="O207" s="21">
        <v>1</v>
      </c>
      <c r="P207" s="21">
        <v>0</v>
      </c>
      <c r="Q207" s="22">
        <v>19515.5416</v>
      </c>
      <c r="R207" s="59">
        <f t="shared" si="9"/>
        <v>29489.506484319056</v>
      </c>
      <c r="S207" s="59">
        <f t="shared" si="10"/>
        <v>-9973.9648843190553</v>
      </c>
      <c r="T207" s="61">
        <f t="shared" si="11"/>
        <v>0.51107804685876901</v>
      </c>
      <c r="U207" s="61"/>
    </row>
    <row r="208" spans="1:21" ht="14.25" customHeight="1">
      <c r="A208" s="19">
        <v>52</v>
      </c>
      <c r="B208" s="19">
        <v>24.32</v>
      </c>
      <c r="C208" s="20">
        <v>1</v>
      </c>
      <c r="D208" s="20">
        <v>0</v>
      </c>
      <c r="E208" s="20">
        <v>0</v>
      </c>
      <c r="F208" s="20">
        <v>0</v>
      </c>
      <c r="G208" s="20">
        <v>1</v>
      </c>
      <c r="H208" s="21">
        <v>1</v>
      </c>
      <c r="I208" s="21">
        <v>0</v>
      </c>
      <c r="J208" s="21">
        <v>0</v>
      </c>
      <c r="K208" s="21">
        <v>0</v>
      </c>
      <c r="L208" s="21">
        <v>1</v>
      </c>
      <c r="M208" s="21">
        <v>0</v>
      </c>
      <c r="N208" s="21">
        <v>0</v>
      </c>
      <c r="O208" s="21">
        <v>1</v>
      </c>
      <c r="P208" s="21">
        <v>0</v>
      </c>
      <c r="Q208" s="22">
        <v>24869.836800000001</v>
      </c>
      <c r="R208" s="59">
        <f t="shared" si="9"/>
        <v>33506.161475149347</v>
      </c>
      <c r="S208" s="59">
        <f t="shared" si="10"/>
        <v>-8636.3246751493461</v>
      </c>
      <c r="T208" s="61">
        <f t="shared" si="11"/>
        <v>0.3472610111840117</v>
      </c>
      <c r="U208" s="61"/>
    </row>
    <row r="209" spans="1:21" ht="14.25" customHeight="1">
      <c r="A209" s="19">
        <v>40</v>
      </c>
      <c r="B209" s="19">
        <v>19.8</v>
      </c>
      <c r="C209" s="20">
        <v>1</v>
      </c>
      <c r="D209" s="20">
        <v>0</v>
      </c>
      <c r="E209" s="20">
        <v>0</v>
      </c>
      <c r="F209" s="20">
        <v>0</v>
      </c>
      <c r="G209" s="20">
        <v>1</v>
      </c>
      <c r="H209" s="21">
        <v>1</v>
      </c>
      <c r="I209" s="21">
        <v>1</v>
      </c>
      <c r="J209" s="21">
        <v>0</v>
      </c>
      <c r="K209" s="21">
        <v>0</v>
      </c>
      <c r="L209" s="21">
        <v>0</v>
      </c>
      <c r="M209" s="21">
        <v>0</v>
      </c>
      <c r="N209" s="21">
        <v>0</v>
      </c>
      <c r="O209" s="21">
        <v>1</v>
      </c>
      <c r="P209" s="21">
        <v>0</v>
      </c>
      <c r="Q209" s="22">
        <v>17179.522000000001</v>
      </c>
      <c r="R209" s="59">
        <f t="shared" si="9"/>
        <v>28130.302271315733</v>
      </c>
      <c r="S209" s="59">
        <f t="shared" si="10"/>
        <v>-10950.780271315733</v>
      </c>
      <c r="T209" s="61">
        <f t="shared" si="11"/>
        <v>0.63743218649015565</v>
      </c>
      <c r="U209" s="61"/>
    </row>
    <row r="210" spans="1:21" ht="14.25" customHeight="1">
      <c r="A210" s="19">
        <v>51</v>
      </c>
      <c r="B210" s="19">
        <v>23.21</v>
      </c>
      <c r="C210" s="20">
        <v>1</v>
      </c>
      <c r="D210" s="20">
        <v>0</v>
      </c>
      <c r="E210" s="20">
        <v>0</v>
      </c>
      <c r="F210" s="20">
        <v>0</v>
      </c>
      <c r="G210" s="20">
        <v>1</v>
      </c>
      <c r="H210" s="21">
        <v>1</v>
      </c>
      <c r="I210" s="21">
        <v>1</v>
      </c>
      <c r="J210" s="21">
        <v>0</v>
      </c>
      <c r="K210" s="21">
        <v>0</v>
      </c>
      <c r="L210" s="21">
        <v>0</v>
      </c>
      <c r="M210" s="21">
        <v>0</v>
      </c>
      <c r="N210" s="21">
        <v>0</v>
      </c>
      <c r="O210" s="21">
        <v>1</v>
      </c>
      <c r="P210" s="21">
        <v>0</v>
      </c>
      <c r="Q210" s="22">
        <v>22218.1149</v>
      </c>
      <c r="R210" s="59">
        <f t="shared" si="9"/>
        <v>32102.835151713683</v>
      </c>
      <c r="S210" s="59">
        <f t="shared" si="10"/>
        <v>-9884.720251713683</v>
      </c>
      <c r="T210" s="61">
        <f t="shared" si="11"/>
        <v>0.44489464098116094</v>
      </c>
      <c r="U210" s="61"/>
    </row>
    <row r="211" spans="1:21" ht="14.25" customHeight="1">
      <c r="A211" s="19">
        <v>35</v>
      </c>
      <c r="B211" s="19">
        <v>24.42</v>
      </c>
      <c r="C211" s="20">
        <v>1</v>
      </c>
      <c r="D211" s="20">
        <v>0</v>
      </c>
      <c r="E211" s="20">
        <v>0</v>
      </c>
      <c r="F211" s="20">
        <v>0</v>
      </c>
      <c r="G211" s="20">
        <v>1</v>
      </c>
      <c r="H211" s="21">
        <v>1</v>
      </c>
      <c r="I211" s="21">
        <v>1</v>
      </c>
      <c r="J211" s="21">
        <v>0</v>
      </c>
      <c r="K211" s="21">
        <v>0</v>
      </c>
      <c r="L211" s="21">
        <v>0</v>
      </c>
      <c r="M211" s="21">
        <v>0</v>
      </c>
      <c r="N211" s="21">
        <v>1</v>
      </c>
      <c r="O211" s="21">
        <v>0</v>
      </c>
      <c r="P211" s="21">
        <v>0</v>
      </c>
      <c r="Q211" s="22">
        <v>19361.998800000001</v>
      </c>
      <c r="R211" s="59">
        <f t="shared" si="9"/>
        <v>28050.971902464073</v>
      </c>
      <c r="S211" s="59">
        <f t="shared" si="10"/>
        <v>-8688.9731024640714</v>
      </c>
      <c r="T211" s="61">
        <f t="shared" si="11"/>
        <v>0.4487642620070853</v>
      </c>
      <c r="U211" s="61"/>
    </row>
    <row r="212" spans="1:21" ht="14.25" customHeight="1">
      <c r="A212" s="19">
        <v>30</v>
      </c>
      <c r="B212" s="19">
        <v>24.4</v>
      </c>
      <c r="C212" s="20">
        <v>1</v>
      </c>
      <c r="D212" s="20">
        <v>0</v>
      </c>
      <c r="E212" s="20">
        <v>0</v>
      </c>
      <c r="F212" s="20">
        <v>0</v>
      </c>
      <c r="G212" s="20">
        <v>1</v>
      </c>
      <c r="H212" s="21">
        <v>1</v>
      </c>
      <c r="I212" s="21">
        <v>0</v>
      </c>
      <c r="J212" s="21">
        <v>1</v>
      </c>
      <c r="K212" s="21">
        <v>0</v>
      </c>
      <c r="L212" s="21">
        <v>0</v>
      </c>
      <c r="M212" s="21">
        <v>0</v>
      </c>
      <c r="N212" s="21">
        <v>1</v>
      </c>
      <c r="O212" s="21">
        <v>0</v>
      </c>
      <c r="P212" s="21">
        <v>0</v>
      </c>
      <c r="Q212" s="22">
        <v>18259.216</v>
      </c>
      <c r="R212" s="59">
        <f t="shared" si="9"/>
        <v>26473.589481399264</v>
      </c>
      <c r="S212" s="59">
        <f t="shared" si="10"/>
        <v>-8214.3734813992633</v>
      </c>
      <c r="T212" s="61">
        <f t="shared" si="11"/>
        <v>0.44987547556254676</v>
      </c>
      <c r="U212" s="61"/>
    </row>
    <row r="213" spans="1:21" ht="14.25" customHeight="1">
      <c r="A213" s="19">
        <v>53</v>
      </c>
      <c r="B213" s="19">
        <v>20.9</v>
      </c>
      <c r="C213" s="20">
        <v>1</v>
      </c>
      <c r="D213" s="20">
        <v>0</v>
      </c>
      <c r="E213" s="20">
        <v>0</v>
      </c>
      <c r="F213" s="20">
        <v>0</v>
      </c>
      <c r="G213" s="20">
        <v>1</v>
      </c>
      <c r="H213" s="21">
        <v>1</v>
      </c>
      <c r="I213" s="21">
        <v>1</v>
      </c>
      <c r="J213" s="21">
        <v>0</v>
      </c>
      <c r="K213" s="21">
        <v>0</v>
      </c>
      <c r="L213" s="21">
        <v>0</v>
      </c>
      <c r="M213" s="21">
        <v>0</v>
      </c>
      <c r="N213" s="21">
        <v>0</v>
      </c>
      <c r="O213" s="21">
        <v>1</v>
      </c>
      <c r="P213" s="21">
        <v>0</v>
      </c>
      <c r="Q213" s="22">
        <v>21195.817999999999</v>
      </c>
      <c r="R213" s="59">
        <f t="shared" si="9"/>
        <v>32382.88832716809</v>
      </c>
      <c r="S213" s="59">
        <f t="shared" si="10"/>
        <v>-11187.07032716809</v>
      </c>
      <c r="T213" s="61">
        <f t="shared" si="11"/>
        <v>0.52779611181640129</v>
      </c>
      <c r="U213" s="61"/>
    </row>
    <row r="214" spans="1:21" ht="14.25" customHeight="1">
      <c r="A214" s="19">
        <v>33</v>
      </c>
      <c r="B214" s="19">
        <v>24.795000000000002</v>
      </c>
      <c r="C214" s="20">
        <v>1</v>
      </c>
      <c r="D214" s="20">
        <v>0</v>
      </c>
      <c r="E214" s="20">
        <v>0</v>
      </c>
      <c r="F214" s="20">
        <v>0</v>
      </c>
      <c r="G214" s="20">
        <v>1</v>
      </c>
      <c r="H214" s="21">
        <v>1</v>
      </c>
      <c r="I214" s="21">
        <v>0</v>
      </c>
      <c r="J214" s="21">
        <v>0</v>
      </c>
      <c r="K214" s="21">
        <v>0</v>
      </c>
      <c r="L214" s="21">
        <v>1</v>
      </c>
      <c r="M214" s="21">
        <v>0</v>
      </c>
      <c r="N214" s="21">
        <v>1</v>
      </c>
      <c r="O214" s="21">
        <v>0</v>
      </c>
      <c r="P214" s="21">
        <v>0</v>
      </c>
      <c r="Q214" s="22">
        <v>17904.527050000001</v>
      </c>
      <c r="R214" s="59">
        <f t="shared" si="9"/>
        <v>28400.311559542541</v>
      </c>
      <c r="S214" s="59">
        <f t="shared" si="10"/>
        <v>-10495.78450954254</v>
      </c>
      <c r="T214" s="61">
        <f t="shared" si="11"/>
        <v>0.5862084198165145</v>
      </c>
      <c r="U214" s="61"/>
    </row>
    <row r="215" spans="1:21" ht="14.25" customHeight="1">
      <c r="A215" s="19">
        <v>25</v>
      </c>
      <c r="B215" s="19">
        <v>24.13</v>
      </c>
      <c r="C215" s="20">
        <v>1</v>
      </c>
      <c r="D215" s="20">
        <v>0</v>
      </c>
      <c r="E215" s="20">
        <v>0</v>
      </c>
      <c r="F215" s="20">
        <v>0</v>
      </c>
      <c r="G215" s="20">
        <v>1</v>
      </c>
      <c r="H215" s="21">
        <v>1</v>
      </c>
      <c r="I215" s="21">
        <v>0</v>
      </c>
      <c r="J215" s="21">
        <v>0</v>
      </c>
      <c r="K215" s="21">
        <v>1</v>
      </c>
      <c r="L215" s="21">
        <v>0</v>
      </c>
      <c r="M215" s="21">
        <v>1</v>
      </c>
      <c r="N215" s="21">
        <v>0</v>
      </c>
      <c r="O215" s="21">
        <v>0</v>
      </c>
      <c r="P215" s="21">
        <v>0</v>
      </c>
      <c r="Q215" s="22">
        <v>15817.985699999999</v>
      </c>
      <c r="R215" s="59">
        <f t="shared" si="9"/>
        <v>26974.202997794084</v>
      </c>
      <c r="S215" s="59">
        <f t="shared" si="10"/>
        <v>-11156.217297794085</v>
      </c>
      <c r="T215" s="61">
        <f t="shared" si="11"/>
        <v>0.70528684937387986</v>
      </c>
      <c r="U215" s="61"/>
    </row>
    <row r="216" spans="1:21" ht="14.25" customHeight="1">
      <c r="A216" s="19">
        <v>45</v>
      </c>
      <c r="B216" s="19">
        <v>22.895</v>
      </c>
      <c r="C216" s="20">
        <v>1</v>
      </c>
      <c r="D216" s="20">
        <v>0</v>
      </c>
      <c r="E216" s="20">
        <v>0</v>
      </c>
      <c r="F216" s="20">
        <v>0</v>
      </c>
      <c r="G216" s="20">
        <v>1</v>
      </c>
      <c r="H216" s="21">
        <v>1</v>
      </c>
      <c r="I216" s="21">
        <v>0</v>
      </c>
      <c r="J216" s="21">
        <v>0</v>
      </c>
      <c r="K216" s="21">
        <v>0</v>
      </c>
      <c r="L216" s="21">
        <v>1</v>
      </c>
      <c r="M216" s="21">
        <v>0</v>
      </c>
      <c r="N216" s="21">
        <v>0</v>
      </c>
      <c r="O216" s="21">
        <v>1</v>
      </c>
      <c r="P216" s="21">
        <v>0</v>
      </c>
      <c r="Q216" s="22">
        <v>35069.374519999998</v>
      </c>
      <c r="R216" s="59">
        <f t="shared" si="9"/>
        <v>31090.629016011342</v>
      </c>
      <c r="S216" s="59">
        <f t="shared" si="10"/>
        <v>3978.7455039886554</v>
      </c>
      <c r="T216" s="61">
        <f t="shared" si="11"/>
        <v>-0.11345356335681392</v>
      </c>
      <c r="U216" s="61"/>
    </row>
    <row r="217" spans="1:21" ht="14.25" customHeight="1">
      <c r="A217" s="19">
        <v>51</v>
      </c>
      <c r="B217" s="19">
        <v>24.795000000000002</v>
      </c>
      <c r="C217" s="20">
        <v>1</v>
      </c>
      <c r="D217" s="20">
        <v>0</v>
      </c>
      <c r="E217" s="20">
        <v>0</v>
      </c>
      <c r="F217" s="20">
        <v>0</v>
      </c>
      <c r="G217" s="20">
        <v>1</v>
      </c>
      <c r="H217" s="21">
        <v>1</v>
      </c>
      <c r="I217" s="21">
        <v>0</v>
      </c>
      <c r="J217" s="21">
        <v>0</v>
      </c>
      <c r="K217" s="21">
        <v>1</v>
      </c>
      <c r="L217" s="21">
        <v>0</v>
      </c>
      <c r="M217" s="21">
        <v>0</v>
      </c>
      <c r="N217" s="21">
        <v>0</v>
      </c>
      <c r="O217" s="21">
        <v>1</v>
      </c>
      <c r="P217" s="21">
        <v>0</v>
      </c>
      <c r="Q217" s="22">
        <v>23967.38305</v>
      </c>
      <c r="R217" s="59">
        <f t="shared" si="9"/>
        <v>32888.880712341779</v>
      </c>
      <c r="S217" s="59">
        <f t="shared" si="10"/>
        <v>-8921.4976623417788</v>
      </c>
      <c r="T217" s="61">
        <f t="shared" si="11"/>
        <v>0.37223495129735401</v>
      </c>
      <c r="U217" s="61"/>
    </row>
    <row r="218" spans="1:21" ht="14.25" customHeight="1">
      <c r="A218" s="19">
        <v>29</v>
      </c>
      <c r="B218" s="19">
        <v>22.895</v>
      </c>
      <c r="C218" s="20">
        <v>1</v>
      </c>
      <c r="D218" s="20">
        <v>0</v>
      </c>
      <c r="E218" s="20">
        <v>0</v>
      </c>
      <c r="F218" s="20">
        <v>0</v>
      </c>
      <c r="G218" s="20">
        <v>1</v>
      </c>
      <c r="H218" s="21">
        <v>1</v>
      </c>
      <c r="I218" s="21">
        <v>0</v>
      </c>
      <c r="J218" s="21">
        <v>0</v>
      </c>
      <c r="K218" s="21">
        <v>0</v>
      </c>
      <c r="L218" s="21">
        <v>1</v>
      </c>
      <c r="M218" s="21">
        <v>0</v>
      </c>
      <c r="N218" s="21">
        <v>1</v>
      </c>
      <c r="O218" s="21">
        <v>0</v>
      </c>
      <c r="P218" s="21">
        <v>0</v>
      </c>
      <c r="Q218" s="22">
        <v>16138.762049999999</v>
      </c>
      <c r="R218" s="59">
        <f t="shared" si="9"/>
        <v>26856.140206561147</v>
      </c>
      <c r="S218" s="59">
        <f t="shared" si="10"/>
        <v>-10717.378156561148</v>
      </c>
      <c r="T218" s="61">
        <f t="shared" si="11"/>
        <v>0.6640768432769073</v>
      </c>
      <c r="U218" s="61"/>
    </row>
    <row r="219" spans="1:21" ht="14.25" customHeight="1">
      <c r="A219" s="19">
        <v>30</v>
      </c>
      <c r="B219" s="19">
        <v>22.99</v>
      </c>
      <c r="C219" s="20">
        <v>1</v>
      </c>
      <c r="D219" s="20">
        <v>0</v>
      </c>
      <c r="E219" s="20">
        <v>0</v>
      </c>
      <c r="F219" s="20">
        <v>0</v>
      </c>
      <c r="G219" s="20">
        <v>1</v>
      </c>
      <c r="H219" s="21">
        <v>1</v>
      </c>
      <c r="I219" s="21">
        <v>0</v>
      </c>
      <c r="J219" s="21">
        <v>0</v>
      </c>
      <c r="K219" s="21">
        <v>1</v>
      </c>
      <c r="L219" s="21">
        <v>0</v>
      </c>
      <c r="M219" s="21">
        <v>0</v>
      </c>
      <c r="N219" s="21">
        <v>1</v>
      </c>
      <c r="O219" s="21">
        <v>0</v>
      </c>
      <c r="P219" s="21">
        <v>0</v>
      </c>
      <c r="Q219" s="22">
        <v>17361.766100000001</v>
      </c>
      <c r="R219" s="59">
        <f t="shared" si="9"/>
        <v>26810.207934238671</v>
      </c>
      <c r="S219" s="59">
        <f t="shared" si="10"/>
        <v>-9448.4418342386707</v>
      </c>
      <c r="T219" s="61">
        <f t="shared" si="11"/>
        <v>0.54420971805619878</v>
      </c>
      <c r="U219" s="61"/>
    </row>
    <row r="220" spans="1:21" ht="14.25" customHeight="1">
      <c r="A220" s="19">
        <v>43</v>
      </c>
      <c r="B220" s="19">
        <v>20.13</v>
      </c>
      <c r="C220" s="20">
        <v>1</v>
      </c>
      <c r="D220" s="20">
        <v>0</v>
      </c>
      <c r="E220" s="20">
        <v>0</v>
      </c>
      <c r="F220" s="20">
        <v>0</v>
      </c>
      <c r="G220" s="20">
        <v>1</v>
      </c>
      <c r="H220" s="21">
        <v>1</v>
      </c>
      <c r="I220" s="21">
        <v>1</v>
      </c>
      <c r="J220" s="21">
        <v>0</v>
      </c>
      <c r="K220" s="21">
        <v>0</v>
      </c>
      <c r="L220" s="21">
        <v>0</v>
      </c>
      <c r="M220" s="21">
        <v>0</v>
      </c>
      <c r="N220" s="21">
        <v>0</v>
      </c>
      <c r="O220" s="21">
        <v>1</v>
      </c>
      <c r="P220" s="21">
        <v>0</v>
      </c>
      <c r="Q220" s="22">
        <v>18767.737700000001</v>
      </c>
      <c r="R220" s="59">
        <f t="shared" si="9"/>
        <v>29123.162200580999</v>
      </c>
      <c r="S220" s="59">
        <f t="shared" si="10"/>
        <v>-10355.424500580997</v>
      </c>
      <c r="T220" s="61">
        <f t="shared" si="11"/>
        <v>0.55176732891897762</v>
      </c>
      <c r="U220" s="61"/>
    </row>
    <row r="221" spans="1:21" ht="14.25" customHeight="1">
      <c r="A221" s="19">
        <v>18</v>
      </c>
      <c r="B221" s="19">
        <v>21.565000000000001</v>
      </c>
      <c r="C221" s="20">
        <v>1</v>
      </c>
      <c r="D221" s="20">
        <v>0</v>
      </c>
      <c r="E221" s="20">
        <v>0</v>
      </c>
      <c r="F221" s="20">
        <v>0</v>
      </c>
      <c r="G221" s="20">
        <v>1</v>
      </c>
      <c r="H221" s="21">
        <v>1</v>
      </c>
      <c r="I221" s="21">
        <v>0</v>
      </c>
      <c r="J221" s="21">
        <v>0</v>
      </c>
      <c r="K221" s="21">
        <v>0</v>
      </c>
      <c r="L221" s="21">
        <v>1</v>
      </c>
      <c r="M221" s="21">
        <v>1</v>
      </c>
      <c r="N221" s="21">
        <v>0</v>
      </c>
      <c r="O221" s="21">
        <v>0</v>
      </c>
      <c r="P221" s="21">
        <v>0</v>
      </c>
      <c r="Q221" s="22">
        <v>13747.87235</v>
      </c>
      <c r="R221" s="59">
        <f t="shared" si="9"/>
        <v>24761.23172236036</v>
      </c>
      <c r="S221" s="59">
        <f t="shared" si="10"/>
        <v>-11013.359372360361</v>
      </c>
      <c r="T221" s="61">
        <f t="shared" si="11"/>
        <v>0.8010955507861085</v>
      </c>
      <c r="U221" s="61"/>
    </row>
    <row r="222" spans="1:21" ht="14.25" customHeight="1">
      <c r="A222" s="19">
        <v>64</v>
      </c>
      <c r="B222" s="19">
        <v>23.76</v>
      </c>
      <c r="C222" s="20">
        <v>1</v>
      </c>
      <c r="D222" s="20">
        <v>0</v>
      </c>
      <c r="E222" s="20">
        <v>0</v>
      </c>
      <c r="F222" s="20">
        <v>0</v>
      </c>
      <c r="G222" s="20">
        <v>1</v>
      </c>
      <c r="H222" s="21">
        <v>1</v>
      </c>
      <c r="I222" s="21">
        <v>1</v>
      </c>
      <c r="J222" s="21">
        <v>0</v>
      </c>
      <c r="K222" s="21">
        <v>0</v>
      </c>
      <c r="L222" s="21">
        <v>0</v>
      </c>
      <c r="M222" s="21">
        <v>0</v>
      </c>
      <c r="N222" s="21">
        <v>0</v>
      </c>
      <c r="O222" s="21">
        <v>0</v>
      </c>
      <c r="P222" s="21">
        <v>1</v>
      </c>
      <c r="Q222" s="22">
        <v>26926.5144</v>
      </c>
      <c r="R222" s="59">
        <f t="shared" si="9"/>
        <v>36481.530057154298</v>
      </c>
      <c r="S222" s="59">
        <f t="shared" si="10"/>
        <v>-9555.0156571542975</v>
      </c>
      <c r="T222" s="61">
        <f t="shared" si="11"/>
        <v>0.35485527444110249</v>
      </c>
      <c r="U222" s="61"/>
    </row>
    <row r="223" spans="1:21" ht="14.25" customHeight="1">
      <c r="A223" s="19">
        <v>42</v>
      </c>
      <c r="B223" s="19">
        <v>24.605</v>
      </c>
      <c r="C223" s="20">
        <v>1</v>
      </c>
      <c r="D223" s="20">
        <v>0</v>
      </c>
      <c r="E223" s="20">
        <v>0</v>
      </c>
      <c r="F223" s="20">
        <v>0</v>
      </c>
      <c r="G223" s="20">
        <v>1</v>
      </c>
      <c r="H223" s="21">
        <v>1</v>
      </c>
      <c r="I223" s="21">
        <v>0</v>
      </c>
      <c r="J223" s="21">
        <v>0</v>
      </c>
      <c r="K223" s="21">
        <v>0</v>
      </c>
      <c r="L223" s="21">
        <v>1</v>
      </c>
      <c r="M223" s="21">
        <v>0</v>
      </c>
      <c r="N223" s="21">
        <v>0</v>
      </c>
      <c r="O223" s="21">
        <v>1</v>
      </c>
      <c r="P223" s="21">
        <v>0</v>
      </c>
      <c r="Q223" s="22">
        <v>21259.377949999998</v>
      </c>
      <c r="R223" s="59">
        <f t="shared" si="9"/>
        <v>30405.666725431358</v>
      </c>
      <c r="S223" s="59">
        <f t="shared" si="10"/>
        <v>-9146.2887754313597</v>
      </c>
      <c r="T223" s="61">
        <f t="shared" si="11"/>
        <v>0.4302237251222753</v>
      </c>
      <c r="U223" s="61"/>
    </row>
    <row r="224" spans="1:21" ht="14.25" customHeight="1">
      <c r="A224" s="19">
        <v>18</v>
      </c>
      <c r="B224" s="19">
        <v>38.664999999999999</v>
      </c>
      <c r="C224" s="20">
        <v>0</v>
      </c>
      <c r="D224" s="20">
        <v>1</v>
      </c>
      <c r="E224" s="20">
        <v>0</v>
      </c>
      <c r="F224" s="20">
        <v>0</v>
      </c>
      <c r="G224" s="20">
        <v>0</v>
      </c>
      <c r="H224" s="21">
        <v>0</v>
      </c>
      <c r="I224" s="21">
        <v>0</v>
      </c>
      <c r="J224" s="21">
        <v>0</v>
      </c>
      <c r="K224" s="21">
        <v>0</v>
      </c>
      <c r="L224" s="21">
        <v>1</v>
      </c>
      <c r="M224" s="21">
        <v>1</v>
      </c>
      <c r="N224" s="21">
        <v>0</v>
      </c>
      <c r="O224" s="21">
        <v>0</v>
      </c>
      <c r="P224" s="21">
        <v>0</v>
      </c>
      <c r="Q224" s="22">
        <v>3393.35635</v>
      </c>
      <c r="R224" s="59">
        <f t="shared" si="9"/>
        <v>6449.5195432379678</v>
      </c>
      <c r="S224" s="59">
        <f t="shared" si="10"/>
        <v>-3056.1631932379678</v>
      </c>
      <c r="T224" s="61">
        <f t="shared" si="11"/>
        <v>0.90063137437303564</v>
      </c>
      <c r="U224" s="61"/>
    </row>
    <row r="225" spans="1:21" ht="14.25" customHeight="1">
      <c r="A225" s="19">
        <v>18</v>
      </c>
      <c r="B225" s="19">
        <v>35.625</v>
      </c>
      <c r="C225" s="20">
        <v>0</v>
      </c>
      <c r="D225" s="20">
        <v>1</v>
      </c>
      <c r="E225" s="20">
        <v>0</v>
      </c>
      <c r="F225" s="20">
        <v>0</v>
      </c>
      <c r="G225" s="20">
        <v>0</v>
      </c>
      <c r="H225" s="21">
        <v>0</v>
      </c>
      <c r="I225" s="21">
        <v>0</v>
      </c>
      <c r="J225" s="21">
        <v>0</v>
      </c>
      <c r="K225" s="21">
        <v>0</v>
      </c>
      <c r="L225" s="21">
        <v>1</v>
      </c>
      <c r="M225" s="21">
        <v>1</v>
      </c>
      <c r="N225" s="21">
        <v>0</v>
      </c>
      <c r="O225" s="21">
        <v>0</v>
      </c>
      <c r="P225" s="21">
        <v>0</v>
      </c>
      <c r="Q225" s="22">
        <v>2211.1307499999998</v>
      </c>
      <c r="R225" s="59">
        <f t="shared" si="9"/>
        <v>5990.6916895108789</v>
      </c>
      <c r="S225" s="59">
        <f t="shared" si="10"/>
        <v>-3779.5609395108791</v>
      </c>
      <c r="T225" s="61">
        <f t="shared" si="11"/>
        <v>1.709333986473156</v>
      </c>
      <c r="U225" s="61"/>
    </row>
    <row r="226" spans="1:21" ht="14.25" customHeight="1">
      <c r="A226" s="19">
        <v>18</v>
      </c>
      <c r="B226" s="19">
        <v>30.114999999999998</v>
      </c>
      <c r="C226" s="20">
        <v>0</v>
      </c>
      <c r="D226" s="20">
        <v>1</v>
      </c>
      <c r="E226" s="20">
        <v>0</v>
      </c>
      <c r="F226" s="20">
        <v>0</v>
      </c>
      <c r="G226" s="20">
        <v>0</v>
      </c>
      <c r="H226" s="21">
        <v>0</v>
      </c>
      <c r="I226" s="21">
        <v>0</v>
      </c>
      <c r="J226" s="21">
        <v>0</v>
      </c>
      <c r="K226" s="21">
        <v>0</v>
      </c>
      <c r="L226" s="21">
        <v>1</v>
      </c>
      <c r="M226" s="21">
        <v>1</v>
      </c>
      <c r="N226" s="21">
        <v>0</v>
      </c>
      <c r="O226" s="21">
        <v>0</v>
      </c>
      <c r="P226" s="21">
        <v>0</v>
      </c>
      <c r="Q226" s="22">
        <v>21344.846699999998</v>
      </c>
      <c r="R226" s="59">
        <f t="shared" si="9"/>
        <v>5159.0662046305315</v>
      </c>
      <c r="S226" s="59">
        <f t="shared" si="10"/>
        <v>16185.780495369467</v>
      </c>
      <c r="T226" s="61">
        <f t="shared" si="11"/>
        <v>-0.75829921492804486</v>
      </c>
      <c r="U226" s="61"/>
    </row>
    <row r="227" spans="1:21" ht="14.25" customHeight="1">
      <c r="A227" s="19">
        <v>18</v>
      </c>
      <c r="B227" s="19">
        <v>38.28</v>
      </c>
      <c r="C227" s="20">
        <v>0</v>
      </c>
      <c r="D227" s="20">
        <v>1</v>
      </c>
      <c r="E227" s="20">
        <v>0</v>
      </c>
      <c r="F227" s="20">
        <v>0</v>
      </c>
      <c r="G227" s="20">
        <v>0</v>
      </c>
      <c r="H227" s="21">
        <v>0</v>
      </c>
      <c r="I227" s="21">
        <v>1</v>
      </c>
      <c r="J227" s="21">
        <v>0</v>
      </c>
      <c r="K227" s="21">
        <v>0</v>
      </c>
      <c r="L227" s="21">
        <v>0</v>
      </c>
      <c r="M227" s="21">
        <v>1</v>
      </c>
      <c r="N227" s="21">
        <v>0</v>
      </c>
      <c r="O227" s="21">
        <v>0</v>
      </c>
      <c r="P227" s="21">
        <v>0</v>
      </c>
      <c r="Q227" s="22">
        <v>1631.8212000000001</v>
      </c>
      <c r="R227" s="59">
        <f t="shared" si="9"/>
        <v>5469.9686118081063</v>
      </c>
      <c r="S227" s="59">
        <f t="shared" si="10"/>
        <v>-3838.147411808106</v>
      </c>
      <c r="T227" s="61">
        <f t="shared" si="11"/>
        <v>2.3520637014693189</v>
      </c>
      <c r="U227" s="61"/>
    </row>
    <row r="228" spans="1:21" ht="14.25" customHeight="1">
      <c r="A228" s="19">
        <v>18</v>
      </c>
      <c r="B228" s="19">
        <v>38.28</v>
      </c>
      <c r="C228" s="20">
        <v>0</v>
      </c>
      <c r="D228" s="20">
        <v>1</v>
      </c>
      <c r="E228" s="20">
        <v>0</v>
      </c>
      <c r="F228" s="20">
        <v>0</v>
      </c>
      <c r="G228" s="20">
        <v>0</v>
      </c>
      <c r="H228" s="21">
        <v>0</v>
      </c>
      <c r="I228" s="21">
        <v>1</v>
      </c>
      <c r="J228" s="21">
        <v>0</v>
      </c>
      <c r="K228" s="21">
        <v>0</v>
      </c>
      <c r="L228" s="21">
        <v>0</v>
      </c>
      <c r="M228" s="21">
        <v>1</v>
      </c>
      <c r="N228" s="21">
        <v>0</v>
      </c>
      <c r="O228" s="21">
        <v>0</v>
      </c>
      <c r="P228" s="21">
        <v>0</v>
      </c>
      <c r="Q228" s="22">
        <v>14133.03775</v>
      </c>
      <c r="R228" s="59">
        <f t="shared" si="9"/>
        <v>5469.9686118081063</v>
      </c>
      <c r="S228" s="59">
        <f t="shared" si="10"/>
        <v>8663.0691381918932</v>
      </c>
      <c r="T228" s="61">
        <f t="shared" si="11"/>
        <v>-0.61296582457595805</v>
      </c>
      <c r="U228" s="61"/>
    </row>
    <row r="229" spans="1:21" ht="14.25" customHeight="1">
      <c r="A229" s="19">
        <v>18</v>
      </c>
      <c r="B229" s="19">
        <v>38.17</v>
      </c>
      <c r="C229" s="20">
        <v>0</v>
      </c>
      <c r="D229" s="20">
        <v>1</v>
      </c>
      <c r="E229" s="20">
        <v>0</v>
      </c>
      <c r="F229" s="20">
        <v>0</v>
      </c>
      <c r="G229" s="20">
        <v>0</v>
      </c>
      <c r="H229" s="21">
        <v>0</v>
      </c>
      <c r="I229" s="21">
        <v>1</v>
      </c>
      <c r="J229" s="21">
        <v>0</v>
      </c>
      <c r="K229" s="21">
        <v>0</v>
      </c>
      <c r="L229" s="21">
        <v>0</v>
      </c>
      <c r="M229" s="21">
        <v>1</v>
      </c>
      <c r="N229" s="21">
        <v>0</v>
      </c>
      <c r="O229" s="21">
        <v>0</v>
      </c>
      <c r="P229" s="21">
        <v>0</v>
      </c>
      <c r="Q229" s="22">
        <v>1631.6683</v>
      </c>
      <c r="R229" s="59">
        <f t="shared" si="9"/>
        <v>5453.3662881535074</v>
      </c>
      <c r="S229" s="59">
        <f t="shared" si="10"/>
        <v>-3821.6979881535071</v>
      </c>
      <c r="T229" s="61">
        <f t="shared" si="11"/>
        <v>2.3422027553967353</v>
      </c>
      <c r="U229" s="61"/>
    </row>
    <row r="230" spans="1:21" ht="14.25" customHeight="1">
      <c r="A230" s="19">
        <v>18</v>
      </c>
      <c r="B230" s="19">
        <v>30.114999999999998</v>
      </c>
      <c r="C230" s="20">
        <v>0</v>
      </c>
      <c r="D230" s="20">
        <v>1</v>
      </c>
      <c r="E230" s="20">
        <v>0</v>
      </c>
      <c r="F230" s="20">
        <v>0</v>
      </c>
      <c r="G230" s="20">
        <v>0</v>
      </c>
      <c r="H230" s="21">
        <v>0</v>
      </c>
      <c r="I230" s="21">
        <v>0</v>
      </c>
      <c r="J230" s="21">
        <v>0</v>
      </c>
      <c r="K230" s="21">
        <v>0</v>
      </c>
      <c r="L230" s="21">
        <v>1</v>
      </c>
      <c r="M230" s="21">
        <v>1</v>
      </c>
      <c r="N230" s="21">
        <v>0</v>
      </c>
      <c r="O230" s="21">
        <v>0</v>
      </c>
      <c r="P230" s="21">
        <v>0</v>
      </c>
      <c r="Q230" s="22">
        <v>2203.4718499999999</v>
      </c>
      <c r="R230" s="59">
        <f t="shared" si="9"/>
        <v>5159.0662046305315</v>
      </c>
      <c r="S230" s="59">
        <f t="shared" si="10"/>
        <v>-2955.5943546305316</v>
      </c>
      <c r="T230" s="61">
        <f t="shared" si="11"/>
        <v>1.3413352000074481</v>
      </c>
      <c r="U230" s="61"/>
    </row>
    <row r="231" spans="1:21" ht="14.25" customHeight="1">
      <c r="A231" s="19">
        <v>18</v>
      </c>
      <c r="B231" s="19">
        <v>31.35</v>
      </c>
      <c r="C231" s="20">
        <v>0</v>
      </c>
      <c r="D231" s="20">
        <v>1</v>
      </c>
      <c r="E231" s="20">
        <v>0</v>
      </c>
      <c r="F231" s="20">
        <v>0</v>
      </c>
      <c r="G231" s="20">
        <v>0</v>
      </c>
      <c r="H231" s="21">
        <v>0</v>
      </c>
      <c r="I231" s="21">
        <v>1</v>
      </c>
      <c r="J231" s="21">
        <v>0</v>
      </c>
      <c r="K231" s="21">
        <v>0</v>
      </c>
      <c r="L231" s="21">
        <v>0</v>
      </c>
      <c r="M231" s="21">
        <v>1</v>
      </c>
      <c r="N231" s="21">
        <v>0</v>
      </c>
      <c r="O231" s="21">
        <v>0</v>
      </c>
      <c r="P231" s="21">
        <v>0</v>
      </c>
      <c r="Q231" s="22">
        <v>1622.1885</v>
      </c>
      <c r="R231" s="59">
        <f t="shared" si="9"/>
        <v>4424.0222215683953</v>
      </c>
      <c r="S231" s="59">
        <f t="shared" si="10"/>
        <v>-2801.833721568395</v>
      </c>
      <c r="T231" s="61">
        <f t="shared" si="11"/>
        <v>1.7271936779038903</v>
      </c>
      <c r="U231" s="61"/>
    </row>
    <row r="232" spans="1:21" ht="14.25" customHeight="1">
      <c r="A232" s="19">
        <v>18</v>
      </c>
      <c r="B232" s="19">
        <v>33.880000000000003</v>
      </c>
      <c r="C232" s="20">
        <v>0</v>
      </c>
      <c r="D232" s="20">
        <v>1</v>
      </c>
      <c r="E232" s="20">
        <v>0</v>
      </c>
      <c r="F232" s="20">
        <v>0</v>
      </c>
      <c r="G232" s="20">
        <v>0</v>
      </c>
      <c r="H232" s="21">
        <v>0</v>
      </c>
      <c r="I232" s="21">
        <v>1</v>
      </c>
      <c r="J232" s="21">
        <v>0</v>
      </c>
      <c r="K232" s="21">
        <v>0</v>
      </c>
      <c r="L232" s="21">
        <v>0</v>
      </c>
      <c r="M232" s="21">
        <v>1</v>
      </c>
      <c r="N232" s="21">
        <v>0</v>
      </c>
      <c r="O232" s="21">
        <v>0</v>
      </c>
      <c r="P232" s="21">
        <v>0</v>
      </c>
      <c r="Q232" s="22">
        <v>11482.63485</v>
      </c>
      <c r="R232" s="59">
        <f t="shared" si="9"/>
        <v>4805.8756656241621</v>
      </c>
      <c r="S232" s="59">
        <f t="shared" si="10"/>
        <v>6676.7591843758382</v>
      </c>
      <c r="T232" s="61">
        <f t="shared" si="11"/>
        <v>-0.58146577606931726</v>
      </c>
      <c r="U232" s="61"/>
    </row>
    <row r="233" spans="1:21" ht="14.25" customHeight="1">
      <c r="A233" s="19">
        <v>18</v>
      </c>
      <c r="B233" s="19">
        <v>32.119999999999997</v>
      </c>
      <c r="C233" s="20">
        <v>0</v>
      </c>
      <c r="D233" s="20">
        <v>1</v>
      </c>
      <c r="E233" s="20">
        <v>0</v>
      </c>
      <c r="F233" s="20">
        <v>0</v>
      </c>
      <c r="G233" s="20">
        <v>0</v>
      </c>
      <c r="H233" s="21">
        <v>0</v>
      </c>
      <c r="I233" s="21">
        <v>1</v>
      </c>
      <c r="J233" s="21">
        <v>0</v>
      </c>
      <c r="K233" s="21">
        <v>0</v>
      </c>
      <c r="L233" s="21">
        <v>0</v>
      </c>
      <c r="M233" s="21">
        <v>1</v>
      </c>
      <c r="N233" s="21">
        <v>0</v>
      </c>
      <c r="O233" s="21">
        <v>0</v>
      </c>
      <c r="P233" s="21">
        <v>0</v>
      </c>
      <c r="Q233" s="22">
        <v>2801.2588000000001</v>
      </c>
      <c r="R233" s="59">
        <f t="shared" si="9"/>
        <v>4540.2384871505838</v>
      </c>
      <c r="S233" s="59">
        <f t="shared" si="10"/>
        <v>-1738.9796871505837</v>
      </c>
      <c r="T233" s="61">
        <f t="shared" si="11"/>
        <v>0.62078508674406796</v>
      </c>
      <c r="U233" s="61"/>
    </row>
    <row r="234" spans="1:21" ht="14.25" customHeight="1">
      <c r="A234" s="19">
        <v>18</v>
      </c>
      <c r="B234" s="19">
        <v>37.29</v>
      </c>
      <c r="C234" s="20">
        <v>0</v>
      </c>
      <c r="D234" s="20">
        <v>1</v>
      </c>
      <c r="E234" s="20">
        <v>0</v>
      </c>
      <c r="F234" s="20">
        <v>0</v>
      </c>
      <c r="G234" s="20">
        <v>0</v>
      </c>
      <c r="H234" s="21">
        <v>0</v>
      </c>
      <c r="I234" s="21">
        <v>1</v>
      </c>
      <c r="J234" s="21">
        <v>0</v>
      </c>
      <c r="K234" s="21">
        <v>0</v>
      </c>
      <c r="L234" s="21">
        <v>0</v>
      </c>
      <c r="M234" s="21">
        <v>1</v>
      </c>
      <c r="N234" s="21">
        <v>0</v>
      </c>
      <c r="O234" s="21">
        <v>0</v>
      </c>
      <c r="P234" s="21">
        <v>0</v>
      </c>
      <c r="Q234" s="22">
        <v>2219.4450999999999</v>
      </c>
      <c r="R234" s="59">
        <f t="shared" si="9"/>
        <v>5320.54769891672</v>
      </c>
      <c r="S234" s="59">
        <f t="shared" si="10"/>
        <v>-3101.1025989167201</v>
      </c>
      <c r="T234" s="61">
        <f t="shared" si="11"/>
        <v>1.3972423102138098</v>
      </c>
      <c r="U234" s="61"/>
    </row>
    <row r="235" spans="1:21" ht="14.25" customHeight="1">
      <c r="A235" s="19">
        <v>18</v>
      </c>
      <c r="B235" s="19">
        <v>39.159999999999997</v>
      </c>
      <c r="C235" s="20">
        <v>0</v>
      </c>
      <c r="D235" s="20">
        <v>1</v>
      </c>
      <c r="E235" s="20">
        <v>0</v>
      </c>
      <c r="F235" s="20">
        <v>0</v>
      </c>
      <c r="G235" s="20">
        <v>0</v>
      </c>
      <c r="H235" s="21">
        <v>0</v>
      </c>
      <c r="I235" s="21">
        <v>1</v>
      </c>
      <c r="J235" s="21">
        <v>0</v>
      </c>
      <c r="K235" s="21">
        <v>0</v>
      </c>
      <c r="L235" s="21">
        <v>0</v>
      </c>
      <c r="M235" s="21">
        <v>1</v>
      </c>
      <c r="N235" s="21">
        <v>0</v>
      </c>
      <c r="O235" s="21">
        <v>0</v>
      </c>
      <c r="P235" s="21">
        <v>0</v>
      </c>
      <c r="Q235" s="22">
        <v>1633.0444</v>
      </c>
      <c r="R235" s="59">
        <f t="shared" si="9"/>
        <v>5602.7872010448937</v>
      </c>
      <c r="S235" s="59">
        <f t="shared" si="10"/>
        <v>-3969.7428010448939</v>
      </c>
      <c r="T235" s="61">
        <f t="shared" si="11"/>
        <v>2.4308847947091299</v>
      </c>
      <c r="U235" s="61"/>
    </row>
    <row r="236" spans="1:21" ht="14.25" customHeight="1">
      <c r="A236" s="19">
        <v>18</v>
      </c>
      <c r="B236" s="19">
        <v>33.155000000000001</v>
      </c>
      <c r="C236" s="20">
        <v>0</v>
      </c>
      <c r="D236" s="20">
        <v>1</v>
      </c>
      <c r="E236" s="20">
        <v>0</v>
      </c>
      <c r="F236" s="20">
        <v>0</v>
      </c>
      <c r="G236" s="20">
        <v>0</v>
      </c>
      <c r="H236" s="21">
        <v>0</v>
      </c>
      <c r="I236" s="21">
        <v>0</v>
      </c>
      <c r="J236" s="21">
        <v>0</v>
      </c>
      <c r="K236" s="21">
        <v>0</v>
      </c>
      <c r="L236" s="21">
        <v>1</v>
      </c>
      <c r="M236" s="21">
        <v>1</v>
      </c>
      <c r="N236" s="21">
        <v>0</v>
      </c>
      <c r="O236" s="21">
        <v>0</v>
      </c>
      <c r="P236" s="21">
        <v>0</v>
      </c>
      <c r="Q236" s="22">
        <v>2207.6974500000001</v>
      </c>
      <c r="R236" s="59">
        <f t="shared" si="9"/>
        <v>5617.8940583576205</v>
      </c>
      <c r="S236" s="59">
        <f t="shared" si="10"/>
        <v>-3410.1966083576203</v>
      </c>
      <c r="T236" s="61">
        <f t="shared" si="11"/>
        <v>1.5446847612011421</v>
      </c>
      <c r="U236" s="61"/>
    </row>
    <row r="237" spans="1:21" ht="14.25" customHeight="1">
      <c r="A237" s="19">
        <v>18</v>
      </c>
      <c r="B237" s="19">
        <v>40.28</v>
      </c>
      <c r="C237" s="20">
        <v>0</v>
      </c>
      <c r="D237" s="20">
        <v>1</v>
      </c>
      <c r="E237" s="20">
        <v>0</v>
      </c>
      <c r="F237" s="20">
        <v>0</v>
      </c>
      <c r="G237" s="20">
        <v>0</v>
      </c>
      <c r="H237" s="21">
        <v>0</v>
      </c>
      <c r="I237" s="21">
        <v>0</v>
      </c>
      <c r="J237" s="21">
        <v>0</v>
      </c>
      <c r="K237" s="21">
        <v>0</v>
      </c>
      <c r="L237" s="21">
        <v>1</v>
      </c>
      <c r="M237" s="21">
        <v>1</v>
      </c>
      <c r="N237" s="21">
        <v>0</v>
      </c>
      <c r="O237" s="21">
        <v>0</v>
      </c>
      <c r="P237" s="21">
        <v>0</v>
      </c>
      <c r="Q237" s="22">
        <v>2217.6012000000001</v>
      </c>
      <c r="R237" s="59">
        <f t="shared" si="9"/>
        <v>6693.2718405304859</v>
      </c>
      <c r="S237" s="59">
        <f t="shared" si="10"/>
        <v>-4475.6706405304858</v>
      </c>
      <c r="T237" s="61">
        <f t="shared" si="11"/>
        <v>2.0182486555880677</v>
      </c>
      <c r="U237" s="61"/>
    </row>
    <row r="238" spans="1:21" ht="14.25" customHeight="1">
      <c r="A238" s="19">
        <v>18</v>
      </c>
      <c r="B238" s="19">
        <v>31.13</v>
      </c>
      <c r="C238" s="20">
        <v>0</v>
      </c>
      <c r="D238" s="20">
        <v>1</v>
      </c>
      <c r="E238" s="20">
        <v>0</v>
      </c>
      <c r="F238" s="20">
        <v>0</v>
      </c>
      <c r="G238" s="20">
        <v>0</v>
      </c>
      <c r="H238" s="21">
        <v>0</v>
      </c>
      <c r="I238" s="21">
        <v>1</v>
      </c>
      <c r="J238" s="21">
        <v>0</v>
      </c>
      <c r="K238" s="21">
        <v>0</v>
      </c>
      <c r="L238" s="21">
        <v>0</v>
      </c>
      <c r="M238" s="21">
        <v>1</v>
      </c>
      <c r="N238" s="21">
        <v>0</v>
      </c>
      <c r="O238" s="21">
        <v>0</v>
      </c>
      <c r="P238" s="21">
        <v>0</v>
      </c>
      <c r="Q238" s="22">
        <v>1621.8827000000001</v>
      </c>
      <c r="R238" s="59">
        <f t="shared" si="9"/>
        <v>4390.8175742591975</v>
      </c>
      <c r="S238" s="59">
        <f t="shared" si="10"/>
        <v>-2768.9348742591974</v>
      </c>
      <c r="T238" s="61">
        <f t="shared" si="11"/>
        <v>1.707234977140577</v>
      </c>
      <c r="U238" s="61"/>
    </row>
    <row r="239" spans="1:21" ht="14.25" customHeight="1">
      <c r="A239" s="19">
        <v>18</v>
      </c>
      <c r="B239" s="19">
        <v>40.26</v>
      </c>
      <c r="C239" s="20">
        <v>0</v>
      </c>
      <c r="D239" s="20">
        <v>1</v>
      </c>
      <c r="E239" s="20">
        <v>0</v>
      </c>
      <c r="F239" s="20">
        <v>0</v>
      </c>
      <c r="G239" s="20">
        <v>0</v>
      </c>
      <c r="H239" s="21">
        <v>0</v>
      </c>
      <c r="I239" s="21">
        <v>1</v>
      </c>
      <c r="J239" s="21">
        <v>0</v>
      </c>
      <c r="K239" s="21">
        <v>0</v>
      </c>
      <c r="L239" s="21">
        <v>0</v>
      </c>
      <c r="M239" s="21">
        <v>1</v>
      </c>
      <c r="N239" s="21">
        <v>0</v>
      </c>
      <c r="O239" s="21">
        <v>0</v>
      </c>
      <c r="P239" s="21">
        <v>0</v>
      </c>
      <c r="Q239" s="22">
        <v>1634.5734</v>
      </c>
      <c r="R239" s="59">
        <f t="shared" si="9"/>
        <v>5768.8104375908806</v>
      </c>
      <c r="S239" s="59">
        <f t="shared" si="10"/>
        <v>-4134.2370375908804</v>
      </c>
      <c r="T239" s="61">
        <f t="shared" si="11"/>
        <v>2.5292452682705351</v>
      </c>
      <c r="U239" s="61"/>
    </row>
    <row r="240" spans="1:21" ht="14.25" customHeight="1">
      <c r="A240" s="19">
        <v>18</v>
      </c>
      <c r="B240" s="19">
        <v>40.185000000000002</v>
      </c>
      <c r="C240" s="20">
        <v>0</v>
      </c>
      <c r="D240" s="20">
        <v>1</v>
      </c>
      <c r="E240" s="20">
        <v>0</v>
      </c>
      <c r="F240" s="20">
        <v>0</v>
      </c>
      <c r="G240" s="20">
        <v>0</v>
      </c>
      <c r="H240" s="21">
        <v>0</v>
      </c>
      <c r="I240" s="21">
        <v>0</v>
      </c>
      <c r="J240" s="21">
        <v>0</v>
      </c>
      <c r="K240" s="21">
        <v>0</v>
      </c>
      <c r="L240" s="21">
        <v>1</v>
      </c>
      <c r="M240" s="21">
        <v>1</v>
      </c>
      <c r="N240" s="21">
        <v>0</v>
      </c>
      <c r="O240" s="21">
        <v>0</v>
      </c>
      <c r="P240" s="21">
        <v>0</v>
      </c>
      <c r="Q240" s="22">
        <v>2217.4691499999999</v>
      </c>
      <c r="R240" s="59">
        <f t="shared" si="9"/>
        <v>6678.9334701015123</v>
      </c>
      <c r="S240" s="59">
        <f t="shared" si="10"/>
        <v>-4461.4643201015124</v>
      </c>
      <c r="T240" s="61">
        <f t="shared" si="11"/>
        <v>2.0119622949890927</v>
      </c>
      <c r="U240" s="61"/>
    </row>
    <row r="241" spans="1:21" ht="14.25" customHeight="1">
      <c r="A241" s="19">
        <v>18</v>
      </c>
      <c r="B241" s="19">
        <v>31.35</v>
      </c>
      <c r="C241" s="20">
        <v>0</v>
      </c>
      <c r="D241" s="20">
        <v>1</v>
      </c>
      <c r="E241" s="20">
        <v>0</v>
      </c>
      <c r="F241" s="20">
        <v>0</v>
      </c>
      <c r="G241" s="20">
        <v>0</v>
      </c>
      <c r="H241" s="21">
        <v>0</v>
      </c>
      <c r="I241" s="21">
        <v>0</v>
      </c>
      <c r="J241" s="21">
        <v>0</v>
      </c>
      <c r="K241" s="21">
        <v>0</v>
      </c>
      <c r="L241" s="21">
        <v>1</v>
      </c>
      <c r="M241" s="21">
        <v>1</v>
      </c>
      <c r="N241" s="21">
        <v>0</v>
      </c>
      <c r="O241" s="21">
        <v>0</v>
      </c>
      <c r="P241" s="21">
        <v>0</v>
      </c>
      <c r="Q241" s="22">
        <v>4561.1885000000002</v>
      </c>
      <c r="R241" s="59">
        <f t="shared" si="9"/>
        <v>5345.4650202071625</v>
      </c>
      <c r="S241" s="59">
        <f t="shared" si="10"/>
        <v>-784.27652020716232</v>
      </c>
      <c r="T241" s="61">
        <f t="shared" si="11"/>
        <v>0.17194564973737925</v>
      </c>
      <c r="U241" s="61"/>
    </row>
    <row r="242" spans="1:21" ht="14.25" customHeight="1">
      <c r="A242" s="19">
        <v>18</v>
      </c>
      <c r="B242" s="19">
        <v>30.305</v>
      </c>
      <c r="C242" s="20">
        <v>0</v>
      </c>
      <c r="D242" s="20">
        <v>1</v>
      </c>
      <c r="E242" s="20">
        <v>0</v>
      </c>
      <c r="F242" s="20">
        <v>0</v>
      </c>
      <c r="G242" s="20">
        <v>0</v>
      </c>
      <c r="H242" s="21">
        <v>0</v>
      </c>
      <c r="I242" s="21">
        <v>0</v>
      </c>
      <c r="J242" s="21">
        <v>0</v>
      </c>
      <c r="K242" s="21">
        <v>0</v>
      </c>
      <c r="L242" s="21">
        <v>1</v>
      </c>
      <c r="M242" s="21">
        <v>1</v>
      </c>
      <c r="N242" s="21">
        <v>0</v>
      </c>
      <c r="O242" s="21">
        <v>0</v>
      </c>
      <c r="P242" s="21">
        <v>0</v>
      </c>
      <c r="Q242" s="22">
        <v>2203.7359499999998</v>
      </c>
      <c r="R242" s="59">
        <f t="shared" si="9"/>
        <v>5187.742945488475</v>
      </c>
      <c r="S242" s="59">
        <f t="shared" si="10"/>
        <v>-2984.0069954884752</v>
      </c>
      <c r="T242" s="61">
        <f t="shared" si="11"/>
        <v>1.3540673942758321</v>
      </c>
      <c r="U242" s="61"/>
    </row>
    <row r="243" spans="1:21" ht="14.25" customHeight="1">
      <c r="A243" s="19">
        <v>18</v>
      </c>
      <c r="B243" s="19">
        <v>39.82</v>
      </c>
      <c r="C243" s="20">
        <v>0</v>
      </c>
      <c r="D243" s="20">
        <v>1</v>
      </c>
      <c r="E243" s="20">
        <v>0</v>
      </c>
      <c r="F243" s="20">
        <v>0</v>
      </c>
      <c r="G243" s="20">
        <v>0</v>
      </c>
      <c r="H243" s="21">
        <v>0</v>
      </c>
      <c r="I243" s="21">
        <v>1</v>
      </c>
      <c r="J243" s="21">
        <v>0</v>
      </c>
      <c r="K243" s="21">
        <v>0</v>
      </c>
      <c r="L243" s="21">
        <v>0</v>
      </c>
      <c r="M243" s="21">
        <v>1</v>
      </c>
      <c r="N243" s="21">
        <v>0</v>
      </c>
      <c r="O243" s="21">
        <v>0</v>
      </c>
      <c r="P243" s="21">
        <v>0</v>
      </c>
      <c r="Q243" s="22">
        <v>1633.9618</v>
      </c>
      <c r="R243" s="59">
        <f t="shared" si="9"/>
        <v>5702.4011429724869</v>
      </c>
      <c r="S243" s="59">
        <f t="shared" si="10"/>
        <v>-4068.4393429724869</v>
      </c>
      <c r="T243" s="61">
        <f t="shared" si="11"/>
        <v>2.4899231689336232</v>
      </c>
      <c r="U243" s="61"/>
    </row>
    <row r="244" spans="1:21" ht="14.25" customHeight="1">
      <c r="A244" s="19">
        <v>18</v>
      </c>
      <c r="B244" s="19">
        <v>31.92</v>
      </c>
      <c r="C244" s="20">
        <v>0</v>
      </c>
      <c r="D244" s="20">
        <v>1</v>
      </c>
      <c r="E244" s="20">
        <v>0</v>
      </c>
      <c r="F244" s="20">
        <v>0</v>
      </c>
      <c r="G244" s="20">
        <v>0</v>
      </c>
      <c r="H244" s="21">
        <v>0</v>
      </c>
      <c r="I244" s="21">
        <v>0</v>
      </c>
      <c r="J244" s="21">
        <v>0</v>
      </c>
      <c r="K244" s="21">
        <v>0</v>
      </c>
      <c r="L244" s="21">
        <v>1</v>
      </c>
      <c r="M244" s="21">
        <v>1</v>
      </c>
      <c r="N244" s="21">
        <v>0</v>
      </c>
      <c r="O244" s="21">
        <v>0</v>
      </c>
      <c r="P244" s="21">
        <v>0</v>
      </c>
      <c r="Q244" s="22">
        <v>2205.9807999999998</v>
      </c>
      <c r="R244" s="59">
        <f t="shared" si="9"/>
        <v>5431.4952427809894</v>
      </c>
      <c r="S244" s="59">
        <f t="shared" si="10"/>
        <v>-3225.5144427809896</v>
      </c>
      <c r="T244" s="61">
        <f t="shared" si="11"/>
        <v>1.4621679584795071</v>
      </c>
      <c r="U244" s="61"/>
    </row>
    <row r="245" spans="1:21" ht="14.25" customHeight="1">
      <c r="A245" s="19">
        <v>18</v>
      </c>
      <c r="B245" s="19">
        <v>36.85</v>
      </c>
      <c r="C245" s="20">
        <v>0</v>
      </c>
      <c r="D245" s="20">
        <v>1</v>
      </c>
      <c r="E245" s="20">
        <v>0</v>
      </c>
      <c r="F245" s="20">
        <v>0</v>
      </c>
      <c r="G245" s="20">
        <v>0</v>
      </c>
      <c r="H245" s="21">
        <v>0</v>
      </c>
      <c r="I245" s="21">
        <v>1</v>
      </c>
      <c r="J245" s="21">
        <v>0</v>
      </c>
      <c r="K245" s="21">
        <v>0</v>
      </c>
      <c r="L245" s="21">
        <v>0</v>
      </c>
      <c r="M245" s="21">
        <v>1</v>
      </c>
      <c r="N245" s="21">
        <v>0</v>
      </c>
      <c r="O245" s="21">
        <v>0</v>
      </c>
      <c r="P245" s="21">
        <v>0</v>
      </c>
      <c r="Q245" s="22">
        <v>1629.8335</v>
      </c>
      <c r="R245" s="59">
        <f t="shared" si="9"/>
        <v>5254.1384042983245</v>
      </c>
      <c r="S245" s="59">
        <f t="shared" si="10"/>
        <v>-3624.3049042983248</v>
      </c>
      <c r="T245" s="61">
        <f t="shared" si="11"/>
        <v>2.2237270888703202</v>
      </c>
      <c r="U245" s="61"/>
    </row>
    <row r="246" spans="1:21" ht="14.25" customHeight="1">
      <c r="A246" s="19">
        <v>19</v>
      </c>
      <c r="B246" s="19">
        <v>31.824999999999999</v>
      </c>
      <c r="C246" s="20">
        <v>0</v>
      </c>
      <c r="D246" s="20">
        <v>1</v>
      </c>
      <c r="E246" s="20">
        <v>0</v>
      </c>
      <c r="F246" s="20">
        <v>0</v>
      </c>
      <c r="G246" s="20">
        <v>0</v>
      </c>
      <c r="H246" s="21">
        <v>0</v>
      </c>
      <c r="I246" s="21">
        <v>0</v>
      </c>
      <c r="J246" s="21">
        <v>0</v>
      </c>
      <c r="K246" s="21">
        <v>1</v>
      </c>
      <c r="L246" s="21">
        <v>0</v>
      </c>
      <c r="M246" s="21">
        <v>1</v>
      </c>
      <c r="N246" s="21">
        <v>0</v>
      </c>
      <c r="O246" s="21">
        <v>0</v>
      </c>
      <c r="P246" s="21">
        <v>0</v>
      </c>
      <c r="Q246" s="22">
        <v>2719.2797500000001</v>
      </c>
      <c r="R246" s="59">
        <f t="shared" si="9"/>
        <v>5356.8862296005755</v>
      </c>
      <c r="S246" s="59">
        <f t="shared" si="10"/>
        <v>-2637.6064796005753</v>
      </c>
      <c r="T246" s="61">
        <f t="shared" si="11"/>
        <v>0.96996510918031698</v>
      </c>
      <c r="U246" s="61"/>
    </row>
    <row r="247" spans="1:21" ht="14.25" customHeight="1">
      <c r="A247" s="19">
        <v>19</v>
      </c>
      <c r="B247" s="19">
        <v>32.11</v>
      </c>
      <c r="C247" s="20">
        <v>0</v>
      </c>
      <c r="D247" s="20">
        <v>1</v>
      </c>
      <c r="E247" s="20">
        <v>0</v>
      </c>
      <c r="F247" s="20">
        <v>0</v>
      </c>
      <c r="G247" s="20">
        <v>0</v>
      </c>
      <c r="H247" s="21">
        <v>0</v>
      </c>
      <c r="I247" s="21">
        <v>0</v>
      </c>
      <c r="J247" s="21">
        <v>0</v>
      </c>
      <c r="K247" s="21">
        <v>1</v>
      </c>
      <c r="L247" s="21">
        <v>0</v>
      </c>
      <c r="M247" s="21">
        <v>1</v>
      </c>
      <c r="N247" s="21">
        <v>0</v>
      </c>
      <c r="O247" s="21">
        <v>0</v>
      </c>
      <c r="P247" s="21">
        <v>0</v>
      </c>
      <c r="Q247" s="22">
        <v>2130.6759000000002</v>
      </c>
      <c r="R247" s="59">
        <f t="shared" si="9"/>
        <v>5399.9013408874889</v>
      </c>
      <c r="S247" s="59">
        <f t="shared" si="10"/>
        <v>-3269.2254408874887</v>
      </c>
      <c r="T247" s="61">
        <f t="shared" si="11"/>
        <v>1.53436073543024</v>
      </c>
      <c r="U247" s="61"/>
    </row>
    <row r="248" spans="1:21" ht="14.25" customHeight="1">
      <c r="A248" s="19">
        <v>19</v>
      </c>
      <c r="B248" s="19">
        <v>37.43</v>
      </c>
      <c r="C248" s="20">
        <v>0</v>
      </c>
      <c r="D248" s="20">
        <v>1</v>
      </c>
      <c r="E248" s="20">
        <v>0</v>
      </c>
      <c r="F248" s="20">
        <v>0</v>
      </c>
      <c r="G248" s="20">
        <v>0</v>
      </c>
      <c r="H248" s="21">
        <v>0</v>
      </c>
      <c r="I248" s="21">
        <v>0</v>
      </c>
      <c r="J248" s="21">
        <v>0</v>
      </c>
      <c r="K248" s="21">
        <v>1</v>
      </c>
      <c r="L248" s="21">
        <v>0</v>
      </c>
      <c r="M248" s="21">
        <v>1</v>
      </c>
      <c r="N248" s="21">
        <v>0</v>
      </c>
      <c r="O248" s="21">
        <v>0</v>
      </c>
      <c r="P248" s="21">
        <v>0</v>
      </c>
      <c r="Q248" s="22">
        <v>2138.0707000000002</v>
      </c>
      <c r="R248" s="59">
        <f t="shared" si="9"/>
        <v>6202.8500849098946</v>
      </c>
      <c r="S248" s="59">
        <f t="shared" si="10"/>
        <v>-4064.7793849098944</v>
      </c>
      <c r="T248" s="61">
        <f t="shared" si="11"/>
        <v>1.9011435800087872</v>
      </c>
      <c r="U248" s="61"/>
    </row>
    <row r="249" spans="1:21" ht="14.25" customHeight="1">
      <c r="A249" s="19">
        <v>19</v>
      </c>
      <c r="B249" s="19">
        <v>35.15</v>
      </c>
      <c r="C249" s="20">
        <v>0</v>
      </c>
      <c r="D249" s="20">
        <v>1</v>
      </c>
      <c r="E249" s="20">
        <v>0</v>
      </c>
      <c r="F249" s="20">
        <v>0</v>
      </c>
      <c r="G249" s="20">
        <v>0</v>
      </c>
      <c r="H249" s="21">
        <v>0</v>
      </c>
      <c r="I249" s="21">
        <v>0</v>
      </c>
      <c r="J249" s="21">
        <v>0</v>
      </c>
      <c r="K249" s="21">
        <v>1</v>
      </c>
      <c r="L249" s="21">
        <v>0</v>
      </c>
      <c r="M249" s="21">
        <v>1</v>
      </c>
      <c r="N249" s="21">
        <v>0</v>
      </c>
      <c r="O249" s="21">
        <v>0</v>
      </c>
      <c r="P249" s="21">
        <v>0</v>
      </c>
      <c r="Q249" s="22">
        <v>2134.9014999999999</v>
      </c>
      <c r="R249" s="59">
        <f t="shared" si="9"/>
        <v>5858.7291946145779</v>
      </c>
      <c r="S249" s="59">
        <f t="shared" si="10"/>
        <v>-3723.8276946145779</v>
      </c>
      <c r="T249" s="61">
        <f t="shared" si="11"/>
        <v>1.7442620629638315</v>
      </c>
      <c r="U249" s="61"/>
    </row>
    <row r="250" spans="1:21" ht="14.25" customHeight="1">
      <c r="A250" s="19">
        <v>19</v>
      </c>
      <c r="B250" s="19">
        <v>32.9</v>
      </c>
      <c r="C250" s="20">
        <v>0</v>
      </c>
      <c r="D250" s="20">
        <v>1</v>
      </c>
      <c r="E250" s="20">
        <v>0</v>
      </c>
      <c r="F250" s="20">
        <v>0</v>
      </c>
      <c r="G250" s="20">
        <v>0</v>
      </c>
      <c r="H250" s="21">
        <v>0</v>
      </c>
      <c r="I250" s="21">
        <v>0</v>
      </c>
      <c r="J250" s="21">
        <v>1</v>
      </c>
      <c r="K250" s="21">
        <v>0</v>
      </c>
      <c r="L250" s="21">
        <v>0</v>
      </c>
      <c r="M250" s="21">
        <v>1</v>
      </c>
      <c r="N250" s="21">
        <v>0</v>
      </c>
      <c r="O250" s="21">
        <v>0</v>
      </c>
      <c r="P250" s="21">
        <v>0</v>
      </c>
      <c r="Q250" s="22">
        <v>1748.7739999999999</v>
      </c>
      <c r="R250" s="59">
        <f t="shared" si="9"/>
        <v>4969.7061547221638</v>
      </c>
      <c r="S250" s="59">
        <f t="shared" si="10"/>
        <v>-3220.9321547221639</v>
      </c>
      <c r="T250" s="61">
        <f t="shared" si="11"/>
        <v>1.8418229884033981</v>
      </c>
      <c r="U250" s="61"/>
    </row>
    <row r="251" spans="1:21" ht="14.25" customHeight="1">
      <c r="A251" s="19">
        <v>19</v>
      </c>
      <c r="B251" s="19">
        <v>30.59</v>
      </c>
      <c r="C251" s="20">
        <v>0</v>
      </c>
      <c r="D251" s="20">
        <v>1</v>
      </c>
      <c r="E251" s="20">
        <v>0</v>
      </c>
      <c r="F251" s="20">
        <v>0</v>
      </c>
      <c r="G251" s="20">
        <v>0</v>
      </c>
      <c r="H251" s="21">
        <v>0</v>
      </c>
      <c r="I251" s="21">
        <v>0</v>
      </c>
      <c r="J251" s="21">
        <v>0</v>
      </c>
      <c r="K251" s="21">
        <v>1</v>
      </c>
      <c r="L251" s="21">
        <v>0</v>
      </c>
      <c r="M251" s="21">
        <v>1</v>
      </c>
      <c r="N251" s="21">
        <v>0</v>
      </c>
      <c r="O251" s="21">
        <v>0</v>
      </c>
      <c r="P251" s="21">
        <v>0</v>
      </c>
      <c r="Q251" s="22">
        <v>24059.680189999999</v>
      </c>
      <c r="R251" s="59">
        <f t="shared" si="9"/>
        <v>5170.4874140239444</v>
      </c>
      <c r="S251" s="59">
        <f t="shared" si="10"/>
        <v>18889.192775976055</v>
      </c>
      <c r="T251" s="61">
        <f t="shared" si="11"/>
        <v>-0.78509741720619497</v>
      </c>
      <c r="U251" s="61"/>
    </row>
    <row r="252" spans="1:21" ht="14.25" customHeight="1">
      <c r="A252" s="19">
        <v>19</v>
      </c>
      <c r="B252" s="19">
        <v>30.495000000000001</v>
      </c>
      <c r="C252" s="20">
        <v>0</v>
      </c>
      <c r="D252" s="20">
        <v>1</v>
      </c>
      <c r="E252" s="20">
        <v>0</v>
      </c>
      <c r="F252" s="20">
        <v>0</v>
      </c>
      <c r="G252" s="20">
        <v>0</v>
      </c>
      <c r="H252" s="21">
        <v>0</v>
      </c>
      <c r="I252" s="21">
        <v>0</v>
      </c>
      <c r="J252" s="21">
        <v>0</v>
      </c>
      <c r="K252" s="21">
        <v>1</v>
      </c>
      <c r="L252" s="21">
        <v>0</v>
      </c>
      <c r="M252" s="21">
        <v>1</v>
      </c>
      <c r="N252" s="21">
        <v>0</v>
      </c>
      <c r="O252" s="21">
        <v>0</v>
      </c>
      <c r="P252" s="21">
        <v>0</v>
      </c>
      <c r="Q252" s="22">
        <v>2128.4310500000001</v>
      </c>
      <c r="R252" s="59">
        <f t="shared" si="9"/>
        <v>5156.1490435949745</v>
      </c>
      <c r="S252" s="59">
        <f t="shared" si="10"/>
        <v>-3027.7179935949744</v>
      </c>
      <c r="T252" s="61">
        <f t="shared" si="11"/>
        <v>1.422511663506776</v>
      </c>
      <c r="U252" s="61"/>
    </row>
    <row r="253" spans="1:21" ht="14.25" customHeight="1">
      <c r="A253" s="19">
        <v>19</v>
      </c>
      <c r="B253" s="19">
        <v>36.575000000000003</v>
      </c>
      <c r="C253" s="20">
        <v>0</v>
      </c>
      <c r="D253" s="20">
        <v>1</v>
      </c>
      <c r="E253" s="20">
        <v>0</v>
      </c>
      <c r="F253" s="20">
        <v>0</v>
      </c>
      <c r="G253" s="20">
        <v>0</v>
      </c>
      <c r="H253" s="21">
        <v>0</v>
      </c>
      <c r="I253" s="21">
        <v>0</v>
      </c>
      <c r="J253" s="21">
        <v>0</v>
      </c>
      <c r="K253" s="21">
        <v>1</v>
      </c>
      <c r="L253" s="21">
        <v>0</v>
      </c>
      <c r="M253" s="21">
        <v>1</v>
      </c>
      <c r="N253" s="21">
        <v>0</v>
      </c>
      <c r="O253" s="21">
        <v>0</v>
      </c>
      <c r="P253" s="21">
        <v>0</v>
      </c>
      <c r="Q253" s="22">
        <v>2136.8822500000001</v>
      </c>
      <c r="R253" s="59">
        <f t="shared" si="9"/>
        <v>6073.8047510491524</v>
      </c>
      <c r="S253" s="59">
        <f t="shared" si="10"/>
        <v>-3936.9225010491523</v>
      </c>
      <c r="T253" s="61">
        <f t="shared" si="11"/>
        <v>1.8423675432041948</v>
      </c>
      <c r="U253" s="61"/>
    </row>
    <row r="254" spans="1:21" ht="14.25" customHeight="1">
      <c r="A254" s="19">
        <v>19</v>
      </c>
      <c r="B254" s="19">
        <v>39.615000000000002</v>
      </c>
      <c r="C254" s="20">
        <v>0</v>
      </c>
      <c r="D254" s="20">
        <v>1</v>
      </c>
      <c r="E254" s="20">
        <v>0</v>
      </c>
      <c r="F254" s="20">
        <v>0</v>
      </c>
      <c r="G254" s="20">
        <v>0</v>
      </c>
      <c r="H254" s="21">
        <v>0</v>
      </c>
      <c r="I254" s="21">
        <v>0</v>
      </c>
      <c r="J254" s="21">
        <v>0</v>
      </c>
      <c r="K254" s="21">
        <v>1</v>
      </c>
      <c r="L254" s="21">
        <v>0</v>
      </c>
      <c r="M254" s="21">
        <v>1</v>
      </c>
      <c r="N254" s="21">
        <v>0</v>
      </c>
      <c r="O254" s="21">
        <v>0</v>
      </c>
      <c r="P254" s="21">
        <v>0</v>
      </c>
      <c r="Q254" s="22">
        <v>2730.1078499999999</v>
      </c>
      <c r="R254" s="59">
        <f t="shared" si="9"/>
        <v>6532.6326047762414</v>
      </c>
      <c r="S254" s="59">
        <f t="shared" si="10"/>
        <v>-3802.5247547762415</v>
      </c>
      <c r="T254" s="61">
        <f t="shared" si="11"/>
        <v>1.3928111868460586</v>
      </c>
      <c r="U254" s="61"/>
    </row>
    <row r="255" spans="1:21" ht="14.25" customHeight="1">
      <c r="A255" s="19">
        <v>19</v>
      </c>
      <c r="B255" s="19">
        <v>40.5</v>
      </c>
      <c r="C255" s="20">
        <v>0</v>
      </c>
      <c r="D255" s="20">
        <v>1</v>
      </c>
      <c r="E255" s="20">
        <v>0</v>
      </c>
      <c r="F255" s="20">
        <v>0</v>
      </c>
      <c r="G255" s="20">
        <v>0</v>
      </c>
      <c r="H255" s="21">
        <v>0</v>
      </c>
      <c r="I255" s="21">
        <v>0</v>
      </c>
      <c r="J255" s="21">
        <v>1</v>
      </c>
      <c r="K255" s="21">
        <v>0</v>
      </c>
      <c r="L255" s="21">
        <v>0</v>
      </c>
      <c r="M255" s="21">
        <v>1</v>
      </c>
      <c r="N255" s="21">
        <v>0</v>
      </c>
      <c r="O255" s="21">
        <v>0</v>
      </c>
      <c r="P255" s="21">
        <v>0</v>
      </c>
      <c r="Q255" s="22">
        <v>1759.338</v>
      </c>
      <c r="R255" s="59">
        <f t="shared" si="9"/>
        <v>6116.7757890398861</v>
      </c>
      <c r="S255" s="59">
        <f t="shared" si="10"/>
        <v>-4357.4377890398864</v>
      </c>
      <c r="T255" s="61">
        <f t="shared" si="11"/>
        <v>2.4767485207730897</v>
      </c>
      <c r="U255" s="61"/>
    </row>
    <row r="256" spans="1:21" ht="14.25" customHeight="1">
      <c r="A256" s="19">
        <v>20</v>
      </c>
      <c r="B256" s="19">
        <v>37</v>
      </c>
      <c r="C256" s="20">
        <v>0</v>
      </c>
      <c r="D256" s="20">
        <v>1</v>
      </c>
      <c r="E256" s="20">
        <v>0</v>
      </c>
      <c r="F256" s="20">
        <v>0</v>
      </c>
      <c r="G256" s="20">
        <v>0</v>
      </c>
      <c r="H256" s="21">
        <v>0</v>
      </c>
      <c r="I256" s="21">
        <v>0</v>
      </c>
      <c r="J256" s="21">
        <v>1</v>
      </c>
      <c r="K256" s="21">
        <v>0</v>
      </c>
      <c r="L256" s="21">
        <v>0</v>
      </c>
      <c r="M256" s="21">
        <v>1</v>
      </c>
      <c r="N256" s="21">
        <v>0</v>
      </c>
      <c r="O256" s="21">
        <v>0</v>
      </c>
      <c r="P256" s="21">
        <v>0</v>
      </c>
      <c r="Q256" s="22">
        <v>4830.63</v>
      </c>
      <c r="R256" s="59">
        <f t="shared" si="9"/>
        <v>5902.8710224940569</v>
      </c>
      <c r="S256" s="59">
        <f t="shared" si="10"/>
        <v>-1072.2410224940568</v>
      </c>
      <c r="T256" s="61">
        <f t="shared" si="11"/>
        <v>0.22196711867687172</v>
      </c>
      <c r="U256" s="61"/>
    </row>
    <row r="257" spans="1:21" ht="14.25" customHeight="1">
      <c r="A257" s="19">
        <v>20</v>
      </c>
      <c r="B257" s="19">
        <v>31.79</v>
      </c>
      <c r="C257" s="20">
        <v>0</v>
      </c>
      <c r="D257" s="20">
        <v>1</v>
      </c>
      <c r="E257" s="20">
        <v>0</v>
      </c>
      <c r="F257" s="20">
        <v>0</v>
      </c>
      <c r="G257" s="20">
        <v>0</v>
      </c>
      <c r="H257" s="21">
        <v>0</v>
      </c>
      <c r="I257" s="21">
        <v>1</v>
      </c>
      <c r="J257" s="21">
        <v>0</v>
      </c>
      <c r="K257" s="21">
        <v>0</v>
      </c>
      <c r="L257" s="21">
        <v>0</v>
      </c>
      <c r="M257" s="21">
        <v>1</v>
      </c>
      <c r="N257" s="21">
        <v>0</v>
      </c>
      <c r="O257" s="21">
        <v>0</v>
      </c>
      <c r="P257" s="21">
        <v>0</v>
      </c>
      <c r="Q257" s="22">
        <v>3056.3881000000001</v>
      </c>
      <c r="R257" s="59">
        <f t="shared" si="9"/>
        <v>5119.133488387768</v>
      </c>
      <c r="S257" s="59">
        <f t="shared" si="10"/>
        <v>-2062.7453883877679</v>
      </c>
      <c r="T257" s="61">
        <f t="shared" si="11"/>
        <v>0.67489642051275089</v>
      </c>
      <c r="U257" s="61"/>
    </row>
    <row r="258" spans="1:21" ht="14.25" customHeight="1">
      <c r="A258" s="19">
        <v>20</v>
      </c>
      <c r="B258" s="19">
        <v>33</v>
      </c>
      <c r="C258" s="20">
        <v>0</v>
      </c>
      <c r="D258" s="20">
        <v>1</v>
      </c>
      <c r="E258" s="20">
        <v>0</v>
      </c>
      <c r="F258" s="20">
        <v>0</v>
      </c>
      <c r="G258" s="20">
        <v>0</v>
      </c>
      <c r="H258" s="21">
        <v>0</v>
      </c>
      <c r="I258" s="21">
        <v>1</v>
      </c>
      <c r="J258" s="21">
        <v>0</v>
      </c>
      <c r="K258" s="21">
        <v>0</v>
      </c>
      <c r="L258" s="21">
        <v>0</v>
      </c>
      <c r="M258" s="21">
        <v>1</v>
      </c>
      <c r="N258" s="21">
        <v>0</v>
      </c>
      <c r="O258" s="21">
        <v>0</v>
      </c>
      <c r="P258" s="21">
        <v>0</v>
      </c>
      <c r="Q258" s="22">
        <v>1880.07</v>
      </c>
      <c r="R258" s="59">
        <f t="shared" si="9"/>
        <v>5301.7590485883538</v>
      </c>
      <c r="S258" s="59">
        <f t="shared" si="10"/>
        <v>-3421.6890485883541</v>
      </c>
      <c r="T258" s="61">
        <f t="shared" si="11"/>
        <v>1.8199796010724889</v>
      </c>
      <c r="U258" s="61"/>
    </row>
    <row r="259" spans="1:21" ht="14.25" customHeight="1">
      <c r="A259" s="19">
        <v>20</v>
      </c>
      <c r="B259" s="19">
        <v>31.46</v>
      </c>
      <c r="C259" s="20">
        <v>0</v>
      </c>
      <c r="D259" s="20">
        <v>1</v>
      </c>
      <c r="E259" s="20">
        <v>0</v>
      </c>
      <c r="F259" s="20">
        <v>0</v>
      </c>
      <c r="G259" s="20">
        <v>0</v>
      </c>
      <c r="H259" s="21">
        <v>0</v>
      </c>
      <c r="I259" s="21">
        <v>1</v>
      </c>
      <c r="J259" s="21">
        <v>0</v>
      </c>
      <c r="K259" s="21">
        <v>0</v>
      </c>
      <c r="L259" s="21">
        <v>0</v>
      </c>
      <c r="M259" s="21">
        <v>1</v>
      </c>
      <c r="N259" s="21">
        <v>0</v>
      </c>
      <c r="O259" s="21">
        <v>0</v>
      </c>
      <c r="P259" s="21">
        <v>0</v>
      </c>
      <c r="Q259" s="22">
        <v>1877.9294</v>
      </c>
      <c r="R259" s="59">
        <f t="shared" ref="R259:R322" si="12">$X$2*A259+$X$3*B259+($X$4)*C259+$X$5*D259+($X$6)*E259+($X$7)*F259+($X$8)*G259+$X$9*H259+($X$10)*I259+($X$11)*J259+$X$12*K259+$X$13*L259+$X$14*M259+($X$15)*N259+($X$16)*O259+($X$17)*P259+($X$18)</f>
        <v>5069.3265174239732</v>
      </c>
      <c r="S259" s="59">
        <f t="shared" ref="S259:S322" si="13">Q259-R259</f>
        <v>-3191.3971174239732</v>
      </c>
      <c r="T259" s="61">
        <f t="shared" ref="T259:T322" si="14">(R259-Q259)/Q259</f>
        <v>1.69942337418221</v>
      </c>
      <c r="U259" s="61"/>
    </row>
    <row r="260" spans="1:21" ht="14.25" customHeight="1">
      <c r="A260" s="19">
        <v>20</v>
      </c>
      <c r="B260" s="19">
        <v>31.92</v>
      </c>
      <c r="C260" s="20">
        <v>0</v>
      </c>
      <c r="D260" s="20">
        <v>1</v>
      </c>
      <c r="E260" s="20">
        <v>0</v>
      </c>
      <c r="F260" s="20">
        <v>0</v>
      </c>
      <c r="G260" s="20">
        <v>0</v>
      </c>
      <c r="H260" s="21">
        <v>0</v>
      </c>
      <c r="I260" s="21">
        <v>0</v>
      </c>
      <c r="J260" s="21">
        <v>0</v>
      </c>
      <c r="K260" s="21">
        <v>1</v>
      </c>
      <c r="L260" s="21">
        <v>0</v>
      </c>
      <c r="M260" s="21">
        <v>1</v>
      </c>
      <c r="N260" s="21">
        <v>0</v>
      </c>
      <c r="O260" s="21">
        <v>0</v>
      </c>
      <c r="P260" s="21">
        <v>0</v>
      </c>
      <c r="Q260" s="22">
        <v>2261.5688</v>
      </c>
      <c r="R260" s="59">
        <f t="shared" si="12"/>
        <v>5685.5755861300368</v>
      </c>
      <c r="S260" s="59">
        <f t="shared" si="13"/>
        <v>-3424.0067861300367</v>
      </c>
      <c r="T260" s="61">
        <f t="shared" si="14"/>
        <v>1.5139962959031079</v>
      </c>
      <c r="U260" s="61"/>
    </row>
    <row r="261" spans="1:21" ht="14.25" customHeight="1">
      <c r="A261" s="19">
        <v>20</v>
      </c>
      <c r="B261" s="19">
        <v>30.59</v>
      </c>
      <c r="C261" s="20">
        <v>0</v>
      </c>
      <c r="D261" s="20">
        <v>1</v>
      </c>
      <c r="E261" s="20">
        <v>0</v>
      </c>
      <c r="F261" s="20">
        <v>0</v>
      </c>
      <c r="G261" s="20">
        <v>0</v>
      </c>
      <c r="H261" s="21">
        <v>0</v>
      </c>
      <c r="I261" s="21">
        <v>0</v>
      </c>
      <c r="J261" s="21">
        <v>0</v>
      </c>
      <c r="K261" s="21">
        <v>0</v>
      </c>
      <c r="L261" s="21">
        <v>1</v>
      </c>
      <c r="M261" s="21">
        <v>1</v>
      </c>
      <c r="N261" s="21">
        <v>0</v>
      </c>
      <c r="O261" s="21">
        <v>0</v>
      </c>
      <c r="P261" s="21">
        <v>0</v>
      </c>
      <c r="Q261" s="22">
        <v>2459.7201</v>
      </c>
      <c r="R261" s="59">
        <f t="shared" si="12"/>
        <v>5859.4600289763694</v>
      </c>
      <c r="S261" s="59">
        <f t="shared" si="13"/>
        <v>-3399.7399289763694</v>
      </c>
      <c r="T261" s="61">
        <f t="shared" si="14"/>
        <v>1.3821653646593242</v>
      </c>
      <c r="U261" s="61"/>
    </row>
    <row r="262" spans="1:21" ht="14.25" customHeight="1">
      <c r="A262" s="19">
        <v>20</v>
      </c>
      <c r="B262" s="19">
        <v>33.299999999999997</v>
      </c>
      <c r="C262" s="20">
        <v>0</v>
      </c>
      <c r="D262" s="20">
        <v>1</v>
      </c>
      <c r="E262" s="20">
        <v>0</v>
      </c>
      <c r="F262" s="20">
        <v>0</v>
      </c>
      <c r="G262" s="20">
        <v>0</v>
      </c>
      <c r="H262" s="21">
        <v>0</v>
      </c>
      <c r="I262" s="21">
        <v>0</v>
      </c>
      <c r="J262" s="21">
        <v>1</v>
      </c>
      <c r="K262" s="21">
        <v>0</v>
      </c>
      <c r="L262" s="21">
        <v>0</v>
      </c>
      <c r="M262" s="21">
        <v>1</v>
      </c>
      <c r="N262" s="21">
        <v>0</v>
      </c>
      <c r="O262" s="21">
        <v>0</v>
      </c>
      <c r="P262" s="21">
        <v>0</v>
      </c>
      <c r="Q262" s="22">
        <v>1880.4870000000001</v>
      </c>
      <c r="R262" s="59">
        <f t="shared" si="12"/>
        <v>5344.4292268393765</v>
      </c>
      <c r="S262" s="59">
        <f t="shared" si="13"/>
        <v>-3463.9422268393764</v>
      </c>
      <c r="T262" s="61">
        <f t="shared" si="14"/>
        <v>1.8420452929689897</v>
      </c>
      <c r="U262" s="61"/>
    </row>
    <row r="263" spans="1:21" ht="14.25" customHeight="1">
      <c r="A263" s="19">
        <v>21</v>
      </c>
      <c r="B263" s="19">
        <v>33.630000000000003</v>
      </c>
      <c r="C263" s="20">
        <v>0</v>
      </c>
      <c r="D263" s="20">
        <v>1</v>
      </c>
      <c r="E263" s="20">
        <v>0</v>
      </c>
      <c r="F263" s="20">
        <v>0</v>
      </c>
      <c r="G263" s="20">
        <v>0</v>
      </c>
      <c r="H263" s="21">
        <v>0</v>
      </c>
      <c r="I263" s="21">
        <v>0</v>
      </c>
      <c r="J263" s="21">
        <v>0</v>
      </c>
      <c r="K263" s="21">
        <v>1</v>
      </c>
      <c r="L263" s="21">
        <v>0</v>
      </c>
      <c r="M263" s="21">
        <v>1</v>
      </c>
      <c r="N263" s="21">
        <v>0</v>
      </c>
      <c r="O263" s="21">
        <v>0</v>
      </c>
      <c r="P263" s="21">
        <v>0</v>
      </c>
      <c r="Q263" s="22">
        <v>3579.8287</v>
      </c>
      <c r="R263" s="59">
        <f t="shared" si="12"/>
        <v>6258.0172399520143</v>
      </c>
      <c r="S263" s="59">
        <f t="shared" si="13"/>
        <v>-2678.1885399520143</v>
      </c>
      <c r="T263" s="61">
        <f t="shared" si="14"/>
        <v>0.74813315507303857</v>
      </c>
      <c r="U263" s="61"/>
    </row>
    <row r="264" spans="1:21" ht="14.25" customHeight="1">
      <c r="A264" s="19">
        <v>21</v>
      </c>
      <c r="B264" s="19">
        <v>39.49</v>
      </c>
      <c r="C264" s="20">
        <v>0</v>
      </c>
      <c r="D264" s="20">
        <v>1</v>
      </c>
      <c r="E264" s="20">
        <v>0</v>
      </c>
      <c r="F264" s="20">
        <v>0</v>
      </c>
      <c r="G264" s="20">
        <v>0</v>
      </c>
      <c r="H264" s="21">
        <v>0</v>
      </c>
      <c r="I264" s="21">
        <v>1</v>
      </c>
      <c r="J264" s="21">
        <v>0</v>
      </c>
      <c r="K264" s="21">
        <v>0</v>
      </c>
      <c r="L264" s="21">
        <v>0</v>
      </c>
      <c r="M264" s="21">
        <v>1</v>
      </c>
      <c r="N264" s="21">
        <v>0</v>
      </c>
      <c r="O264" s="21">
        <v>0</v>
      </c>
      <c r="P264" s="21">
        <v>0</v>
      </c>
      <c r="Q264" s="22">
        <v>2026.9740999999999</v>
      </c>
      <c r="R264" s="59">
        <f t="shared" si="12"/>
        <v>6595.6471303101607</v>
      </c>
      <c r="S264" s="59">
        <f t="shared" si="13"/>
        <v>-4568.6730303101613</v>
      </c>
      <c r="T264" s="61">
        <f t="shared" si="14"/>
        <v>2.253937546764984</v>
      </c>
      <c r="U264" s="61"/>
    </row>
    <row r="265" spans="1:21" ht="14.25" customHeight="1">
      <c r="A265" s="19">
        <v>21</v>
      </c>
      <c r="B265" s="19">
        <v>35.72</v>
      </c>
      <c r="C265" s="20">
        <v>0</v>
      </c>
      <c r="D265" s="20">
        <v>1</v>
      </c>
      <c r="E265" s="20">
        <v>0</v>
      </c>
      <c r="F265" s="20">
        <v>0</v>
      </c>
      <c r="G265" s="20">
        <v>0</v>
      </c>
      <c r="H265" s="21">
        <v>0</v>
      </c>
      <c r="I265" s="21">
        <v>0</v>
      </c>
      <c r="J265" s="21">
        <v>0</v>
      </c>
      <c r="K265" s="21">
        <v>1</v>
      </c>
      <c r="L265" s="21">
        <v>0</v>
      </c>
      <c r="M265" s="21">
        <v>1</v>
      </c>
      <c r="N265" s="21">
        <v>0</v>
      </c>
      <c r="O265" s="21">
        <v>0</v>
      </c>
      <c r="P265" s="21">
        <v>0</v>
      </c>
      <c r="Q265" s="22">
        <v>2404.7338</v>
      </c>
      <c r="R265" s="59">
        <f t="shared" si="12"/>
        <v>6573.4613893893875</v>
      </c>
      <c r="S265" s="59">
        <f t="shared" si="13"/>
        <v>-4168.7275893893875</v>
      </c>
      <c r="T265" s="61">
        <f t="shared" si="14"/>
        <v>1.7335505449249258</v>
      </c>
      <c r="U265" s="61"/>
    </row>
    <row r="266" spans="1:21" ht="14.25" customHeight="1">
      <c r="A266" s="19">
        <v>21</v>
      </c>
      <c r="B266" s="19">
        <v>34.869999999999997</v>
      </c>
      <c r="C266" s="20">
        <v>0</v>
      </c>
      <c r="D266" s="20">
        <v>1</v>
      </c>
      <c r="E266" s="20">
        <v>0</v>
      </c>
      <c r="F266" s="20">
        <v>0</v>
      </c>
      <c r="G266" s="20">
        <v>0</v>
      </c>
      <c r="H266" s="21">
        <v>0</v>
      </c>
      <c r="I266" s="21">
        <v>1</v>
      </c>
      <c r="J266" s="21">
        <v>0</v>
      </c>
      <c r="K266" s="21">
        <v>0</v>
      </c>
      <c r="L266" s="21">
        <v>0</v>
      </c>
      <c r="M266" s="21">
        <v>1</v>
      </c>
      <c r="N266" s="21">
        <v>0</v>
      </c>
      <c r="O266" s="21">
        <v>0</v>
      </c>
      <c r="P266" s="21">
        <v>0</v>
      </c>
      <c r="Q266" s="22">
        <v>2020.5523000000001</v>
      </c>
      <c r="R266" s="59">
        <f t="shared" si="12"/>
        <v>5898.3495368170188</v>
      </c>
      <c r="S266" s="59">
        <f t="shared" si="13"/>
        <v>-3877.7972368170185</v>
      </c>
      <c r="T266" s="61">
        <f t="shared" si="14"/>
        <v>1.919176869025869</v>
      </c>
      <c r="U266" s="61"/>
    </row>
    <row r="267" spans="1:21" ht="14.25" customHeight="1">
      <c r="A267" s="19">
        <v>21</v>
      </c>
      <c r="B267" s="19">
        <v>32.68</v>
      </c>
      <c r="C267" s="20">
        <v>0</v>
      </c>
      <c r="D267" s="20">
        <v>1</v>
      </c>
      <c r="E267" s="20">
        <v>0</v>
      </c>
      <c r="F267" s="20">
        <v>0</v>
      </c>
      <c r="G267" s="20">
        <v>0</v>
      </c>
      <c r="H267" s="21">
        <v>0</v>
      </c>
      <c r="I267" s="21">
        <v>0</v>
      </c>
      <c r="J267" s="21">
        <v>0</v>
      </c>
      <c r="K267" s="21">
        <v>1</v>
      </c>
      <c r="L267" s="21">
        <v>0</v>
      </c>
      <c r="M267" s="21">
        <v>1</v>
      </c>
      <c r="N267" s="21">
        <v>0</v>
      </c>
      <c r="O267" s="21">
        <v>0</v>
      </c>
      <c r="P267" s="21">
        <v>0</v>
      </c>
      <c r="Q267" s="22">
        <v>26018.950519999999</v>
      </c>
      <c r="R267" s="59">
        <f t="shared" si="12"/>
        <v>6114.6335356622985</v>
      </c>
      <c r="S267" s="59">
        <f t="shared" si="13"/>
        <v>19904.3169843377</v>
      </c>
      <c r="T267" s="61">
        <f t="shared" si="14"/>
        <v>-0.76499307568296571</v>
      </c>
      <c r="U267" s="61"/>
    </row>
    <row r="268" spans="1:21" ht="14.25" customHeight="1">
      <c r="A268" s="19">
        <v>21</v>
      </c>
      <c r="B268" s="19">
        <v>34.6</v>
      </c>
      <c r="C268" s="20">
        <v>0</v>
      </c>
      <c r="D268" s="20">
        <v>1</v>
      </c>
      <c r="E268" s="20">
        <v>0</v>
      </c>
      <c r="F268" s="20">
        <v>0</v>
      </c>
      <c r="G268" s="20">
        <v>0</v>
      </c>
      <c r="H268" s="21">
        <v>0</v>
      </c>
      <c r="I268" s="21">
        <v>0</v>
      </c>
      <c r="J268" s="21">
        <v>1</v>
      </c>
      <c r="K268" s="21">
        <v>0</v>
      </c>
      <c r="L268" s="21">
        <v>0</v>
      </c>
      <c r="M268" s="21">
        <v>1</v>
      </c>
      <c r="N268" s="21">
        <v>0</v>
      </c>
      <c r="O268" s="21">
        <v>0</v>
      </c>
      <c r="P268" s="21">
        <v>0</v>
      </c>
      <c r="Q268" s="22">
        <v>2020.1769999999999</v>
      </c>
      <c r="R268" s="59">
        <f t="shared" si="12"/>
        <v>5854.9894924942146</v>
      </c>
      <c r="S268" s="59">
        <f t="shared" si="13"/>
        <v>-3834.8124924942149</v>
      </c>
      <c r="T268" s="61">
        <f t="shared" si="14"/>
        <v>1.8982556936814028</v>
      </c>
      <c r="U268" s="61"/>
    </row>
    <row r="269" spans="1:21" ht="14.25" customHeight="1">
      <c r="A269" s="19">
        <v>22</v>
      </c>
      <c r="B269" s="19">
        <v>39.805</v>
      </c>
      <c r="C269" s="20">
        <v>0</v>
      </c>
      <c r="D269" s="20">
        <v>1</v>
      </c>
      <c r="E269" s="20">
        <v>0</v>
      </c>
      <c r="F269" s="20">
        <v>0</v>
      </c>
      <c r="G269" s="20">
        <v>0</v>
      </c>
      <c r="H269" s="21">
        <v>0</v>
      </c>
      <c r="I269" s="21">
        <v>0</v>
      </c>
      <c r="J269" s="21">
        <v>0</v>
      </c>
      <c r="K269" s="21">
        <v>0</v>
      </c>
      <c r="L269" s="21">
        <v>1</v>
      </c>
      <c r="M269" s="21">
        <v>1</v>
      </c>
      <c r="N269" s="21">
        <v>0</v>
      </c>
      <c r="O269" s="21">
        <v>0</v>
      </c>
      <c r="P269" s="21">
        <v>0</v>
      </c>
      <c r="Q269" s="22">
        <v>2755.0209500000001</v>
      </c>
      <c r="R269" s="59">
        <f t="shared" si="12"/>
        <v>7878.983932787587</v>
      </c>
      <c r="S269" s="59">
        <f t="shared" si="13"/>
        <v>-5123.962982787587</v>
      </c>
      <c r="T269" s="61">
        <f t="shared" si="14"/>
        <v>1.8598635276394493</v>
      </c>
      <c r="U269" s="61"/>
    </row>
    <row r="270" spans="1:21" ht="14.25" customHeight="1">
      <c r="A270" s="19">
        <v>22</v>
      </c>
      <c r="B270" s="19">
        <v>36</v>
      </c>
      <c r="C270" s="20">
        <v>0</v>
      </c>
      <c r="D270" s="20">
        <v>1</v>
      </c>
      <c r="E270" s="20">
        <v>0</v>
      </c>
      <c r="F270" s="20">
        <v>0</v>
      </c>
      <c r="G270" s="20">
        <v>0</v>
      </c>
      <c r="H270" s="21">
        <v>0</v>
      </c>
      <c r="I270" s="21">
        <v>0</v>
      </c>
      <c r="J270" s="21">
        <v>1</v>
      </c>
      <c r="K270" s="21">
        <v>0</v>
      </c>
      <c r="L270" s="21">
        <v>0</v>
      </c>
      <c r="M270" s="21">
        <v>1</v>
      </c>
      <c r="N270" s="21">
        <v>0</v>
      </c>
      <c r="O270" s="21">
        <v>0</v>
      </c>
      <c r="P270" s="21">
        <v>0</v>
      </c>
      <c r="Q270" s="22">
        <v>2166.732</v>
      </c>
      <c r="R270" s="59">
        <f t="shared" si="12"/>
        <v>6380.6427796532316</v>
      </c>
      <c r="S270" s="59">
        <f t="shared" si="13"/>
        <v>-4213.9107796532317</v>
      </c>
      <c r="T270" s="61">
        <f t="shared" si="14"/>
        <v>1.9448232544002819</v>
      </c>
      <c r="U270" s="61"/>
    </row>
    <row r="271" spans="1:21" ht="14.25" customHeight="1">
      <c r="A271" s="19">
        <v>22</v>
      </c>
      <c r="B271" s="19">
        <v>34.58</v>
      </c>
      <c r="C271" s="20">
        <v>0</v>
      </c>
      <c r="D271" s="20">
        <v>1</v>
      </c>
      <c r="E271" s="20">
        <v>0</v>
      </c>
      <c r="F271" s="20">
        <v>0</v>
      </c>
      <c r="G271" s="20">
        <v>0</v>
      </c>
      <c r="H271" s="21">
        <v>0</v>
      </c>
      <c r="I271" s="21">
        <v>0</v>
      </c>
      <c r="J271" s="21">
        <v>0</v>
      </c>
      <c r="K271" s="21">
        <v>0</v>
      </c>
      <c r="L271" s="21">
        <v>1</v>
      </c>
      <c r="M271" s="21">
        <v>1</v>
      </c>
      <c r="N271" s="21">
        <v>0</v>
      </c>
      <c r="O271" s="21">
        <v>0</v>
      </c>
      <c r="P271" s="21">
        <v>0</v>
      </c>
      <c r="Q271" s="22">
        <v>3925.7582000000002</v>
      </c>
      <c r="R271" s="59">
        <f t="shared" si="12"/>
        <v>7090.3735591941531</v>
      </c>
      <c r="S271" s="59">
        <f t="shared" si="13"/>
        <v>-3164.6153591941529</v>
      </c>
      <c r="T271" s="61">
        <f t="shared" si="14"/>
        <v>0.80611571013063232</v>
      </c>
      <c r="U271" s="61"/>
    </row>
    <row r="272" spans="1:21" ht="14.25" customHeight="1">
      <c r="A272" s="19">
        <v>22</v>
      </c>
      <c r="B272" s="19">
        <v>30.4</v>
      </c>
      <c r="C272" s="20">
        <v>0</v>
      </c>
      <c r="D272" s="20">
        <v>1</v>
      </c>
      <c r="E272" s="20">
        <v>0</v>
      </c>
      <c r="F272" s="20">
        <v>0</v>
      </c>
      <c r="G272" s="20">
        <v>0</v>
      </c>
      <c r="H272" s="21">
        <v>0</v>
      </c>
      <c r="I272" s="21">
        <v>0</v>
      </c>
      <c r="J272" s="21">
        <v>0</v>
      </c>
      <c r="K272" s="21">
        <v>0</v>
      </c>
      <c r="L272" s="21">
        <v>1</v>
      </c>
      <c r="M272" s="21">
        <v>1</v>
      </c>
      <c r="N272" s="21">
        <v>0</v>
      </c>
      <c r="O272" s="21">
        <v>0</v>
      </c>
      <c r="P272" s="21">
        <v>0</v>
      </c>
      <c r="Q272" s="22">
        <v>2741.9479999999999</v>
      </c>
      <c r="R272" s="59">
        <f t="shared" si="12"/>
        <v>6459.4852603194049</v>
      </c>
      <c r="S272" s="59">
        <f t="shared" si="13"/>
        <v>-3717.537260319405</v>
      </c>
      <c r="T272" s="61">
        <f t="shared" si="14"/>
        <v>1.3558015178695604</v>
      </c>
      <c r="U272" s="61"/>
    </row>
    <row r="273" spans="1:21" ht="14.25" customHeight="1">
      <c r="A273" s="19">
        <v>23</v>
      </c>
      <c r="B273" s="19">
        <v>34.96</v>
      </c>
      <c r="C273" s="20">
        <v>0</v>
      </c>
      <c r="D273" s="20">
        <v>1</v>
      </c>
      <c r="E273" s="20">
        <v>0</v>
      </c>
      <c r="F273" s="20">
        <v>0</v>
      </c>
      <c r="G273" s="20">
        <v>0</v>
      </c>
      <c r="H273" s="21">
        <v>0</v>
      </c>
      <c r="I273" s="21">
        <v>0</v>
      </c>
      <c r="J273" s="21">
        <v>0</v>
      </c>
      <c r="K273" s="21">
        <v>1</v>
      </c>
      <c r="L273" s="21">
        <v>0</v>
      </c>
      <c r="M273" s="21">
        <v>1</v>
      </c>
      <c r="N273" s="21">
        <v>0</v>
      </c>
      <c r="O273" s="21">
        <v>0</v>
      </c>
      <c r="P273" s="21">
        <v>0</v>
      </c>
      <c r="Q273" s="22">
        <v>4466.6214</v>
      </c>
      <c r="R273" s="59">
        <f t="shared" si="12"/>
        <v>7087.4563981585961</v>
      </c>
      <c r="S273" s="59">
        <f t="shared" si="13"/>
        <v>-2620.8349981585961</v>
      </c>
      <c r="T273" s="61">
        <f t="shared" si="14"/>
        <v>0.58676005048437641</v>
      </c>
      <c r="U273" s="61"/>
    </row>
    <row r="274" spans="1:21" ht="14.25" customHeight="1">
      <c r="A274" s="19">
        <v>23</v>
      </c>
      <c r="B274" s="19">
        <v>39.270000000000003</v>
      </c>
      <c r="C274" s="20">
        <v>0</v>
      </c>
      <c r="D274" s="20">
        <v>1</v>
      </c>
      <c r="E274" s="20">
        <v>0</v>
      </c>
      <c r="F274" s="20">
        <v>0</v>
      </c>
      <c r="G274" s="20">
        <v>0</v>
      </c>
      <c r="H274" s="21">
        <v>0</v>
      </c>
      <c r="I274" s="21">
        <v>1</v>
      </c>
      <c r="J274" s="21">
        <v>0</v>
      </c>
      <c r="K274" s="21">
        <v>0</v>
      </c>
      <c r="L274" s="21">
        <v>0</v>
      </c>
      <c r="M274" s="21">
        <v>1</v>
      </c>
      <c r="N274" s="21">
        <v>0</v>
      </c>
      <c r="O274" s="21">
        <v>0</v>
      </c>
      <c r="P274" s="21">
        <v>0</v>
      </c>
      <c r="Q274" s="22">
        <v>3500.6122999999998</v>
      </c>
      <c r="R274" s="59">
        <f t="shared" si="12"/>
        <v>7191.1444552019439</v>
      </c>
      <c r="S274" s="59">
        <f t="shared" si="13"/>
        <v>-3690.5321552019441</v>
      </c>
      <c r="T274" s="61">
        <f t="shared" si="14"/>
        <v>1.0542533245403796</v>
      </c>
      <c r="U274" s="61"/>
    </row>
    <row r="275" spans="1:21" ht="14.25" customHeight="1">
      <c r="A275" s="19">
        <v>23</v>
      </c>
      <c r="B275" s="19">
        <v>34.865000000000002</v>
      </c>
      <c r="C275" s="20">
        <v>0</v>
      </c>
      <c r="D275" s="20">
        <v>1</v>
      </c>
      <c r="E275" s="20">
        <v>0</v>
      </c>
      <c r="F275" s="20">
        <v>0</v>
      </c>
      <c r="G275" s="20">
        <v>0</v>
      </c>
      <c r="H275" s="21">
        <v>0</v>
      </c>
      <c r="I275" s="21">
        <v>0</v>
      </c>
      <c r="J275" s="21">
        <v>0</v>
      </c>
      <c r="K275" s="21">
        <v>0</v>
      </c>
      <c r="L275" s="21">
        <v>1</v>
      </c>
      <c r="M275" s="21">
        <v>1</v>
      </c>
      <c r="N275" s="21">
        <v>0</v>
      </c>
      <c r="O275" s="21">
        <v>0</v>
      </c>
      <c r="P275" s="21">
        <v>0</v>
      </c>
      <c r="Q275" s="22">
        <v>2899.4893499999998</v>
      </c>
      <c r="R275" s="59">
        <f t="shared" si="12"/>
        <v>7447.7396565815579</v>
      </c>
      <c r="S275" s="59">
        <f t="shared" si="13"/>
        <v>-4548.2503065815581</v>
      </c>
      <c r="T275" s="61">
        <f t="shared" si="14"/>
        <v>1.5686383902674306</v>
      </c>
      <c r="U275" s="61"/>
    </row>
    <row r="276" spans="1:21" ht="14.25" customHeight="1">
      <c r="A276" s="19">
        <v>23</v>
      </c>
      <c r="B276" s="19">
        <v>33.4</v>
      </c>
      <c r="C276" s="20">
        <v>0</v>
      </c>
      <c r="D276" s="20">
        <v>1</v>
      </c>
      <c r="E276" s="20">
        <v>0</v>
      </c>
      <c r="F276" s="20">
        <v>0</v>
      </c>
      <c r="G276" s="20">
        <v>0</v>
      </c>
      <c r="H276" s="21">
        <v>0</v>
      </c>
      <c r="I276" s="21">
        <v>0</v>
      </c>
      <c r="J276" s="21">
        <v>1</v>
      </c>
      <c r="K276" s="21">
        <v>0</v>
      </c>
      <c r="L276" s="21">
        <v>0</v>
      </c>
      <c r="M276" s="21">
        <v>1</v>
      </c>
      <c r="N276" s="21">
        <v>0</v>
      </c>
      <c r="O276" s="21">
        <v>0</v>
      </c>
      <c r="P276" s="21">
        <v>0</v>
      </c>
      <c r="Q276" s="22">
        <v>10795.937330000001</v>
      </c>
      <c r="R276" s="59">
        <f t="shared" si="12"/>
        <v>6302.5752066450277</v>
      </c>
      <c r="S276" s="59">
        <f t="shared" si="13"/>
        <v>4493.3621233549729</v>
      </c>
      <c r="T276" s="61">
        <f t="shared" si="14"/>
        <v>-0.41620861496377104</v>
      </c>
      <c r="U276" s="61"/>
    </row>
    <row r="277" spans="1:21" ht="14.25" customHeight="1">
      <c r="A277" s="19">
        <v>24</v>
      </c>
      <c r="B277" s="19">
        <v>33.344999999999999</v>
      </c>
      <c r="C277" s="20">
        <v>0</v>
      </c>
      <c r="D277" s="20">
        <v>1</v>
      </c>
      <c r="E277" s="20">
        <v>0</v>
      </c>
      <c r="F277" s="20">
        <v>0</v>
      </c>
      <c r="G277" s="20">
        <v>0</v>
      </c>
      <c r="H277" s="21">
        <v>0</v>
      </c>
      <c r="I277" s="21">
        <v>0</v>
      </c>
      <c r="J277" s="21">
        <v>0</v>
      </c>
      <c r="K277" s="21">
        <v>1</v>
      </c>
      <c r="L277" s="21">
        <v>0</v>
      </c>
      <c r="M277" s="21">
        <v>1</v>
      </c>
      <c r="N277" s="21">
        <v>0</v>
      </c>
      <c r="O277" s="21">
        <v>0</v>
      </c>
      <c r="P277" s="21">
        <v>0</v>
      </c>
      <c r="Q277" s="22">
        <v>2855.4375500000001</v>
      </c>
      <c r="R277" s="59">
        <f t="shared" si="12"/>
        <v>7158.0550869665676</v>
      </c>
      <c r="S277" s="59">
        <f t="shared" si="13"/>
        <v>-4302.6175369665671</v>
      </c>
      <c r="T277" s="61">
        <f t="shared" si="14"/>
        <v>1.5068154920658541</v>
      </c>
      <c r="U277" s="61"/>
    </row>
    <row r="278" spans="1:21" ht="14.25" customHeight="1">
      <c r="A278" s="19">
        <v>24</v>
      </c>
      <c r="B278" s="19">
        <v>30.21</v>
      </c>
      <c r="C278" s="20">
        <v>0</v>
      </c>
      <c r="D278" s="20">
        <v>1</v>
      </c>
      <c r="E278" s="20">
        <v>0</v>
      </c>
      <c r="F278" s="20">
        <v>0</v>
      </c>
      <c r="G278" s="20">
        <v>0</v>
      </c>
      <c r="H278" s="21">
        <v>0</v>
      </c>
      <c r="I278" s="21">
        <v>0</v>
      </c>
      <c r="J278" s="21">
        <v>0</v>
      </c>
      <c r="K278" s="21">
        <v>1</v>
      </c>
      <c r="L278" s="21">
        <v>0</v>
      </c>
      <c r="M278" s="21">
        <v>1</v>
      </c>
      <c r="N278" s="21">
        <v>0</v>
      </c>
      <c r="O278" s="21">
        <v>0</v>
      </c>
      <c r="P278" s="21">
        <v>0</v>
      </c>
      <c r="Q278" s="22">
        <v>4618.0798999999997</v>
      </c>
      <c r="R278" s="59">
        <f t="shared" si="12"/>
        <v>6684.8888628105087</v>
      </c>
      <c r="S278" s="59">
        <f t="shared" si="13"/>
        <v>-2066.808962810509</v>
      </c>
      <c r="T278" s="61">
        <f t="shared" si="14"/>
        <v>0.44754725071138529</v>
      </c>
      <c r="U278" s="61"/>
    </row>
    <row r="279" spans="1:21" ht="14.25" customHeight="1">
      <c r="A279" s="19">
        <v>24</v>
      </c>
      <c r="B279" s="19">
        <v>30.1</v>
      </c>
      <c r="C279" s="20">
        <v>0</v>
      </c>
      <c r="D279" s="20">
        <v>1</v>
      </c>
      <c r="E279" s="20">
        <v>0</v>
      </c>
      <c r="F279" s="20">
        <v>0</v>
      </c>
      <c r="G279" s="20">
        <v>0</v>
      </c>
      <c r="H279" s="21">
        <v>0</v>
      </c>
      <c r="I279" s="21">
        <v>0</v>
      </c>
      <c r="J279" s="21">
        <v>1</v>
      </c>
      <c r="K279" s="21">
        <v>0</v>
      </c>
      <c r="L279" s="21">
        <v>0</v>
      </c>
      <c r="M279" s="21">
        <v>1</v>
      </c>
      <c r="N279" s="21">
        <v>0</v>
      </c>
      <c r="O279" s="21">
        <v>0</v>
      </c>
      <c r="P279" s="21">
        <v>0</v>
      </c>
      <c r="Q279" s="22">
        <v>4234.9269999999997</v>
      </c>
      <c r="R279" s="59">
        <f t="shared" si="12"/>
        <v>6118.8564831075582</v>
      </c>
      <c r="S279" s="59">
        <f t="shared" si="13"/>
        <v>-1883.9294831075586</v>
      </c>
      <c r="T279" s="61">
        <f t="shared" si="14"/>
        <v>0.44485524381118224</v>
      </c>
      <c r="U279" s="61"/>
    </row>
    <row r="280" spans="1:21" ht="14.25" customHeight="1">
      <c r="A280" s="19">
        <v>24</v>
      </c>
      <c r="B280" s="19">
        <v>33.99</v>
      </c>
      <c r="C280" s="20">
        <v>0</v>
      </c>
      <c r="D280" s="20">
        <v>1</v>
      </c>
      <c r="E280" s="20">
        <v>0</v>
      </c>
      <c r="F280" s="20">
        <v>0</v>
      </c>
      <c r="G280" s="20">
        <v>0</v>
      </c>
      <c r="H280" s="21">
        <v>0</v>
      </c>
      <c r="I280" s="21">
        <v>1</v>
      </c>
      <c r="J280" s="21">
        <v>0</v>
      </c>
      <c r="K280" s="21">
        <v>0</v>
      </c>
      <c r="L280" s="21">
        <v>0</v>
      </c>
      <c r="M280" s="21">
        <v>1</v>
      </c>
      <c r="N280" s="21">
        <v>0</v>
      </c>
      <c r="O280" s="21">
        <v>0</v>
      </c>
      <c r="P280" s="21">
        <v>0</v>
      </c>
      <c r="Q280" s="22">
        <v>2473.3341</v>
      </c>
      <c r="R280" s="59">
        <f t="shared" si="12"/>
        <v>6708.5839058817</v>
      </c>
      <c r="S280" s="59">
        <f t="shared" si="13"/>
        <v>-4235.2498058817</v>
      </c>
      <c r="T280" s="61">
        <f t="shared" si="14"/>
        <v>1.7123646198391476</v>
      </c>
      <c r="U280" s="61"/>
    </row>
    <row r="281" spans="1:21" ht="14.25" customHeight="1">
      <c r="A281" s="19">
        <v>24</v>
      </c>
      <c r="B281" s="19">
        <v>39.49</v>
      </c>
      <c r="C281" s="20">
        <v>0</v>
      </c>
      <c r="D281" s="20">
        <v>1</v>
      </c>
      <c r="E281" s="20">
        <v>0</v>
      </c>
      <c r="F281" s="20">
        <v>0</v>
      </c>
      <c r="G281" s="20">
        <v>0</v>
      </c>
      <c r="H281" s="21">
        <v>0</v>
      </c>
      <c r="I281" s="21">
        <v>1</v>
      </c>
      <c r="J281" s="21">
        <v>0</v>
      </c>
      <c r="K281" s="21">
        <v>0</v>
      </c>
      <c r="L281" s="21">
        <v>0</v>
      </c>
      <c r="M281" s="21">
        <v>1</v>
      </c>
      <c r="N281" s="21">
        <v>0</v>
      </c>
      <c r="O281" s="21">
        <v>0</v>
      </c>
      <c r="P281" s="21">
        <v>0</v>
      </c>
      <c r="Q281" s="22">
        <v>2480.9791</v>
      </c>
      <c r="R281" s="59">
        <f t="shared" si="12"/>
        <v>7538.7000886116311</v>
      </c>
      <c r="S281" s="59">
        <f t="shared" si="13"/>
        <v>-5057.7209886116307</v>
      </c>
      <c r="T281" s="61">
        <f t="shared" si="14"/>
        <v>2.0385987889263681</v>
      </c>
      <c r="U281" s="61"/>
    </row>
    <row r="282" spans="1:21" ht="14.25" customHeight="1">
      <c r="A282" s="19">
        <v>24</v>
      </c>
      <c r="B282" s="19">
        <v>29.925000000000001</v>
      </c>
      <c r="C282" s="20">
        <v>0</v>
      </c>
      <c r="D282" s="20">
        <v>1</v>
      </c>
      <c r="E282" s="20">
        <v>0</v>
      </c>
      <c r="F282" s="20">
        <v>0</v>
      </c>
      <c r="G282" s="20">
        <v>0</v>
      </c>
      <c r="H282" s="21">
        <v>0</v>
      </c>
      <c r="I282" s="21">
        <v>0</v>
      </c>
      <c r="J282" s="21">
        <v>0</v>
      </c>
      <c r="K282" s="21">
        <v>1</v>
      </c>
      <c r="L282" s="21">
        <v>0</v>
      </c>
      <c r="M282" s="21">
        <v>1</v>
      </c>
      <c r="N282" s="21">
        <v>0</v>
      </c>
      <c r="O282" s="21">
        <v>0</v>
      </c>
      <c r="P282" s="21">
        <v>0</v>
      </c>
      <c r="Q282" s="22">
        <v>2850.6837500000001</v>
      </c>
      <c r="R282" s="59">
        <f t="shared" si="12"/>
        <v>6641.8737515235953</v>
      </c>
      <c r="S282" s="59">
        <f t="shared" si="13"/>
        <v>-3791.1900015235951</v>
      </c>
      <c r="T282" s="61">
        <f t="shared" si="14"/>
        <v>1.3299230409278457</v>
      </c>
      <c r="U282" s="61"/>
    </row>
    <row r="283" spans="1:21" ht="14.25" customHeight="1">
      <c r="A283" s="19">
        <v>25</v>
      </c>
      <c r="B283" s="19">
        <v>41.325000000000003</v>
      </c>
      <c r="C283" s="20">
        <v>0</v>
      </c>
      <c r="D283" s="20">
        <v>1</v>
      </c>
      <c r="E283" s="20">
        <v>0</v>
      </c>
      <c r="F283" s="20">
        <v>0</v>
      </c>
      <c r="G283" s="20">
        <v>0</v>
      </c>
      <c r="H283" s="21">
        <v>0</v>
      </c>
      <c r="I283" s="21">
        <v>0</v>
      </c>
      <c r="J283" s="21">
        <v>0</v>
      </c>
      <c r="K283" s="21">
        <v>0</v>
      </c>
      <c r="L283" s="21">
        <v>1</v>
      </c>
      <c r="M283" s="21">
        <v>1</v>
      </c>
      <c r="N283" s="21">
        <v>0</v>
      </c>
      <c r="O283" s="21">
        <v>0</v>
      </c>
      <c r="P283" s="21">
        <v>0</v>
      </c>
      <c r="Q283" s="22">
        <v>17878.900679999999</v>
      </c>
      <c r="R283" s="59">
        <f t="shared" si="12"/>
        <v>9051.4508179526001</v>
      </c>
      <c r="S283" s="59">
        <f t="shared" si="13"/>
        <v>8827.4498620473987</v>
      </c>
      <c r="T283" s="61">
        <f t="shared" si="14"/>
        <v>-0.49373560601083888</v>
      </c>
      <c r="U283" s="61"/>
    </row>
    <row r="284" spans="1:21" ht="14.25" customHeight="1">
      <c r="A284" s="19">
        <v>25</v>
      </c>
      <c r="B284" s="19">
        <v>32.229999999999997</v>
      </c>
      <c r="C284" s="20">
        <v>0</v>
      </c>
      <c r="D284" s="20">
        <v>1</v>
      </c>
      <c r="E284" s="20">
        <v>0</v>
      </c>
      <c r="F284" s="20">
        <v>0</v>
      </c>
      <c r="G284" s="20">
        <v>0</v>
      </c>
      <c r="H284" s="21">
        <v>0</v>
      </c>
      <c r="I284" s="21">
        <v>1</v>
      </c>
      <c r="J284" s="21">
        <v>0</v>
      </c>
      <c r="K284" s="21">
        <v>0</v>
      </c>
      <c r="L284" s="21">
        <v>0</v>
      </c>
      <c r="M284" s="21">
        <v>1</v>
      </c>
      <c r="N284" s="21">
        <v>0</v>
      </c>
      <c r="O284" s="21">
        <v>0</v>
      </c>
      <c r="P284" s="21">
        <v>0</v>
      </c>
      <c r="Q284" s="22">
        <v>18218.161390000001</v>
      </c>
      <c r="R284" s="59">
        <f t="shared" si="12"/>
        <v>6757.2977135086112</v>
      </c>
      <c r="S284" s="59">
        <f t="shared" si="13"/>
        <v>11460.86367649139</v>
      </c>
      <c r="T284" s="61">
        <f t="shared" si="14"/>
        <v>-0.6290900289632021</v>
      </c>
      <c r="U284" s="61"/>
    </row>
    <row r="285" spans="1:21" ht="14.25" customHeight="1">
      <c r="A285" s="19">
        <v>25</v>
      </c>
      <c r="B285" s="19">
        <v>33.99</v>
      </c>
      <c r="C285" s="20">
        <v>0</v>
      </c>
      <c r="D285" s="20">
        <v>1</v>
      </c>
      <c r="E285" s="20">
        <v>0</v>
      </c>
      <c r="F285" s="20">
        <v>0</v>
      </c>
      <c r="G285" s="20">
        <v>0</v>
      </c>
      <c r="H285" s="21">
        <v>0</v>
      </c>
      <c r="I285" s="21">
        <v>1</v>
      </c>
      <c r="J285" s="21">
        <v>0</v>
      </c>
      <c r="K285" s="21">
        <v>0</v>
      </c>
      <c r="L285" s="21">
        <v>0</v>
      </c>
      <c r="M285" s="21">
        <v>1</v>
      </c>
      <c r="N285" s="21">
        <v>0</v>
      </c>
      <c r="O285" s="21">
        <v>0</v>
      </c>
      <c r="P285" s="21">
        <v>0</v>
      </c>
      <c r="Q285" s="22">
        <v>3227.1210999999998</v>
      </c>
      <c r="R285" s="59">
        <f t="shared" si="12"/>
        <v>7022.9348919821896</v>
      </c>
      <c r="S285" s="59">
        <f t="shared" si="13"/>
        <v>-3795.8137919821897</v>
      </c>
      <c r="T285" s="61">
        <f t="shared" si="14"/>
        <v>1.1762229164508855</v>
      </c>
      <c r="U285" s="61"/>
    </row>
    <row r="286" spans="1:21" ht="14.25" customHeight="1">
      <c r="A286" s="19">
        <v>25</v>
      </c>
      <c r="B286" s="19">
        <v>30.3</v>
      </c>
      <c r="C286" s="20">
        <v>0</v>
      </c>
      <c r="D286" s="20">
        <v>1</v>
      </c>
      <c r="E286" s="20">
        <v>0</v>
      </c>
      <c r="F286" s="20">
        <v>0</v>
      </c>
      <c r="G286" s="20">
        <v>0</v>
      </c>
      <c r="H286" s="21">
        <v>0</v>
      </c>
      <c r="I286" s="21">
        <v>0</v>
      </c>
      <c r="J286" s="21">
        <v>1</v>
      </c>
      <c r="K286" s="21">
        <v>0</v>
      </c>
      <c r="L286" s="21">
        <v>0</v>
      </c>
      <c r="M286" s="21">
        <v>1</v>
      </c>
      <c r="N286" s="21">
        <v>0</v>
      </c>
      <c r="O286" s="21">
        <v>0</v>
      </c>
      <c r="P286" s="21">
        <v>0</v>
      </c>
      <c r="Q286" s="22">
        <v>2632.9920000000002</v>
      </c>
      <c r="R286" s="59">
        <f t="shared" si="12"/>
        <v>6463.3935122164094</v>
      </c>
      <c r="S286" s="59">
        <f t="shared" si="13"/>
        <v>-3830.4015122164092</v>
      </c>
      <c r="T286" s="61">
        <f t="shared" si="14"/>
        <v>1.4547714205802407</v>
      </c>
      <c r="U286" s="61"/>
    </row>
    <row r="287" spans="1:21" ht="14.25" customHeight="1">
      <c r="A287" s="19">
        <v>25</v>
      </c>
      <c r="B287" s="19">
        <v>42.13</v>
      </c>
      <c r="C287" s="20">
        <v>0</v>
      </c>
      <c r="D287" s="20">
        <v>1</v>
      </c>
      <c r="E287" s="20">
        <v>0</v>
      </c>
      <c r="F287" s="20">
        <v>0</v>
      </c>
      <c r="G287" s="20">
        <v>0</v>
      </c>
      <c r="H287" s="21">
        <v>0</v>
      </c>
      <c r="I287" s="21">
        <v>1</v>
      </c>
      <c r="J287" s="21">
        <v>0</v>
      </c>
      <c r="K287" s="21">
        <v>0</v>
      </c>
      <c r="L287" s="21">
        <v>0</v>
      </c>
      <c r="M287" s="21">
        <v>1</v>
      </c>
      <c r="N287" s="21">
        <v>0</v>
      </c>
      <c r="O287" s="21">
        <v>0</v>
      </c>
      <c r="P287" s="21">
        <v>0</v>
      </c>
      <c r="Q287" s="22">
        <v>3238.4357</v>
      </c>
      <c r="R287" s="59">
        <f t="shared" si="12"/>
        <v>8251.5068424224864</v>
      </c>
      <c r="S287" s="59">
        <f t="shared" si="13"/>
        <v>-5013.0711424224864</v>
      </c>
      <c r="T287" s="61">
        <f t="shared" si="14"/>
        <v>1.5479915634645722</v>
      </c>
      <c r="U287" s="61"/>
    </row>
    <row r="288" spans="1:21" ht="14.25" customHeight="1">
      <c r="A288" s="19">
        <v>25</v>
      </c>
      <c r="B288" s="19">
        <v>34.484999999999999</v>
      </c>
      <c r="C288" s="20">
        <v>0</v>
      </c>
      <c r="D288" s="20">
        <v>1</v>
      </c>
      <c r="E288" s="20">
        <v>0</v>
      </c>
      <c r="F288" s="20">
        <v>0</v>
      </c>
      <c r="G288" s="20">
        <v>0</v>
      </c>
      <c r="H288" s="21">
        <v>0</v>
      </c>
      <c r="I288" s="21">
        <v>0</v>
      </c>
      <c r="J288" s="21">
        <v>0</v>
      </c>
      <c r="K288" s="21">
        <v>1</v>
      </c>
      <c r="L288" s="21">
        <v>0</v>
      </c>
      <c r="M288" s="21">
        <v>1</v>
      </c>
      <c r="N288" s="21">
        <v>0</v>
      </c>
      <c r="O288" s="21">
        <v>0</v>
      </c>
      <c r="P288" s="21">
        <v>0</v>
      </c>
      <c r="Q288" s="22">
        <v>3021.80915</v>
      </c>
      <c r="R288" s="59">
        <f t="shared" si="12"/>
        <v>7644.4665182147164</v>
      </c>
      <c r="S288" s="59">
        <f t="shared" si="13"/>
        <v>-4622.6573682147164</v>
      </c>
      <c r="T288" s="61">
        <f t="shared" si="14"/>
        <v>1.5297648325059563</v>
      </c>
      <c r="U288" s="61"/>
    </row>
    <row r="289" spans="1:21" ht="14.25" customHeight="1">
      <c r="A289" s="19">
        <v>26</v>
      </c>
      <c r="B289" s="19">
        <v>29.92</v>
      </c>
      <c r="C289" s="20">
        <v>0</v>
      </c>
      <c r="D289" s="20">
        <v>1</v>
      </c>
      <c r="E289" s="20">
        <v>0</v>
      </c>
      <c r="F289" s="20">
        <v>0</v>
      </c>
      <c r="G289" s="20">
        <v>0</v>
      </c>
      <c r="H289" s="21">
        <v>0</v>
      </c>
      <c r="I289" s="21">
        <v>1</v>
      </c>
      <c r="J289" s="21">
        <v>0</v>
      </c>
      <c r="K289" s="21">
        <v>0</v>
      </c>
      <c r="L289" s="21">
        <v>0</v>
      </c>
      <c r="M289" s="21">
        <v>0</v>
      </c>
      <c r="N289" s="21">
        <v>1</v>
      </c>
      <c r="O289" s="21">
        <v>0</v>
      </c>
      <c r="P289" s="21">
        <v>0</v>
      </c>
      <c r="Q289" s="22">
        <v>3981.9767999999999</v>
      </c>
      <c r="R289" s="59">
        <f t="shared" si="12"/>
        <v>5159.3103539523272</v>
      </c>
      <c r="S289" s="59">
        <f t="shared" si="13"/>
        <v>-1177.3335539523273</v>
      </c>
      <c r="T289" s="61">
        <f t="shared" si="14"/>
        <v>0.29566559854199231</v>
      </c>
      <c r="U289" s="61"/>
    </row>
    <row r="290" spans="1:21" ht="14.25" customHeight="1">
      <c r="A290" s="19">
        <v>26</v>
      </c>
      <c r="B290" s="19">
        <v>29.92</v>
      </c>
      <c r="C290" s="20">
        <v>0</v>
      </c>
      <c r="D290" s="20">
        <v>1</v>
      </c>
      <c r="E290" s="20">
        <v>0</v>
      </c>
      <c r="F290" s="20">
        <v>0</v>
      </c>
      <c r="G290" s="20">
        <v>0</v>
      </c>
      <c r="H290" s="21">
        <v>0</v>
      </c>
      <c r="I290" s="21">
        <v>1</v>
      </c>
      <c r="J290" s="21">
        <v>0</v>
      </c>
      <c r="K290" s="21">
        <v>0</v>
      </c>
      <c r="L290" s="21">
        <v>0</v>
      </c>
      <c r="M290" s="21">
        <v>0</v>
      </c>
      <c r="N290" s="21">
        <v>1</v>
      </c>
      <c r="O290" s="21">
        <v>0</v>
      </c>
      <c r="P290" s="21">
        <v>0</v>
      </c>
      <c r="Q290" s="22">
        <v>3392.9767999999999</v>
      </c>
      <c r="R290" s="59">
        <f t="shared" si="12"/>
        <v>5159.3103539523272</v>
      </c>
      <c r="S290" s="59">
        <f t="shared" si="13"/>
        <v>-1766.3335539523273</v>
      </c>
      <c r="T290" s="61">
        <f t="shared" si="14"/>
        <v>0.52058521412593428</v>
      </c>
      <c r="U290" s="61"/>
    </row>
    <row r="291" spans="1:21" ht="14.25" customHeight="1">
      <c r="A291" s="19">
        <v>26</v>
      </c>
      <c r="B291" s="19">
        <v>42.4</v>
      </c>
      <c r="C291" s="20">
        <v>0</v>
      </c>
      <c r="D291" s="20">
        <v>1</v>
      </c>
      <c r="E291" s="20">
        <v>0</v>
      </c>
      <c r="F291" s="20">
        <v>0</v>
      </c>
      <c r="G291" s="20">
        <v>0</v>
      </c>
      <c r="H291" s="21">
        <v>0</v>
      </c>
      <c r="I291" s="21">
        <v>0</v>
      </c>
      <c r="J291" s="21">
        <v>1</v>
      </c>
      <c r="K291" s="21">
        <v>0</v>
      </c>
      <c r="L291" s="21">
        <v>0</v>
      </c>
      <c r="M291" s="21">
        <v>0</v>
      </c>
      <c r="N291" s="21">
        <v>1</v>
      </c>
      <c r="O291" s="21">
        <v>0</v>
      </c>
      <c r="P291" s="21">
        <v>0</v>
      </c>
      <c r="Q291" s="22">
        <v>3410.3240000000001</v>
      </c>
      <c r="R291" s="59">
        <f t="shared" si="12"/>
        <v>7040.3105514125418</v>
      </c>
      <c r="S291" s="59">
        <f t="shared" si="13"/>
        <v>-3629.9865514125418</v>
      </c>
      <c r="T291" s="61">
        <f t="shared" si="14"/>
        <v>1.0644110505079698</v>
      </c>
      <c r="U291" s="61"/>
    </row>
    <row r="292" spans="1:21" ht="14.25" customHeight="1">
      <c r="A292" s="19">
        <v>26</v>
      </c>
      <c r="B292" s="19">
        <v>40.185000000000002</v>
      </c>
      <c r="C292" s="20">
        <v>0</v>
      </c>
      <c r="D292" s="20">
        <v>1</v>
      </c>
      <c r="E292" s="20">
        <v>0</v>
      </c>
      <c r="F292" s="20">
        <v>0</v>
      </c>
      <c r="G292" s="20">
        <v>0</v>
      </c>
      <c r="H292" s="21">
        <v>0</v>
      </c>
      <c r="I292" s="21">
        <v>0</v>
      </c>
      <c r="J292" s="21">
        <v>0</v>
      </c>
      <c r="K292" s="21">
        <v>1</v>
      </c>
      <c r="L292" s="21">
        <v>0</v>
      </c>
      <c r="M292" s="21">
        <v>0</v>
      </c>
      <c r="N292" s="21">
        <v>1</v>
      </c>
      <c r="O292" s="21">
        <v>0</v>
      </c>
      <c r="P292" s="21">
        <v>0</v>
      </c>
      <c r="Q292" s="22">
        <v>3201.2451500000002</v>
      </c>
      <c r="R292" s="59">
        <f t="shared" si="12"/>
        <v>7255.4301811432942</v>
      </c>
      <c r="S292" s="59">
        <f t="shared" si="13"/>
        <v>-4054.1850311432941</v>
      </c>
      <c r="T292" s="61">
        <f t="shared" si="14"/>
        <v>1.266440038540408</v>
      </c>
      <c r="U292" s="61"/>
    </row>
    <row r="293" spans="1:21" ht="14.25" customHeight="1">
      <c r="A293" s="19">
        <v>26</v>
      </c>
      <c r="B293" s="19">
        <v>34.200000000000003</v>
      </c>
      <c r="C293" s="20">
        <v>0</v>
      </c>
      <c r="D293" s="20">
        <v>1</v>
      </c>
      <c r="E293" s="20">
        <v>0</v>
      </c>
      <c r="F293" s="20">
        <v>0</v>
      </c>
      <c r="G293" s="20">
        <v>0</v>
      </c>
      <c r="H293" s="21">
        <v>0</v>
      </c>
      <c r="I293" s="21">
        <v>0</v>
      </c>
      <c r="J293" s="21">
        <v>1</v>
      </c>
      <c r="K293" s="21">
        <v>0</v>
      </c>
      <c r="L293" s="21">
        <v>0</v>
      </c>
      <c r="M293" s="21">
        <v>0</v>
      </c>
      <c r="N293" s="21">
        <v>1</v>
      </c>
      <c r="O293" s="21">
        <v>0</v>
      </c>
      <c r="P293" s="21">
        <v>0</v>
      </c>
      <c r="Q293" s="22">
        <v>3987.9259999999999</v>
      </c>
      <c r="R293" s="59">
        <f t="shared" si="12"/>
        <v>5802.6827880697383</v>
      </c>
      <c r="S293" s="59">
        <f t="shared" si="13"/>
        <v>-1814.7567880697384</v>
      </c>
      <c r="T293" s="61">
        <f t="shared" si="14"/>
        <v>0.45506280409158506</v>
      </c>
      <c r="U293" s="61"/>
    </row>
    <row r="294" spans="1:21" ht="14.25" customHeight="1">
      <c r="A294" s="19">
        <v>27</v>
      </c>
      <c r="B294" s="19">
        <v>30.4</v>
      </c>
      <c r="C294" s="20">
        <v>0</v>
      </c>
      <c r="D294" s="20">
        <v>1</v>
      </c>
      <c r="E294" s="20">
        <v>0</v>
      </c>
      <c r="F294" s="20">
        <v>0</v>
      </c>
      <c r="G294" s="20">
        <v>0</v>
      </c>
      <c r="H294" s="21">
        <v>0</v>
      </c>
      <c r="I294" s="21">
        <v>0</v>
      </c>
      <c r="J294" s="21">
        <v>0</v>
      </c>
      <c r="K294" s="21">
        <v>1</v>
      </c>
      <c r="L294" s="21">
        <v>0</v>
      </c>
      <c r="M294" s="21">
        <v>0</v>
      </c>
      <c r="N294" s="21">
        <v>1</v>
      </c>
      <c r="O294" s="21">
        <v>0</v>
      </c>
      <c r="P294" s="21">
        <v>0</v>
      </c>
      <c r="Q294" s="22">
        <v>18804.752400000001</v>
      </c>
      <c r="R294" s="59">
        <f t="shared" si="12"/>
        <v>6092.9290130597165</v>
      </c>
      <c r="S294" s="59">
        <f t="shared" si="13"/>
        <v>12711.823386940285</v>
      </c>
      <c r="T294" s="61">
        <f t="shared" si="14"/>
        <v>-0.6759899368278991</v>
      </c>
      <c r="U294" s="61"/>
    </row>
    <row r="295" spans="1:21" ht="14.25" customHeight="1">
      <c r="A295" s="19">
        <v>27</v>
      </c>
      <c r="B295" s="19">
        <v>34.799999999999997</v>
      </c>
      <c r="C295" s="20">
        <v>0</v>
      </c>
      <c r="D295" s="20">
        <v>1</v>
      </c>
      <c r="E295" s="20">
        <v>0</v>
      </c>
      <c r="F295" s="20">
        <v>0</v>
      </c>
      <c r="G295" s="20">
        <v>0</v>
      </c>
      <c r="H295" s="21">
        <v>0</v>
      </c>
      <c r="I295" s="21">
        <v>0</v>
      </c>
      <c r="J295" s="21">
        <v>1</v>
      </c>
      <c r="K295" s="21">
        <v>0</v>
      </c>
      <c r="L295" s="21">
        <v>0</v>
      </c>
      <c r="M295" s="21">
        <v>0</v>
      </c>
      <c r="N295" s="21">
        <v>1</v>
      </c>
      <c r="O295" s="21">
        <v>0</v>
      </c>
      <c r="P295" s="21">
        <v>0</v>
      </c>
      <c r="Q295" s="22">
        <v>3577.9989999999998</v>
      </c>
      <c r="R295" s="59">
        <f t="shared" si="12"/>
        <v>6207.591903195309</v>
      </c>
      <c r="S295" s="59">
        <f t="shared" si="13"/>
        <v>-2629.5929031953092</v>
      </c>
      <c r="T295" s="61">
        <f t="shared" si="14"/>
        <v>0.73493394022617375</v>
      </c>
      <c r="U295" s="61"/>
    </row>
    <row r="296" spans="1:21" ht="14.25" customHeight="1">
      <c r="A296" s="19">
        <v>27</v>
      </c>
      <c r="B296" s="19">
        <v>30.59</v>
      </c>
      <c r="C296" s="20">
        <v>0</v>
      </c>
      <c r="D296" s="20">
        <v>1</v>
      </c>
      <c r="E296" s="20">
        <v>0</v>
      </c>
      <c r="F296" s="20">
        <v>0</v>
      </c>
      <c r="G296" s="20">
        <v>0</v>
      </c>
      <c r="H296" s="21">
        <v>0</v>
      </c>
      <c r="I296" s="21">
        <v>0</v>
      </c>
      <c r="J296" s="21">
        <v>0</v>
      </c>
      <c r="K296" s="21">
        <v>0</v>
      </c>
      <c r="L296" s="21">
        <v>1</v>
      </c>
      <c r="M296" s="21">
        <v>0</v>
      </c>
      <c r="N296" s="21">
        <v>1</v>
      </c>
      <c r="O296" s="21">
        <v>0</v>
      </c>
      <c r="P296" s="21">
        <v>0</v>
      </c>
      <c r="Q296" s="22">
        <v>16796.411940000002</v>
      </c>
      <c r="R296" s="59">
        <f t="shared" si="12"/>
        <v>6496.2273827695935</v>
      </c>
      <c r="S296" s="59">
        <f t="shared" si="13"/>
        <v>10300.184557230408</v>
      </c>
      <c r="T296" s="61">
        <f t="shared" si="14"/>
        <v>-0.61323719577875557</v>
      </c>
      <c r="U296" s="61"/>
    </row>
    <row r="297" spans="1:21" ht="14.25" customHeight="1">
      <c r="A297" s="19">
        <v>27</v>
      </c>
      <c r="B297" s="19">
        <v>32.395000000000003</v>
      </c>
      <c r="C297" s="20">
        <v>0</v>
      </c>
      <c r="D297" s="20">
        <v>1</v>
      </c>
      <c r="E297" s="20">
        <v>0</v>
      </c>
      <c r="F297" s="20">
        <v>0</v>
      </c>
      <c r="G297" s="20">
        <v>0</v>
      </c>
      <c r="H297" s="21">
        <v>0</v>
      </c>
      <c r="I297" s="21">
        <v>0</v>
      </c>
      <c r="J297" s="21">
        <v>0</v>
      </c>
      <c r="K297" s="21">
        <v>0</v>
      </c>
      <c r="L297" s="21">
        <v>1</v>
      </c>
      <c r="M297" s="21">
        <v>0</v>
      </c>
      <c r="N297" s="21">
        <v>1</v>
      </c>
      <c r="O297" s="21">
        <v>0</v>
      </c>
      <c r="P297" s="21">
        <v>0</v>
      </c>
      <c r="Q297" s="22">
        <v>18903.491409999999</v>
      </c>
      <c r="R297" s="59">
        <f t="shared" si="12"/>
        <v>6768.6564209200515</v>
      </c>
      <c r="S297" s="59">
        <f t="shared" si="13"/>
        <v>12134.834989079947</v>
      </c>
      <c r="T297" s="61">
        <f t="shared" si="14"/>
        <v>-0.64193617601564257</v>
      </c>
      <c r="U297" s="61"/>
    </row>
    <row r="298" spans="1:21" ht="14.25" customHeight="1">
      <c r="A298" s="19">
        <v>27</v>
      </c>
      <c r="B298" s="19">
        <v>31.254999999999999</v>
      </c>
      <c r="C298" s="20">
        <v>0</v>
      </c>
      <c r="D298" s="20">
        <v>1</v>
      </c>
      <c r="E298" s="20">
        <v>0</v>
      </c>
      <c r="F298" s="20">
        <v>0</v>
      </c>
      <c r="G298" s="20">
        <v>0</v>
      </c>
      <c r="H298" s="21">
        <v>0</v>
      </c>
      <c r="I298" s="21">
        <v>0</v>
      </c>
      <c r="J298" s="21">
        <v>0</v>
      </c>
      <c r="K298" s="21">
        <v>1</v>
      </c>
      <c r="L298" s="21">
        <v>0</v>
      </c>
      <c r="M298" s="21">
        <v>0</v>
      </c>
      <c r="N298" s="21">
        <v>1</v>
      </c>
      <c r="O298" s="21">
        <v>0</v>
      </c>
      <c r="P298" s="21">
        <v>0</v>
      </c>
      <c r="Q298" s="22">
        <v>3956.0714499999999</v>
      </c>
      <c r="R298" s="59">
        <f t="shared" si="12"/>
        <v>6221.9743469204604</v>
      </c>
      <c r="S298" s="59">
        <f t="shared" si="13"/>
        <v>-2265.9028969204605</v>
      </c>
      <c r="T298" s="61">
        <f t="shared" si="14"/>
        <v>0.57276591830020174</v>
      </c>
      <c r="U298" s="61"/>
    </row>
    <row r="299" spans="1:21" ht="14.25" customHeight="1">
      <c r="A299" s="19">
        <v>28</v>
      </c>
      <c r="B299" s="19">
        <v>34.770000000000003</v>
      </c>
      <c r="C299" s="20">
        <v>0</v>
      </c>
      <c r="D299" s="20">
        <v>1</v>
      </c>
      <c r="E299" s="20">
        <v>0</v>
      </c>
      <c r="F299" s="20">
        <v>0</v>
      </c>
      <c r="G299" s="20">
        <v>0</v>
      </c>
      <c r="H299" s="21">
        <v>0</v>
      </c>
      <c r="I299" s="21">
        <v>0</v>
      </c>
      <c r="J299" s="21">
        <v>0</v>
      </c>
      <c r="K299" s="21">
        <v>1</v>
      </c>
      <c r="L299" s="21">
        <v>0</v>
      </c>
      <c r="M299" s="21">
        <v>0</v>
      </c>
      <c r="N299" s="21">
        <v>1</v>
      </c>
      <c r="O299" s="21">
        <v>0</v>
      </c>
      <c r="P299" s="21">
        <v>0</v>
      </c>
      <c r="Q299" s="22">
        <v>3556.9223000000002</v>
      </c>
      <c r="R299" s="59">
        <f t="shared" si="12"/>
        <v>7066.8450388928959</v>
      </c>
      <c r="S299" s="59">
        <f t="shared" si="13"/>
        <v>-3509.9227388928957</v>
      </c>
      <c r="T299" s="61">
        <f t="shared" si="14"/>
        <v>0.98678645268492249</v>
      </c>
      <c r="U299" s="61"/>
    </row>
    <row r="300" spans="1:21" ht="14.25" customHeight="1">
      <c r="A300" s="19">
        <v>28</v>
      </c>
      <c r="B300" s="19">
        <v>37.619999999999997</v>
      </c>
      <c r="C300" s="20">
        <v>0</v>
      </c>
      <c r="D300" s="20">
        <v>1</v>
      </c>
      <c r="E300" s="20">
        <v>0</v>
      </c>
      <c r="F300" s="20">
        <v>0</v>
      </c>
      <c r="G300" s="20">
        <v>0</v>
      </c>
      <c r="H300" s="21">
        <v>0</v>
      </c>
      <c r="I300" s="21">
        <v>1</v>
      </c>
      <c r="J300" s="21">
        <v>0</v>
      </c>
      <c r="K300" s="21">
        <v>0</v>
      </c>
      <c r="L300" s="21">
        <v>0</v>
      </c>
      <c r="M300" s="21">
        <v>0</v>
      </c>
      <c r="N300" s="21">
        <v>1</v>
      </c>
      <c r="O300" s="21">
        <v>0</v>
      </c>
      <c r="P300" s="21">
        <v>0</v>
      </c>
      <c r="Q300" s="22">
        <v>3766.8838000000001</v>
      </c>
      <c r="R300" s="59">
        <f t="shared" si="12"/>
        <v>6950.1749819752076</v>
      </c>
      <c r="S300" s="59">
        <f t="shared" si="13"/>
        <v>-3183.2911819752076</v>
      </c>
      <c r="T300" s="61">
        <f t="shared" si="14"/>
        <v>0.84507283765302432</v>
      </c>
      <c r="U300" s="61"/>
    </row>
    <row r="301" spans="1:21" ht="14.25" customHeight="1">
      <c r="A301" s="19">
        <v>28</v>
      </c>
      <c r="B301" s="19">
        <v>33.4</v>
      </c>
      <c r="C301" s="20">
        <v>0</v>
      </c>
      <c r="D301" s="20">
        <v>1</v>
      </c>
      <c r="E301" s="20">
        <v>0</v>
      </c>
      <c r="F301" s="20">
        <v>0</v>
      </c>
      <c r="G301" s="20">
        <v>0</v>
      </c>
      <c r="H301" s="21">
        <v>0</v>
      </c>
      <c r="I301" s="21">
        <v>0</v>
      </c>
      <c r="J301" s="21">
        <v>1</v>
      </c>
      <c r="K301" s="21">
        <v>0</v>
      </c>
      <c r="L301" s="21">
        <v>0</v>
      </c>
      <c r="M301" s="21">
        <v>0</v>
      </c>
      <c r="N301" s="21">
        <v>1</v>
      </c>
      <c r="O301" s="21">
        <v>0</v>
      </c>
      <c r="P301" s="21">
        <v>0</v>
      </c>
      <c r="Q301" s="22">
        <v>3172.018</v>
      </c>
      <c r="R301" s="59">
        <f t="shared" si="12"/>
        <v>6310.640588237271</v>
      </c>
      <c r="S301" s="59">
        <f t="shared" si="13"/>
        <v>-3138.622588237271</v>
      </c>
      <c r="T301" s="61">
        <f t="shared" si="14"/>
        <v>0.98947187192420438</v>
      </c>
      <c r="U301" s="61"/>
    </row>
    <row r="302" spans="1:21" ht="14.25" customHeight="1">
      <c r="A302" s="19">
        <v>28</v>
      </c>
      <c r="B302" s="19">
        <v>33</v>
      </c>
      <c r="C302" s="20">
        <v>0</v>
      </c>
      <c r="D302" s="20">
        <v>1</v>
      </c>
      <c r="E302" s="20">
        <v>0</v>
      </c>
      <c r="F302" s="20">
        <v>0</v>
      </c>
      <c r="G302" s="20">
        <v>0</v>
      </c>
      <c r="H302" s="21">
        <v>0</v>
      </c>
      <c r="I302" s="21">
        <v>1</v>
      </c>
      <c r="J302" s="21">
        <v>0</v>
      </c>
      <c r="K302" s="21">
        <v>0</v>
      </c>
      <c r="L302" s="21">
        <v>0</v>
      </c>
      <c r="M302" s="21">
        <v>0</v>
      </c>
      <c r="N302" s="21">
        <v>1</v>
      </c>
      <c r="O302" s="21">
        <v>0</v>
      </c>
      <c r="P302" s="21">
        <v>0</v>
      </c>
      <c r="Q302" s="22">
        <v>4349.4620000000004</v>
      </c>
      <c r="R302" s="59">
        <f t="shared" si="12"/>
        <v>6252.8773884820657</v>
      </c>
      <c r="S302" s="59">
        <f t="shared" si="13"/>
        <v>-1903.4153884820653</v>
      </c>
      <c r="T302" s="61">
        <f t="shared" si="14"/>
        <v>0.43762088011852157</v>
      </c>
      <c r="U302" s="61"/>
    </row>
    <row r="303" spans="1:21" ht="14.25" customHeight="1">
      <c r="A303" s="19">
        <v>28</v>
      </c>
      <c r="B303" s="19">
        <v>33.11</v>
      </c>
      <c r="C303" s="20">
        <v>0</v>
      </c>
      <c r="D303" s="20">
        <v>1</v>
      </c>
      <c r="E303" s="20">
        <v>0</v>
      </c>
      <c r="F303" s="20">
        <v>0</v>
      </c>
      <c r="G303" s="20">
        <v>0</v>
      </c>
      <c r="H303" s="21">
        <v>0</v>
      </c>
      <c r="I303" s="21">
        <v>1</v>
      </c>
      <c r="J303" s="21">
        <v>0</v>
      </c>
      <c r="K303" s="21">
        <v>0</v>
      </c>
      <c r="L303" s="21">
        <v>0</v>
      </c>
      <c r="M303" s="21">
        <v>0</v>
      </c>
      <c r="N303" s="21">
        <v>1</v>
      </c>
      <c r="O303" s="21">
        <v>0</v>
      </c>
      <c r="P303" s="21">
        <v>0</v>
      </c>
      <c r="Q303" s="22">
        <v>3171.6149</v>
      </c>
      <c r="R303" s="59">
        <f t="shared" si="12"/>
        <v>6269.4797121366646</v>
      </c>
      <c r="S303" s="59">
        <f t="shared" si="13"/>
        <v>-3097.8648121366646</v>
      </c>
      <c r="T303" s="61">
        <f t="shared" si="14"/>
        <v>0.97674683396671658</v>
      </c>
      <c r="U303" s="61"/>
    </row>
    <row r="304" spans="1:21" ht="14.25" customHeight="1">
      <c r="A304" s="19">
        <v>29</v>
      </c>
      <c r="B304" s="19">
        <v>38.83</v>
      </c>
      <c r="C304" s="20">
        <v>0</v>
      </c>
      <c r="D304" s="20">
        <v>1</v>
      </c>
      <c r="E304" s="20">
        <v>0</v>
      </c>
      <c r="F304" s="20">
        <v>0</v>
      </c>
      <c r="G304" s="20">
        <v>0</v>
      </c>
      <c r="H304" s="21">
        <v>0</v>
      </c>
      <c r="I304" s="21">
        <v>1</v>
      </c>
      <c r="J304" s="21">
        <v>0</v>
      </c>
      <c r="K304" s="21">
        <v>0</v>
      </c>
      <c r="L304" s="21">
        <v>0</v>
      </c>
      <c r="M304" s="21">
        <v>0</v>
      </c>
      <c r="N304" s="21">
        <v>1</v>
      </c>
      <c r="O304" s="21">
        <v>0</v>
      </c>
      <c r="P304" s="21">
        <v>0</v>
      </c>
      <c r="Q304" s="22">
        <v>5138.2566999999999</v>
      </c>
      <c r="R304" s="59">
        <f t="shared" si="12"/>
        <v>7447.1515282762812</v>
      </c>
      <c r="S304" s="59">
        <f t="shared" si="13"/>
        <v>-2308.8948282762813</v>
      </c>
      <c r="T304" s="61">
        <f t="shared" si="14"/>
        <v>0.44935373280908314</v>
      </c>
      <c r="U304" s="61"/>
    </row>
    <row r="305" spans="1:21" ht="14.25" customHeight="1">
      <c r="A305" s="19">
        <v>29</v>
      </c>
      <c r="B305" s="19">
        <v>32.11</v>
      </c>
      <c r="C305" s="20">
        <v>0</v>
      </c>
      <c r="D305" s="20">
        <v>1</v>
      </c>
      <c r="E305" s="20">
        <v>0</v>
      </c>
      <c r="F305" s="20">
        <v>0</v>
      </c>
      <c r="G305" s="20">
        <v>0</v>
      </c>
      <c r="H305" s="21">
        <v>0</v>
      </c>
      <c r="I305" s="21">
        <v>0</v>
      </c>
      <c r="J305" s="21">
        <v>0</v>
      </c>
      <c r="K305" s="21">
        <v>1</v>
      </c>
      <c r="L305" s="21">
        <v>0</v>
      </c>
      <c r="M305" s="21">
        <v>0</v>
      </c>
      <c r="N305" s="21">
        <v>1</v>
      </c>
      <c r="O305" s="21">
        <v>0</v>
      </c>
      <c r="P305" s="21">
        <v>0</v>
      </c>
      <c r="Q305" s="22">
        <v>4922.9159</v>
      </c>
      <c r="R305" s="59">
        <f t="shared" si="12"/>
        <v>6979.7216529821835</v>
      </c>
      <c r="S305" s="59">
        <f t="shared" si="13"/>
        <v>-2056.8057529821835</v>
      </c>
      <c r="T305" s="61">
        <f t="shared" si="14"/>
        <v>0.41780233397490774</v>
      </c>
      <c r="U305" s="61"/>
    </row>
    <row r="306" spans="1:21" ht="14.25" customHeight="1">
      <c r="A306" s="19">
        <v>29</v>
      </c>
      <c r="B306" s="19">
        <v>35.53</v>
      </c>
      <c r="C306" s="20">
        <v>0</v>
      </c>
      <c r="D306" s="20">
        <v>1</v>
      </c>
      <c r="E306" s="20">
        <v>0</v>
      </c>
      <c r="F306" s="20">
        <v>0</v>
      </c>
      <c r="G306" s="20">
        <v>0</v>
      </c>
      <c r="H306" s="21">
        <v>0</v>
      </c>
      <c r="I306" s="21">
        <v>1</v>
      </c>
      <c r="J306" s="21">
        <v>0</v>
      </c>
      <c r="K306" s="21">
        <v>0</v>
      </c>
      <c r="L306" s="21">
        <v>0</v>
      </c>
      <c r="M306" s="21">
        <v>0</v>
      </c>
      <c r="N306" s="21">
        <v>1</v>
      </c>
      <c r="O306" s="21">
        <v>0</v>
      </c>
      <c r="P306" s="21">
        <v>0</v>
      </c>
      <c r="Q306" s="22">
        <v>3366.6696999999999</v>
      </c>
      <c r="R306" s="59">
        <f t="shared" si="12"/>
        <v>6949.0818186383258</v>
      </c>
      <c r="S306" s="59">
        <f t="shared" si="13"/>
        <v>-3582.4121186383259</v>
      </c>
      <c r="T306" s="61">
        <f t="shared" si="14"/>
        <v>1.0640818487891242</v>
      </c>
      <c r="U306" s="61"/>
    </row>
    <row r="307" spans="1:21" ht="14.25" customHeight="1">
      <c r="A307" s="19">
        <v>29</v>
      </c>
      <c r="B307" s="19">
        <v>31.16</v>
      </c>
      <c r="C307" s="20">
        <v>0</v>
      </c>
      <c r="D307" s="20">
        <v>1</v>
      </c>
      <c r="E307" s="20">
        <v>0</v>
      </c>
      <c r="F307" s="20">
        <v>0</v>
      </c>
      <c r="G307" s="20">
        <v>0</v>
      </c>
      <c r="H307" s="21">
        <v>0</v>
      </c>
      <c r="I307" s="21">
        <v>0</v>
      </c>
      <c r="J307" s="21">
        <v>0</v>
      </c>
      <c r="K307" s="21">
        <v>0</v>
      </c>
      <c r="L307" s="21">
        <v>1</v>
      </c>
      <c r="M307" s="21">
        <v>0</v>
      </c>
      <c r="N307" s="21">
        <v>1</v>
      </c>
      <c r="O307" s="21">
        <v>0</v>
      </c>
      <c r="P307" s="21">
        <v>0</v>
      </c>
      <c r="Q307" s="22">
        <v>3943.5954000000002</v>
      </c>
      <c r="R307" s="59">
        <f t="shared" si="12"/>
        <v>7210.9595775444013</v>
      </c>
      <c r="S307" s="59">
        <f t="shared" si="13"/>
        <v>-3267.3641775444012</v>
      </c>
      <c r="T307" s="61">
        <f t="shared" si="14"/>
        <v>0.82852418824314511</v>
      </c>
      <c r="U307" s="61"/>
    </row>
    <row r="308" spans="1:21" ht="14.25" customHeight="1">
      <c r="A308" s="19">
        <v>30</v>
      </c>
      <c r="B308" s="19">
        <v>32.4</v>
      </c>
      <c r="C308" s="20">
        <v>0</v>
      </c>
      <c r="D308" s="20">
        <v>1</v>
      </c>
      <c r="E308" s="20">
        <v>0</v>
      </c>
      <c r="F308" s="20">
        <v>0</v>
      </c>
      <c r="G308" s="20">
        <v>0</v>
      </c>
      <c r="H308" s="21">
        <v>0</v>
      </c>
      <c r="I308" s="21">
        <v>0</v>
      </c>
      <c r="J308" s="21">
        <v>1</v>
      </c>
      <c r="K308" s="21">
        <v>0</v>
      </c>
      <c r="L308" s="21">
        <v>0</v>
      </c>
      <c r="M308" s="21">
        <v>0</v>
      </c>
      <c r="N308" s="21">
        <v>1</v>
      </c>
      <c r="O308" s="21">
        <v>0</v>
      </c>
      <c r="P308" s="21">
        <v>0</v>
      </c>
      <c r="Q308" s="22">
        <v>4149.7359999999999</v>
      </c>
      <c r="R308" s="59">
        <f t="shared" si="12"/>
        <v>6788.4123453964457</v>
      </c>
      <c r="S308" s="59">
        <f t="shared" si="13"/>
        <v>-2638.6763453964459</v>
      </c>
      <c r="T308" s="61">
        <f t="shared" si="14"/>
        <v>0.63586607567239117</v>
      </c>
      <c r="U308" s="61"/>
    </row>
    <row r="309" spans="1:21" ht="14.25" customHeight="1">
      <c r="A309" s="19">
        <v>30</v>
      </c>
      <c r="B309" s="19">
        <v>30.9</v>
      </c>
      <c r="C309" s="20">
        <v>0</v>
      </c>
      <c r="D309" s="20">
        <v>1</v>
      </c>
      <c r="E309" s="20">
        <v>0</v>
      </c>
      <c r="F309" s="20">
        <v>0</v>
      </c>
      <c r="G309" s="20">
        <v>0</v>
      </c>
      <c r="H309" s="21">
        <v>0</v>
      </c>
      <c r="I309" s="21">
        <v>0</v>
      </c>
      <c r="J309" s="21">
        <v>1</v>
      </c>
      <c r="K309" s="21">
        <v>0</v>
      </c>
      <c r="L309" s="21">
        <v>0</v>
      </c>
      <c r="M309" s="21">
        <v>0</v>
      </c>
      <c r="N309" s="21">
        <v>1</v>
      </c>
      <c r="O309" s="21">
        <v>0</v>
      </c>
      <c r="P309" s="21">
        <v>0</v>
      </c>
      <c r="Q309" s="22">
        <v>5325.6509999999998</v>
      </c>
      <c r="R309" s="59">
        <f t="shared" si="12"/>
        <v>6562.0170228337374</v>
      </c>
      <c r="S309" s="59">
        <f t="shared" si="13"/>
        <v>-1236.3660228337376</v>
      </c>
      <c r="T309" s="61">
        <f t="shared" si="14"/>
        <v>0.232153031213224</v>
      </c>
      <c r="U309" s="61"/>
    </row>
    <row r="310" spans="1:21" ht="14.25" customHeight="1">
      <c r="A310" s="19">
        <v>30</v>
      </c>
      <c r="B310" s="19">
        <v>33.33</v>
      </c>
      <c r="C310" s="20">
        <v>0</v>
      </c>
      <c r="D310" s="20">
        <v>1</v>
      </c>
      <c r="E310" s="20">
        <v>0</v>
      </c>
      <c r="F310" s="20">
        <v>0</v>
      </c>
      <c r="G310" s="20">
        <v>0</v>
      </c>
      <c r="H310" s="21">
        <v>0</v>
      </c>
      <c r="I310" s="21">
        <v>1</v>
      </c>
      <c r="J310" s="21">
        <v>0</v>
      </c>
      <c r="K310" s="21">
        <v>0</v>
      </c>
      <c r="L310" s="21">
        <v>0</v>
      </c>
      <c r="M310" s="21">
        <v>0</v>
      </c>
      <c r="N310" s="21">
        <v>1</v>
      </c>
      <c r="O310" s="21">
        <v>0</v>
      </c>
      <c r="P310" s="21">
        <v>0</v>
      </c>
      <c r="Q310" s="22">
        <v>4151.0286999999998</v>
      </c>
      <c r="R310" s="59">
        <f t="shared" si="12"/>
        <v>6931.3863316468432</v>
      </c>
      <c r="S310" s="59">
        <f t="shared" si="13"/>
        <v>-2780.3576316468434</v>
      </c>
      <c r="T310" s="61">
        <f t="shared" si="14"/>
        <v>0.66979966475462904</v>
      </c>
      <c r="U310" s="61"/>
    </row>
    <row r="311" spans="1:21" ht="14.25" customHeight="1">
      <c r="A311" s="19">
        <v>30</v>
      </c>
      <c r="B311" s="19">
        <v>43.12</v>
      </c>
      <c r="C311" s="20">
        <v>0</v>
      </c>
      <c r="D311" s="20">
        <v>1</v>
      </c>
      <c r="E311" s="20">
        <v>0</v>
      </c>
      <c r="F311" s="20">
        <v>0</v>
      </c>
      <c r="G311" s="20">
        <v>0</v>
      </c>
      <c r="H311" s="21">
        <v>0</v>
      </c>
      <c r="I311" s="21">
        <v>1</v>
      </c>
      <c r="J311" s="21">
        <v>0</v>
      </c>
      <c r="K311" s="21">
        <v>0</v>
      </c>
      <c r="L311" s="21">
        <v>0</v>
      </c>
      <c r="M311" s="21">
        <v>0</v>
      </c>
      <c r="N311" s="21">
        <v>1</v>
      </c>
      <c r="O311" s="21">
        <v>0</v>
      </c>
      <c r="P311" s="21">
        <v>0</v>
      </c>
      <c r="Q311" s="22">
        <v>4753.6368000000002</v>
      </c>
      <c r="R311" s="59">
        <f t="shared" si="12"/>
        <v>8408.9931369061196</v>
      </c>
      <c r="S311" s="59">
        <f t="shared" si="13"/>
        <v>-3655.3563369061194</v>
      </c>
      <c r="T311" s="61">
        <f t="shared" si="14"/>
        <v>0.76895995438821052</v>
      </c>
      <c r="U311" s="61"/>
    </row>
    <row r="312" spans="1:21" ht="14.25" customHeight="1">
      <c r="A312" s="19">
        <v>31</v>
      </c>
      <c r="B312" s="19">
        <v>36.630000000000003</v>
      </c>
      <c r="C312" s="20">
        <v>0</v>
      </c>
      <c r="D312" s="20">
        <v>1</v>
      </c>
      <c r="E312" s="20">
        <v>0</v>
      </c>
      <c r="F312" s="20">
        <v>0</v>
      </c>
      <c r="G312" s="20">
        <v>0</v>
      </c>
      <c r="H312" s="21">
        <v>0</v>
      </c>
      <c r="I312" s="21">
        <v>1</v>
      </c>
      <c r="J312" s="21">
        <v>0</v>
      </c>
      <c r="K312" s="21">
        <v>0</v>
      </c>
      <c r="L312" s="21">
        <v>0</v>
      </c>
      <c r="M312" s="21">
        <v>0</v>
      </c>
      <c r="N312" s="21">
        <v>1</v>
      </c>
      <c r="O312" s="21">
        <v>0</v>
      </c>
      <c r="P312" s="21">
        <v>0</v>
      </c>
      <c r="Q312" s="22">
        <v>4949.7587000000003</v>
      </c>
      <c r="R312" s="59">
        <f t="shared" si="12"/>
        <v>7743.8070273852918</v>
      </c>
      <c r="S312" s="59">
        <f t="shared" si="13"/>
        <v>-2794.0483273852915</v>
      </c>
      <c r="T312" s="61">
        <f t="shared" si="14"/>
        <v>0.56448172461120005</v>
      </c>
      <c r="U312" s="61"/>
    </row>
    <row r="313" spans="1:21" ht="14.25" customHeight="1">
      <c r="A313" s="19">
        <v>31</v>
      </c>
      <c r="B313" s="19">
        <v>32.68</v>
      </c>
      <c r="C313" s="20">
        <v>0</v>
      </c>
      <c r="D313" s="20">
        <v>1</v>
      </c>
      <c r="E313" s="20">
        <v>0</v>
      </c>
      <c r="F313" s="20">
        <v>0</v>
      </c>
      <c r="G313" s="20">
        <v>0</v>
      </c>
      <c r="H313" s="21">
        <v>0</v>
      </c>
      <c r="I313" s="21">
        <v>0</v>
      </c>
      <c r="J313" s="21">
        <v>0</v>
      </c>
      <c r="K313" s="21">
        <v>1</v>
      </c>
      <c r="L313" s="21">
        <v>0</v>
      </c>
      <c r="M313" s="21">
        <v>0</v>
      </c>
      <c r="N313" s="21">
        <v>1</v>
      </c>
      <c r="O313" s="21">
        <v>0</v>
      </c>
      <c r="P313" s="21">
        <v>0</v>
      </c>
      <c r="Q313" s="22">
        <v>4738.2682000000004</v>
      </c>
      <c r="R313" s="59">
        <f t="shared" si="12"/>
        <v>7694.4538477569931</v>
      </c>
      <c r="S313" s="59">
        <f t="shared" si="13"/>
        <v>-2956.1856477569927</v>
      </c>
      <c r="T313" s="61">
        <f t="shared" si="14"/>
        <v>0.62389580390510446</v>
      </c>
      <c r="U313" s="61"/>
    </row>
    <row r="314" spans="1:21" ht="14.25" customHeight="1">
      <c r="A314" s="19">
        <v>31</v>
      </c>
      <c r="B314" s="19">
        <v>31.065000000000001</v>
      </c>
      <c r="C314" s="20">
        <v>0</v>
      </c>
      <c r="D314" s="20">
        <v>1</v>
      </c>
      <c r="E314" s="20">
        <v>0</v>
      </c>
      <c r="F314" s="20">
        <v>0</v>
      </c>
      <c r="G314" s="20">
        <v>0</v>
      </c>
      <c r="H314" s="21">
        <v>0</v>
      </c>
      <c r="I314" s="21">
        <v>0</v>
      </c>
      <c r="J314" s="21">
        <v>0</v>
      </c>
      <c r="K314" s="21">
        <v>0</v>
      </c>
      <c r="L314" s="21">
        <v>1</v>
      </c>
      <c r="M314" s="21">
        <v>0</v>
      </c>
      <c r="N314" s="21">
        <v>1</v>
      </c>
      <c r="O314" s="21">
        <v>0</v>
      </c>
      <c r="P314" s="21">
        <v>0</v>
      </c>
      <c r="Q314" s="22">
        <v>4347.0233500000004</v>
      </c>
      <c r="R314" s="59">
        <f t="shared" si="12"/>
        <v>7825.3231793164123</v>
      </c>
      <c r="S314" s="59">
        <f t="shared" si="13"/>
        <v>-3478.2998293164119</v>
      </c>
      <c r="T314" s="61">
        <f t="shared" si="14"/>
        <v>0.80015669327297534</v>
      </c>
      <c r="U314" s="61"/>
    </row>
    <row r="315" spans="1:21" ht="14.25" customHeight="1">
      <c r="A315" s="19">
        <v>31</v>
      </c>
      <c r="B315" s="19">
        <v>30.495000000000001</v>
      </c>
      <c r="C315" s="20">
        <v>0</v>
      </c>
      <c r="D315" s="20">
        <v>1</v>
      </c>
      <c r="E315" s="20">
        <v>0</v>
      </c>
      <c r="F315" s="20">
        <v>0</v>
      </c>
      <c r="G315" s="20">
        <v>0</v>
      </c>
      <c r="H315" s="21">
        <v>0</v>
      </c>
      <c r="I315" s="21">
        <v>0</v>
      </c>
      <c r="J315" s="21">
        <v>0</v>
      </c>
      <c r="K315" s="21">
        <v>0</v>
      </c>
      <c r="L315" s="21">
        <v>1</v>
      </c>
      <c r="M315" s="21">
        <v>0</v>
      </c>
      <c r="N315" s="21">
        <v>1</v>
      </c>
      <c r="O315" s="21">
        <v>0</v>
      </c>
      <c r="P315" s="21">
        <v>0</v>
      </c>
      <c r="Q315" s="22">
        <v>6113.2310500000003</v>
      </c>
      <c r="R315" s="59">
        <f t="shared" si="12"/>
        <v>7739.2929567425817</v>
      </c>
      <c r="S315" s="59">
        <f t="shared" si="13"/>
        <v>-1626.0619067425814</v>
      </c>
      <c r="T315" s="61">
        <f t="shared" si="14"/>
        <v>0.26599058557464161</v>
      </c>
      <c r="U315" s="61"/>
    </row>
    <row r="316" spans="1:21" ht="14.25" customHeight="1">
      <c r="A316" s="19">
        <v>31</v>
      </c>
      <c r="B316" s="19">
        <v>32.774999999999999</v>
      </c>
      <c r="C316" s="20">
        <v>0</v>
      </c>
      <c r="D316" s="20">
        <v>1</v>
      </c>
      <c r="E316" s="20">
        <v>0</v>
      </c>
      <c r="F316" s="20">
        <v>0</v>
      </c>
      <c r="G316" s="20">
        <v>0</v>
      </c>
      <c r="H316" s="21">
        <v>0</v>
      </c>
      <c r="I316" s="21">
        <v>0</v>
      </c>
      <c r="J316" s="21">
        <v>0</v>
      </c>
      <c r="K316" s="21">
        <v>1</v>
      </c>
      <c r="L316" s="21">
        <v>0</v>
      </c>
      <c r="M316" s="21">
        <v>0</v>
      </c>
      <c r="N316" s="21">
        <v>1</v>
      </c>
      <c r="O316" s="21">
        <v>0</v>
      </c>
      <c r="P316" s="21">
        <v>0</v>
      </c>
      <c r="Q316" s="22">
        <v>5327.4002499999997</v>
      </c>
      <c r="R316" s="59">
        <f t="shared" si="12"/>
        <v>7708.7922181859649</v>
      </c>
      <c r="S316" s="59">
        <f t="shared" si="13"/>
        <v>-2381.3919681859652</v>
      </c>
      <c r="T316" s="61">
        <f t="shared" si="14"/>
        <v>0.44700826978148778</v>
      </c>
      <c r="U316" s="61"/>
    </row>
    <row r="317" spans="1:21" ht="14.25" customHeight="1">
      <c r="A317" s="19">
        <v>32</v>
      </c>
      <c r="B317" s="19">
        <v>37.145000000000003</v>
      </c>
      <c r="C317" s="20">
        <v>0</v>
      </c>
      <c r="D317" s="20">
        <v>1</v>
      </c>
      <c r="E317" s="20">
        <v>0</v>
      </c>
      <c r="F317" s="20">
        <v>0</v>
      </c>
      <c r="G317" s="20">
        <v>0</v>
      </c>
      <c r="H317" s="21">
        <v>0</v>
      </c>
      <c r="I317" s="21">
        <v>0</v>
      </c>
      <c r="J317" s="21">
        <v>0</v>
      </c>
      <c r="K317" s="21">
        <v>0</v>
      </c>
      <c r="L317" s="21">
        <v>1</v>
      </c>
      <c r="M317" s="21">
        <v>0</v>
      </c>
      <c r="N317" s="21">
        <v>1</v>
      </c>
      <c r="O317" s="21">
        <v>0</v>
      </c>
      <c r="P317" s="21">
        <v>0</v>
      </c>
      <c r="Q317" s="22">
        <v>6334.3435499999996</v>
      </c>
      <c r="R317" s="59">
        <f t="shared" si="12"/>
        <v>9057.3298728710797</v>
      </c>
      <c r="S317" s="59">
        <f t="shared" si="13"/>
        <v>-2722.9863228710801</v>
      </c>
      <c r="T317" s="61">
        <f t="shared" si="14"/>
        <v>0.42987664015651317</v>
      </c>
      <c r="U317" s="61"/>
    </row>
    <row r="318" spans="1:21" ht="14.25" customHeight="1">
      <c r="A318" s="19">
        <v>32</v>
      </c>
      <c r="B318" s="19">
        <v>33.155000000000001</v>
      </c>
      <c r="C318" s="20">
        <v>0</v>
      </c>
      <c r="D318" s="20">
        <v>1</v>
      </c>
      <c r="E318" s="20">
        <v>0</v>
      </c>
      <c r="F318" s="20">
        <v>0</v>
      </c>
      <c r="G318" s="20">
        <v>0</v>
      </c>
      <c r="H318" s="21">
        <v>0</v>
      </c>
      <c r="I318" s="21">
        <v>0</v>
      </c>
      <c r="J318" s="21">
        <v>0</v>
      </c>
      <c r="K318" s="21">
        <v>1</v>
      </c>
      <c r="L318" s="21">
        <v>0</v>
      </c>
      <c r="M318" s="21">
        <v>0</v>
      </c>
      <c r="N318" s="21">
        <v>1</v>
      </c>
      <c r="O318" s="21">
        <v>0</v>
      </c>
      <c r="P318" s="21">
        <v>0</v>
      </c>
      <c r="Q318" s="22">
        <v>6128.79745</v>
      </c>
      <c r="R318" s="59">
        <f t="shared" si="12"/>
        <v>8080.4966860023396</v>
      </c>
      <c r="S318" s="59">
        <f t="shared" si="13"/>
        <v>-1951.6992360023396</v>
      </c>
      <c r="T318" s="61">
        <f t="shared" si="14"/>
        <v>0.31844733847458762</v>
      </c>
      <c r="U318" s="61"/>
    </row>
    <row r="319" spans="1:21" ht="14.25" customHeight="1">
      <c r="A319" s="19">
        <v>32</v>
      </c>
      <c r="B319" s="19">
        <v>44.22</v>
      </c>
      <c r="C319" s="20">
        <v>0</v>
      </c>
      <c r="D319" s="20">
        <v>1</v>
      </c>
      <c r="E319" s="20">
        <v>0</v>
      </c>
      <c r="F319" s="20">
        <v>0</v>
      </c>
      <c r="G319" s="20">
        <v>0</v>
      </c>
      <c r="H319" s="21">
        <v>0</v>
      </c>
      <c r="I319" s="21">
        <v>1</v>
      </c>
      <c r="J319" s="21">
        <v>0</v>
      </c>
      <c r="K319" s="21">
        <v>0</v>
      </c>
      <c r="L319" s="21">
        <v>0</v>
      </c>
      <c r="M319" s="21">
        <v>0</v>
      </c>
      <c r="N319" s="21">
        <v>1</v>
      </c>
      <c r="O319" s="21">
        <v>0</v>
      </c>
      <c r="P319" s="21">
        <v>0</v>
      </c>
      <c r="Q319" s="22">
        <v>3994.1777999999999</v>
      </c>
      <c r="R319" s="59">
        <f t="shared" si="12"/>
        <v>9203.7183456530838</v>
      </c>
      <c r="S319" s="59">
        <f t="shared" si="13"/>
        <v>-5209.5405456530843</v>
      </c>
      <c r="T319" s="61">
        <f t="shared" si="14"/>
        <v>1.3042835863874374</v>
      </c>
      <c r="U319" s="61"/>
    </row>
    <row r="320" spans="1:21" ht="14.25" customHeight="1">
      <c r="A320" s="19">
        <v>32</v>
      </c>
      <c r="B320" s="19">
        <v>31.54</v>
      </c>
      <c r="C320" s="20">
        <v>0</v>
      </c>
      <c r="D320" s="20">
        <v>1</v>
      </c>
      <c r="E320" s="20">
        <v>0</v>
      </c>
      <c r="F320" s="20">
        <v>0</v>
      </c>
      <c r="G320" s="20">
        <v>0</v>
      </c>
      <c r="H320" s="21">
        <v>0</v>
      </c>
      <c r="I320" s="21">
        <v>0</v>
      </c>
      <c r="J320" s="21">
        <v>0</v>
      </c>
      <c r="K320" s="21">
        <v>0</v>
      </c>
      <c r="L320" s="21">
        <v>1</v>
      </c>
      <c r="M320" s="21">
        <v>0</v>
      </c>
      <c r="N320" s="21">
        <v>1</v>
      </c>
      <c r="O320" s="21">
        <v>0</v>
      </c>
      <c r="P320" s="21">
        <v>0</v>
      </c>
      <c r="Q320" s="22">
        <v>5148.5526</v>
      </c>
      <c r="R320" s="59">
        <f t="shared" si="12"/>
        <v>8211.3660175617588</v>
      </c>
      <c r="S320" s="59">
        <f t="shared" si="13"/>
        <v>-3062.8134175617588</v>
      </c>
      <c r="T320" s="61">
        <f t="shared" si="14"/>
        <v>0.59488824442849408</v>
      </c>
      <c r="U320" s="61"/>
    </row>
    <row r="321" spans="1:21" ht="14.25" customHeight="1">
      <c r="A321" s="19">
        <v>32</v>
      </c>
      <c r="B321" s="19">
        <v>41.1</v>
      </c>
      <c r="C321" s="20">
        <v>0</v>
      </c>
      <c r="D321" s="20">
        <v>1</v>
      </c>
      <c r="E321" s="20">
        <v>0</v>
      </c>
      <c r="F321" s="20">
        <v>0</v>
      </c>
      <c r="G321" s="20">
        <v>0</v>
      </c>
      <c r="H321" s="21">
        <v>0</v>
      </c>
      <c r="I321" s="21">
        <v>0</v>
      </c>
      <c r="J321" s="21">
        <v>1</v>
      </c>
      <c r="K321" s="21">
        <v>0</v>
      </c>
      <c r="L321" s="21">
        <v>0</v>
      </c>
      <c r="M321" s="21">
        <v>0</v>
      </c>
      <c r="N321" s="21">
        <v>1</v>
      </c>
      <c r="O321" s="21">
        <v>0</v>
      </c>
      <c r="P321" s="21">
        <v>0</v>
      </c>
      <c r="Q321" s="22">
        <v>3989.8409999999999</v>
      </c>
      <c r="R321" s="59">
        <f t="shared" si="12"/>
        <v>8730.2071884611341</v>
      </c>
      <c r="S321" s="59">
        <f t="shared" si="13"/>
        <v>-4740.3661884611338</v>
      </c>
      <c r="T321" s="61">
        <f t="shared" si="14"/>
        <v>1.1881090470675733</v>
      </c>
      <c r="U321" s="61"/>
    </row>
    <row r="322" spans="1:21" ht="14.25" customHeight="1">
      <c r="A322" s="19">
        <v>33</v>
      </c>
      <c r="B322" s="19">
        <v>38.9</v>
      </c>
      <c r="C322" s="20">
        <v>0</v>
      </c>
      <c r="D322" s="20">
        <v>1</v>
      </c>
      <c r="E322" s="20">
        <v>0</v>
      </c>
      <c r="F322" s="20">
        <v>0</v>
      </c>
      <c r="G322" s="20">
        <v>0</v>
      </c>
      <c r="H322" s="21">
        <v>0</v>
      </c>
      <c r="I322" s="21">
        <v>0</v>
      </c>
      <c r="J322" s="21">
        <v>1</v>
      </c>
      <c r="K322" s="21">
        <v>0</v>
      </c>
      <c r="L322" s="21">
        <v>0</v>
      </c>
      <c r="M322" s="21">
        <v>0</v>
      </c>
      <c r="N322" s="21">
        <v>1</v>
      </c>
      <c r="O322" s="21">
        <v>0</v>
      </c>
      <c r="P322" s="21">
        <v>0</v>
      </c>
      <c r="Q322" s="22">
        <v>5972.3779999999997</v>
      </c>
      <c r="R322" s="59">
        <f t="shared" si="12"/>
        <v>8712.5117014696516</v>
      </c>
      <c r="S322" s="59">
        <f t="shared" si="13"/>
        <v>-2740.1337014696519</v>
      </c>
      <c r="T322" s="61">
        <f t="shared" si="14"/>
        <v>0.4588011176569286</v>
      </c>
      <c r="U322" s="61"/>
    </row>
    <row r="323" spans="1:21" ht="14.25" customHeight="1">
      <c r="A323" s="19">
        <v>33</v>
      </c>
      <c r="B323" s="19">
        <v>32.9</v>
      </c>
      <c r="C323" s="20">
        <v>0</v>
      </c>
      <c r="D323" s="20">
        <v>1</v>
      </c>
      <c r="E323" s="20">
        <v>0</v>
      </c>
      <c r="F323" s="20">
        <v>0</v>
      </c>
      <c r="G323" s="20">
        <v>0</v>
      </c>
      <c r="H323" s="21">
        <v>0</v>
      </c>
      <c r="I323" s="21">
        <v>0</v>
      </c>
      <c r="J323" s="21">
        <v>1</v>
      </c>
      <c r="K323" s="21">
        <v>0</v>
      </c>
      <c r="L323" s="21">
        <v>0</v>
      </c>
      <c r="M323" s="21">
        <v>0</v>
      </c>
      <c r="N323" s="21">
        <v>1</v>
      </c>
      <c r="O323" s="21">
        <v>0</v>
      </c>
      <c r="P323" s="21">
        <v>0</v>
      </c>
      <c r="Q323" s="22">
        <v>5375.0379999999996</v>
      </c>
      <c r="R323" s="59">
        <f t="shared" ref="R323:R386" si="15">$X$2*A323+$X$3*B323+($X$4)*C323+$X$5*D323+($X$6)*E323+($X$7)*F323+($X$8)*G323+$X$9*H323+($X$10)*I323+($X$11)*J323+$X$12*K323+$X$13*L323+$X$14*M323+($X$15)*N323+($X$16)*O323+($X$17)*P323+($X$18)</f>
        <v>7806.9304112188183</v>
      </c>
      <c r="S323" s="59">
        <f t="shared" ref="S323:S386" si="16">Q323-R323</f>
        <v>-2431.8924112188188</v>
      </c>
      <c r="T323" s="61">
        <f t="shared" ref="T323:T386" si="17">(R323-Q323)/Q323</f>
        <v>0.452441901102619</v>
      </c>
      <c r="U323" s="61"/>
    </row>
    <row r="324" spans="1:21" ht="14.25" customHeight="1">
      <c r="A324" s="19">
        <v>33</v>
      </c>
      <c r="B324" s="19">
        <v>42.94</v>
      </c>
      <c r="C324" s="20">
        <v>0</v>
      </c>
      <c r="D324" s="20">
        <v>1</v>
      </c>
      <c r="E324" s="20">
        <v>0</v>
      </c>
      <c r="F324" s="20">
        <v>0</v>
      </c>
      <c r="G324" s="20">
        <v>0</v>
      </c>
      <c r="H324" s="21">
        <v>0</v>
      </c>
      <c r="I324" s="21">
        <v>0</v>
      </c>
      <c r="J324" s="21">
        <v>0</v>
      </c>
      <c r="K324" s="21">
        <v>1</v>
      </c>
      <c r="L324" s="21">
        <v>0</v>
      </c>
      <c r="M324" s="21">
        <v>0</v>
      </c>
      <c r="N324" s="21">
        <v>1</v>
      </c>
      <c r="O324" s="21">
        <v>0</v>
      </c>
      <c r="P324" s="21">
        <v>0</v>
      </c>
      <c r="Q324" s="22">
        <v>6360.9935999999998</v>
      </c>
      <c r="R324" s="59">
        <f t="shared" si="15"/>
        <v>9871.6998262868965</v>
      </c>
      <c r="S324" s="59">
        <f t="shared" si="16"/>
        <v>-3510.7062262868967</v>
      </c>
      <c r="T324" s="61">
        <f t="shared" si="17"/>
        <v>0.55191161114938037</v>
      </c>
      <c r="U324" s="61"/>
    </row>
    <row r="325" spans="1:21" ht="14.25" customHeight="1">
      <c r="A325" s="19">
        <v>33</v>
      </c>
      <c r="B325" s="19">
        <v>36.29</v>
      </c>
      <c r="C325" s="20">
        <v>0</v>
      </c>
      <c r="D325" s="20">
        <v>1</v>
      </c>
      <c r="E325" s="20">
        <v>0</v>
      </c>
      <c r="F325" s="20">
        <v>0</v>
      </c>
      <c r="G325" s="20">
        <v>0</v>
      </c>
      <c r="H325" s="21">
        <v>0</v>
      </c>
      <c r="I325" s="21">
        <v>0</v>
      </c>
      <c r="J325" s="21">
        <v>0</v>
      </c>
      <c r="K325" s="21">
        <v>0</v>
      </c>
      <c r="L325" s="21">
        <v>1</v>
      </c>
      <c r="M325" s="21">
        <v>0</v>
      </c>
      <c r="N325" s="21">
        <v>1</v>
      </c>
      <c r="O325" s="21">
        <v>0</v>
      </c>
      <c r="P325" s="21">
        <v>0</v>
      </c>
      <c r="Q325" s="22">
        <v>6551.7501000000002</v>
      </c>
      <c r="R325" s="59">
        <f t="shared" si="15"/>
        <v>9242.6355251108234</v>
      </c>
      <c r="S325" s="59">
        <f t="shared" si="16"/>
        <v>-2690.8854251108232</v>
      </c>
      <c r="T325" s="61">
        <f t="shared" si="17"/>
        <v>0.41071246369894709</v>
      </c>
      <c r="U325" s="61"/>
    </row>
    <row r="326" spans="1:21" ht="14.25" customHeight="1">
      <c r="A326" s="19">
        <v>33</v>
      </c>
      <c r="B326" s="19">
        <v>39.82</v>
      </c>
      <c r="C326" s="20">
        <v>0</v>
      </c>
      <c r="D326" s="20">
        <v>1</v>
      </c>
      <c r="E326" s="20">
        <v>0</v>
      </c>
      <c r="F326" s="20">
        <v>0</v>
      </c>
      <c r="G326" s="20">
        <v>0</v>
      </c>
      <c r="H326" s="21">
        <v>0</v>
      </c>
      <c r="I326" s="21">
        <v>1</v>
      </c>
      <c r="J326" s="21">
        <v>0</v>
      </c>
      <c r="K326" s="21">
        <v>0</v>
      </c>
      <c r="L326" s="21">
        <v>0</v>
      </c>
      <c r="M326" s="21">
        <v>0</v>
      </c>
      <c r="N326" s="21">
        <v>1</v>
      </c>
      <c r="O326" s="21">
        <v>0</v>
      </c>
      <c r="P326" s="21">
        <v>0</v>
      </c>
      <c r="Q326" s="22">
        <v>4795.6567999999997</v>
      </c>
      <c r="R326" s="59">
        <f t="shared" si="15"/>
        <v>8853.9763855696292</v>
      </c>
      <c r="S326" s="59">
        <f t="shared" si="16"/>
        <v>-4058.3195855696295</v>
      </c>
      <c r="T326" s="61">
        <f t="shared" si="17"/>
        <v>0.84624896126212157</v>
      </c>
      <c r="U326" s="61"/>
    </row>
    <row r="327" spans="1:21" ht="14.25" customHeight="1">
      <c r="A327" s="19">
        <v>34</v>
      </c>
      <c r="B327" s="19">
        <v>37.335000000000001</v>
      </c>
      <c r="C327" s="20">
        <v>0</v>
      </c>
      <c r="D327" s="20">
        <v>1</v>
      </c>
      <c r="E327" s="20">
        <v>0</v>
      </c>
      <c r="F327" s="20">
        <v>0</v>
      </c>
      <c r="G327" s="20">
        <v>0</v>
      </c>
      <c r="H327" s="21">
        <v>0</v>
      </c>
      <c r="I327" s="21">
        <v>0</v>
      </c>
      <c r="J327" s="21">
        <v>0</v>
      </c>
      <c r="K327" s="21">
        <v>1</v>
      </c>
      <c r="L327" s="21">
        <v>0</v>
      </c>
      <c r="M327" s="21">
        <v>0</v>
      </c>
      <c r="N327" s="21">
        <v>1</v>
      </c>
      <c r="O327" s="21">
        <v>0</v>
      </c>
      <c r="P327" s="21">
        <v>0</v>
      </c>
      <c r="Q327" s="22">
        <v>5989.5236500000001</v>
      </c>
      <c r="R327" s="59">
        <f t="shared" si="15"/>
        <v>9340.0869570780669</v>
      </c>
      <c r="S327" s="59">
        <f t="shared" si="16"/>
        <v>-3350.5633070780668</v>
      </c>
      <c r="T327" s="61">
        <f t="shared" si="17"/>
        <v>0.55940396980953011</v>
      </c>
      <c r="U327" s="61"/>
    </row>
    <row r="328" spans="1:21" ht="14.25" customHeight="1">
      <c r="A328" s="19">
        <v>34</v>
      </c>
      <c r="B328" s="19">
        <v>33.700000000000003</v>
      </c>
      <c r="C328" s="20">
        <v>0</v>
      </c>
      <c r="D328" s="20">
        <v>1</v>
      </c>
      <c r="E328" s="20">
        <v>0</v>
      </c>
      <c r="F328" s="20">
        <v>0</v>
      </c>
      <c r="G328" s="20">
        <v>0</v>
      </c>
      <c r="H328" s="21">
        <v>0</v>
      </c>
      <c r="I328" s="21">
        <v>0</v>
      </c>
      <c r="J328" s="21">
        <v>1</v>
      </c>
      <c r="K328" s="21">
        <v>0</v>
      </c>
      <c r="L328" s="21">
        <v>0</v>
      </c>
      <c r="M328" s="21">
        <v>0</v>
      </c>
      <c r="N328" s="21">
        <v>1</v>
      </c>
      <c r="O328" s="21">
        <v>0</v>
      </c>
      <c r="P328" s="21">
        <v>0</v>
      </c>
      <c r="Q328" s="22">
        <v>5012.4709999999995</v>
      </c>
      <c r="R328" s="59">
        <f t="shared" si="15"/>
        <v>8242.0255693527524</v>
      </c>
      <c r="S328" s="59">
        <f t="shared" si="16"/>
        <v>-3229.5545693527529</v>
      </c>
      <c r="T328" s="61">
        <f t="shared" si="17"/>
        <v>0.64430389110535569</v>
      </c>
      <c r="U328" s="61"/>
    </row>
    <row r="329" spans="1:21" ht="14.25" customHeight="1">
      <c r="A329" s="19">
        <v>34</v>
      </c>
      <c r="B329" s="19">
        <v>38</v>
      </c>
      <c r="C329" s="20">
        <v>0</v>
      </c>
      <c r="D329" s="20">
        <v>1</v>
      </c>
      <c r="E329" s="20">
        <v>0</v>
      </c>
      <c r="F329" s="20">
        <v>0</v>
      </c>
      <c r="G329" s="20">
        <v>0</v>
      </c>
      <c r="H329" s="21">
        <v>0</v>
      </c>
      <c r="I329" s="21">
        <v>0</v>
      </c>
      <c r="J329" s="21">
        <v>1</v>
      </c>
      <c r="K329" s="21">
        <v>0</v>
      </c>
      <c r="L329" s="21">
        <v>0</v>
      </c>
      <c r="M329" s="21">
        <v>0</v>
      </c>
      <c r="N329" s="21">
        <v>1</v>
      </c>
      <c r="O329" s="21">
        <v>0</v>
      </c>
      <c r="P329" s="21">
        <v>0</v>
      </c>
      <c r="Q329" s="22">
        <v>6196.4480000000003</v>
      </c>
      <c r="R329" s="59">
        <f t="shared" si="15"/>
        <v>8891.0254940325176</v>
      </c>
      <c r="S329" s="59">
        <f t="shared" si="16"/>
        <v>-2694.5774940325173</v>
      </c>
      <c r="T329" s="61">
        <f t="shared" si="17"/>
        <v>0.43485840501405276</v>
      </c>
      <c r="U329" s="61"/>
    </row>
    <row r="330" spans="1:21" ht="14.25" customHeight="1">
      <c r="A330" s="19">
        <v>34</v>
      </c>
      <c r="B330" s="19">
        <v>33.25</v>
      </c>
      <c r="C330" s="20">
        <v>0</v>
      </c>
      <c r="D330" s="20">
        <v>1</v>
      </c>
      <c r="E330" s="20">
        <v>0</v>
      </c>
      <c r="F330" s="20">
        <v>0</v>
      </c>
      <c r="G330" s="20">
        <v>0</v>
      </c>
      <c r="H330" s="21">
        <v>0</v>
      </c>
      <c r="I330" s="21">
        <v>0</v>
      </c>
      <c r="J330" s="21">
        <v>0</v>
      </c>
      <c r="K330" s="21">
        <v>0</v>
      </c>
      <c r="L330" s="21">
        <v>1</v>
      </c>
      <c r="M330" s="21">
        <v>0</v>
      </c>
      <c r="N330" s="21">
        <v>1</v>
      </c>
      <c r="O330" s="21">
        <v>0</v>
      </c>
      <c r="P330" s="21">
        <v>0</v>
      </c>
      <c r="Q330" s="22">
        <v>5594.8455000000004</v>
      </c>
      <c r="R330" s="59">
        <f t="shared" si="15"/>
        <v>9098.1586574842258</v>
      </c>
      <c r="S330" s="59">
        <f t="shared" si="16"/>
        <v>-3503.3131574842255</v>
      </c>
      <c r="T330" s="61">
        <f t="shared" si="17"/>
        <v>0.62616798935452733</v>
      </c>
      <c r="U330" s="61"/>
    </row>
    <row r="331" spans="1:21" ht="14.25" customHeight="1">
      <c r="A331" s="19">
        <v>35</v>
      </c>
      <c r="B331" s="19">
        <v>34.799999999999997</v>
      </c>
      <c r="C331" s="20">
        <v>0</v>
      </c>
      <c r="D331" s="20">
        <v>1</v>
      </c>
      <c r="E331" s="20">
        <v>0</v>
      </c>
      <c r="F331" s="20">
        <v>0</v>
      </c>
      <c r="G331" s="20">
        <v>0</v>
      </c>
      <c r="H331" s="21">
        <v>0</v>
      </c>
      <c r="I331" s="21">
        <v>0</v>
      </c>
      <c r="J331" s="21">
        <v>1</v>
      </c>
      <c r="K331" s="21">
        <v>0</v>
      </c>
      <c r="L331" s="21">
        <v>0</v>
      </c>
      <c r="M331" s="21">
        <v>0</v>
      </c>
      <c r="N331" s="21">
        <v>1</v>
      </c>
      <c r="O331" s="21">
        <v>0</v>
      </c>
      <c r="P331" s="21">
        <v>0</v>
      </c>
      <c r="Q331" s="22">
        <v>5246.0469999999996</v>
      </c>
      <c r="R331" s="59">
        <f t="shared" si="15"/>
        <v>8722.3997919992289</v>
      </c>
      <c r="S331" s="59">
        <f t="shared" si="16"/>
        <v>-3476.3527919992293</v>
      </c>
      <c r="T331" s="61">
        <f t="shared" si="17"/>
        <v>0.66266138904192617</v>
      </c>
      <c r="U331" s="61"/>
    </row>
    <row r="332" spans="1:21" ht="14.25" customHeight="1">
      <c r="A332" s="19">
        <v>35</v>
      </c>
      <c r="B332" s="19">
        <v>43.34</v>
      </c>
      <c r="C332" s="20">
        <v>0</v>
      </c>
      <c r="D332" s="20">
        <v>1</v>
      </c>
      <c r="E332" s="20">
        <v>0</v>
      </c>
      <c r="F332" s="20">
        <v>0</v>
      </c>
      <c r="G332" s="20">
        <v>0</v>
      </c>
      <c r="H332" s="21">
        <v>0</v>
      </c>
      <c r="I332" s="21">
        <v>1</v>
      </c>
      <c r="J332" s="21">
        <v>0</v>
      </c>
      <c r="K332" s="21">
        <v>0</v>
      </c>
      <c r="L332" s="21">
        <v>0</v>
      </c>
      <c r="M332" s="21">
        <v>0</v>
      </c>
      <c r="N332" s="21">
        <v>1</v>
      </c>
      <c r="O332" s="21">
        <v>0</v>
      </c>
      <c r="P332" s="21">
        <v>0</v>
      </c>
      <c r="Q332" s="22">
        <v>5846.9175999999998</v>
      </c>
      <c r="R332" s="59">
        <f t="shared" si="15"/>
        <v>10013.952714717771</v>
      </c>
      <c r="S332" s="59">
        <f t="shared" si="16"/>
        <v>-4167.0351147177707</v>
      </c>
      <c r="T332" s="61">
        <f t="shared" si="17"/>
        <v>0.71268921503490501</v>
      </c>
      <c r="U332" s="61"/>
    </row>
    <row r="333" spans="1:21" ht="14.25" customHeight="1">
      <c r="A333" s="19">
        <v>35</v>
      </c>
      <c r="B333" s="19">
        <v>31</v>
      </c>
      <c r="C333" s="20">
        <v>0</v>
      </c>
      <c r="D333" s="20">
        <v>1</v>
      </c>
      <c r="E333" s="20">
        <v>0</v>
      </c>
      <c r="F333" s="20">
        <v>0</v>
      </c>
      <c r="G333" s="20">
        <v>0</v>
      </c>
      <c r="H333" s="21">
        <v>0</v>
      </c>
      <c r="I333" s="21">
        <v>0</v>
      </c>
      <c r="J333" s="21">
        <v>1</v>
      </c>
      <c r="K333" s="21">
        <v>0</v>
      </c>
      <c r="L333" s="21">
        <v>0</v>
      </c>
      <c r="M333" s="21">
        <v>0</v>
      </c>
      <c r="N333" s="21">
        <v>1</v>
      </c>
      <c r="O333" s="21">
        <v>0</v>
      </c>
      <c r="P333" s="21">
        <v>0</v>
      </c>
      <c r="Q333" s="22">
        <v>5240.7650000000003</v>
      </c>
      <c r="R333" s="59">
        <f t="shared" si="15"/>
        <v>8148.8649748403695</v>
      </c>
      <c r="S333" s="59">
        <f t="shared" si="16"/>
        <v>-2908.0999748403692</v>
      </c>
      <c r="T333" s="61">
        <f t="shared" si="17"/>
        <v>0.5548999000795436</v>
      </c>
      <c r="U333" s="61"/>
    </row>
    <row r="334" spans="1:21" ht="14.25" customHeight="1">
      <c r="A334" s="19">
        <v>35</v>
      </c>
      <c r="B334" s="19">
        <v>38.094999999999999</v>
      </c>
      <c r="C334" s="20">
        <v>0</v>
      </c>
      <c r="D334" s="20">
        <v>1</v>
      </c>
      <c r="E334" s="20">
        <v>0</v>
      </c>
      <c r="F334" s="20">
        <v>0</v>
      </c>
      <c r="G334" s="20">
        <v>0</v>
      </c>
      <c r="H334" s="21">
        <v>0</v>
      </c>
      <c r="I334" s="21">
        <v>0</v>
      </c>
      <c r="J334" s="21">
        <v>0</v>
      </c>
      <c r="K334" s="21">
        <v>0</v>
      </c>
      <c r="L334" s="21">
        <v>1</v>
      </c>
      <c r="M334" s="21">
        <v>0</v>
      </c>
      <c r="N334" s="21">
        <v>1</v>
      </c>
      <c r="O334" s="21">
        <v>0</v>
      </c>
      <c r="P334" s="21">
        <v>0</v>
      </c>
      <c r="Q334" s="22">
        <v>24915.046259999999</v>
      </c>
      <c r="R334" s="59">
        <f t="shared" si="15"/>
        <v>10143.766535462264</v>
      </c>
      <c r="S334" s="59">
        <f t="shared" si="16"/>
        <v>14771.279724537735</v>
      </c>
      <c r="T334" s="61">
        <f t="shared" si="17"/>
        <v>-0.59286583578423324</v>
      </c>
      <c r="U334" s="61"/>
    </row>
    <row r="335" spans="1:21" ht="14.25" customHeight="1">
      <c r="A335" s="19">
        <v>35</v>
      </c>
      <c r="B335" s="19">
        <v>34.21</v>
      </c>
      <c r="C335" s="20">
        <v>0</v>
      </c>
      <c r="D335" s="20">
        <v>1</v>
      </c>
      <c r="E335" s="20">
        <v>0</v>
      </c>
      <c r="F335" s="20">
        <v>0</v>
      </c>
      <c r="G335" s="20">
        <v>0</v>
      </c>
      <c r="H335" s="21">
        <v>0</v>
      </c>
      <c r="I335" s="21">
        <v>1</v>
      </c>
      <c r="J335" s="21">
        <v>0</v>
      </c>
      <c r="K335" s="21">
        <v>0</v>
      </c>
      <c r="L335" s="21">
        <v>0</v>
      </c>
      <c r="M335" s="21">
        <v>0</v>
      </c>
      <c r="N335" s="21">
        <v>1</v>
      </c>
      <c r="O335" s="21">
        <v>0</v>
      </c>
      <c r="P335" s="21">
        <v>0</v>
      </c>
      <c r="Q335" s="22">
        <v>5245.2268999999997</v>
      </c>
      <c r="R335" s="59">
        <f t="shared" si="15"/>
        <v>8635.9598513860819</v>
      </c>
      <c r="S335" s="59">
        <f t="shared" si="16"/>
        <v>-3390.7329513860823</v>
      </c>
      <c r="T335" s="61">
        <f t="shared" si="17"/>
        <v>0.64644161559266056</v>
      </c>
      <c r="U335" s="61"/>
    </row>
    <row r="336" spans="1:21" ht="14.25" customHeight="1">
      <c r="A336" s="19">
        <v>35</v>
      </c>
      <c r="B336" s="19">
        <v>35.86</v>
      </c>
      <c r="C336" s="20">
        <v>0</v>
      </c>
      <c r="D336" s="20">
        <v>1</v>
      </c>
      <c r="E336" s="20">
        <v>0</v>
      </c>
      <c r="F336" s="20">
        <v>0</v>
      </c>
      <c r="G336" s="20">
        <v>0</v>
      </c>
      <c r="H336" s="21">
        <v>0</v>
      </c>
      <c r="I336" s="21">
        <v>1</v>
      </c>
      <c r="J336" s="21">
        <v>0</v>
      </c>
      <c r="K336" s="21">
        <v>0</v>
      </c>
      <c r="L336" s="21">
        <v>0</v>
      </c>
      <c r="M336" s="21">
        <v>0</v>
      </c>
      <c r="N336" s="21">
        <v>1</v>
      </c>
      <c r="O336" s="21">
        <v>0</v>
      </c>
      <c r="P336" s="21">
        <v>0</v>
      </c>
      <c r="Q336" s="22">
        <v>5836.5204000000003</v>
      </c>
      <c r="R336" s="59">
        <f t="shared" si="15"/>
        <v>8884.9947062050596</v>
      </c>
      <c r="S336" s="59">
        <f t="shared" si="16"/>
        <v>-3048.4743062050593</v>
      </c>
      <c r="T336" s="61">
        <f t="shared" si="17"/>
        <v>0.52231022891739731</v>
      </c>
      <c r="U336" s="61"/>
    </row>
    <row r="337" spans="1:21" ht="14.25" customHeight="1">
      <c r="A337" s="19">
        <v>35</v>
      </c>
      <c r="B337" s="19">
        <v>35.814999999999998</v>
      </c>
      <c r="C337" s="20">
        <v>0</v>
      </c>
      <c r="D337" s="20">
        <v>1</v>
      </c>
      <c r="E337" s="20">
        <v>0</v>
      </c>
      <c r="F337" s="20">
        <v>0</v>
      </c>
      <c r="G337" s="20">
        <v>0</v>
      </c>
      <c r="H337" s="21">
        <v>0</v>
      </c>
      <c r="I337" s="21">
        <v>0</v>
      </c>
      <c r="J337" s="21">
        <v>0</v>
      </c>
      <c r="K337" s="21">
        <v>1</v>
      </c>
      <c r="L337" s="21">
        <v>0</v>
      </c>
      <c r="M337" s="21">
        <v>0</v>
      </c>
      <c r="N337" s="21">
        <v>1</v>
      </c>
      <c r="O337" s="21">
        <v>0</v>
      </c>
      <c r="P337" s="21">
        <v>0</v>
      </c>
      <c r="Q337" s="22">
        <v>5630.4578499999998</v>
      </c>
      <c r="R337" s="59">
        <f t="shared" si="15"/>
        <v>9425.0240163150138</v>
      </c>
      <c r="S337" s="59">
        <f t="shared" si="16"/>
        <v>-3794.566166315014</v>
      </c>
      <c r="T337" s="61">
        <f t="shared" si="17"/>
        <v>0.67393563141850255</v>
      </c>
      <c r="U337" s="61"/>
    </row>
    <row r="338" spans="1:21" ht="14.25" customHeight="1">
      <c r="A338" s="19">
        <v>36</v>
      </c>
      <c r="B338" s="19">
        <v>29.92</v>
      </c>
      <c r="C338" s="20">
        <v>0</v>
      </c>
      <c r="D338" s="20">
        <v>1</v>
      </c>
      <c r="E338" s="20">
        <v>0</v>
      </c>
      <c r="F338" s="20">
        <v>0</v>
      </c>
      <c r="G338" s="20">
        <v>0</v>
      </c>
      <c r="H338" s="21">
        <v>0</v>
      </c>
      <c r="I338" s="21">
        <v>1</v>
      </c>
      <c r="J338" s="21">
        <v>0</v>
      </c>
      <c r="K338" s="21">
        <v>0</v>
      </c>
      <c r="L338" s="21">
        <v>0</v>
      </c>
      <c r="M338" s="21">
        <v>0</v>
      </c>
      <c r="N338" s="21">
        <v>0</v>
      </c>
      <c r="O338" s="21">
        <v>1</v>
      </c>
      <c r="P338" s="21">
        <v>0</v>
      </c>
      <c r="Q338" s="22">
        <v>5478.0367999999999</v>
      </c>
      <c r="R338" s="59">
        <f t="shared" si="15"/>
        <v>7507.6932467995794</v>
      </c>
      <c r="S338" s="59">
        <f t="shared" si="16"/>
        <v>-2029.6564467995795</v>
      </c>
      <c r="T338" s="61">
        <f t="shared" si="17"/>
        <v>0.37050799782863442</v>
      </c>
      <c r="U338" s="61"/>
    </row>
    <row r="339" spans="1:21" ht="14.25" customHeight="1">
      <c r="A339" s="19">
        <v>36</v>
      </c>
      <c r="B339" s="19">
        <v>30.02</v>
      </c>
      <c r="C339" s="20">
        <v>0</v>
      </c>
      <c r="D339" s="20">
        <v>1</v>
      </c>
      <c r="E339" s="20">
        <v>0</v>
      </c>
      <c r="F339" s="20">
        <v>0</v>
      </c>
      <c r="G339" s="20">
        <v>0</v>
      </c>
      <c r="H339" s="21">
        <v>0</v>
      </c>
      <c r="I339" s="21">
        <v>0</v>
      </c>
      <c r="J339" s="21">
        <v>0</v>
      </c>
      <c r="K339" s="21">
        <v>1</v>
      </c>
      <c r="L339" s="21">
        <v>0</v>
      </c>
      <c r="M339" s="21">
        <v>0</v>
      </c>
      <c r="N339" s="21">
        <v>0</v>
      </c>
      <c r="O339" s="21">
        <v>1</v>
      </c>
      <c r="P339" s="21">
        <v>0</v>
      </c>
      <c r="Q339" s="22">
        <v>5272.1758</v>
      </c>
      <c r="R339" s="59">
        <f t="shared" si="15"/>
        <v>8069.607438090592</v>
      </c>
      <c r="S339" s="59">
        <f t="shared" si="16"/>
        <v>-2797.4316380905921</v>
      </c>
      <c r="T339" s="61">
        <f t="shared" si="17"/>
        <v>0.53060287520962257</v>
      </c>
      <c r="U339" s="61"/>
    </row>
    <row r="340" spans="1:21" ht="14.25" customHeight="1">
      <c r="A340" s="19">
        <v>36</v>
      </c>
      <c r="B340" s="19">
        <v>29.92</v>
      </c>
      <c r="C340" s="20">
        <v>0</v>
      </c>
      <c r="D340" s="20">
        <v>1</v>
      </c>
      <c r="E340" s="20">
        <v>0</v>
      </c>
      <c r="F340" s="20">
        <v>0</v>
      </c>
      <c r="G340" s="20">
        <v>0</v>
      </c>
      <c r="H340" s="21">
        <v>0</v>
      </c>
      <c r="I340" s="21">
        <v>1</v>
      </c>
      <c r="J340" s="21">
        <v>0</v>
      </c>
      <c r="K340" s="21">
        <v>0</v>
      </c>
      <c r="L340" s="21">
        <v>0</v>
      </c>
      <c r="M340" s="21">
        <v>0</v>
      </c>
      <c r="N340" s="21">
        <v>0</v>
      </c>
      <c r="O340" s="21">
        <v>1</v>
      </c>
      <c r="P340" s="21">
        <v>0</v>
      </c>
      <c r="Q340" s="22">
        <v>4889.0367999999999</v>
      </c>
      <c r="R340" s="59">
        <f t="shared" si="15"/>
        <v>7507.6932467995794</v>
      </c>
      <c r="S340" s="59">
        <f t="shared" si="16"/>
        <v>-2618.6564467995795</v>
      </c>
      <c r="T340" s="61">
        <f t="shared" si="17"/>
        <v>0.53561806832781045</v>
      </c>
      <c r="U340" s="61"/>
    </row>
    <row r="341" spans="1:21" ht="14.25" customHeight="1">
      <c r="A341" s="19">
        <v>37</v>
      </c>
      <c r="B341" s="19">
        <v>30.8</v>
      </c>
      <c r="C341" s="20">
        <v>0</v>
      </c>
      <c r="D341" s="20">
        <v>1</v>
      </c>
      <c r="E341" s="20">
        <v>0</v>
      </c>
      <c r="F341" s="20">
        <v>0</v>
      </c>
      <c r="G341" s="20">
        <v>0</v>
      </c>
      <c r="H341" s="21">
        <v>0</v>
      </c>
      <c r="I341" s="21">
        <v>1</v>
      </c>
      <c r="J341" s="21">
        <v>0</v>
      </c>
      <c r="K341" s="21">
        <v>0</v>
      </c>
      <c r="L341" s="21">
        <v>0</v>
      </c>
      <c r="M341" s="21">
        <v>0</v>
      </c>
      <c r="N341" s="21">
        <v>0</v>
      </c>
      <c r="O341" s="21">
        <v>1</v>
      </c>
      <c r="P341" s="21">
        <v>0</v>
      </c>
      <c r="Q341" s="22">
        <v>6313.759</v>
      </c>
      <c r="R341" s="59">
        <f t="shared" si="15"/>
        <v>7954.8628221368599</v>
      </c>
      <c r="S341" s="59">
        <f t="shared" si="16"/>
        <v>-1641.1038221368599</v>
      </c>
      <c r="T341" s="61">
        <f t="shared" si="17"/>
        <v>0.25992500222717718</v>
      </c>
      <c r="U341" s="61"/>
    </row>
    <row r="342" spans="1:21" ht="14.25" customHeight="1">
      <c r="A342" s="19">
        <v>37</v>
      </c>
      <c r="B342" s="19">
        <v>34.104999999999997</v>
      </c>
      <c r="C342" s="20">
        <v>0</v>
      </c>
      <c r="D342" s="20">
        <v>1</v>
      </c>
      <c r="E342" s="20">
        <v>0</v>
      </c>
      <c r="F342" s="20">
        <v>0</v>
      </c>
      <c r="G342" s="20">
        <v>0</v>
      </c>
      <c r="H342" s="21">
        <v>0</v>
      </c>
      <c r="I342" s="21">
        <v>0</v>
      </c>
      <c r="J342" s="21">
        <v>0</v>
      </c>
      <c r="K342" s="21">
        <v>1</v>
      </c>
      <c r="L342" s="21">
        <v>0</v>
      </c>
      <c r="M342" s="21">
        <v>0</v>
      </c>
      <c r="N342" s="21">
        <v>0</v>
      </c>
      <c r="O342" s="21">
        <v>1</v>
      </c>
      <c r="P342" s="21">
        <v>0</v>
      </c>
      <c r="Q342" s="22">
        <v>6112.3529500000004</v>
      </c>
      <c r="R342" s="59">
        <f t="shared" si="15"/>
        <v>9000.508352636858</v>
      </c>
      <c r="S342" s="59">
        <f t="shared" si="16"/>
        <v>-2888.1554026368576</v>
      </c>
      <c r="T342" s="61">
        <f t="shared" si="17"/>
        <v>0.47251122869742945</v>
      </c>
      <c r="U342" s="61"/>
    </row>
    <row r="343" spans="1:21" ht="14.25" customHeight="1">
      <c r="A343" s="19">
        <v>38</v>
      </c>
      <c r="B343" s="19">
        <v>40.15</v>
      </c>
      <c r="C343" s="20">
        <v>0</v>
      </c>
      <c r="D343" s="20">
        <v>1</v>
      </c>
      <c r="E343" s="20">
        <v>0</v>
      </c>
      <c r="F343" s="20">
        <v>0</v>
      </c>
      <c r="G343" s="20">
        <v>0</v>
      </c>
      <c r="H343" s="21">
        <v>0</v>
      </c>
      <c r="I343" s="21">
        <v>1</v>
      </c>
      <c r="J343" s="21">
        <v>0</v>
      </c>
      <c r="K343" s="21">
        <v>0</v>
      </c>
      <c r="L343" s="21">
        <v>0</v>
      </c>
      <c r="M343" s="21">
        <v>0</v>
      </c>
      <c r="N343" s="21">
        <v>0</v>
      </c>
      <c r="O343" s="21">
        <v>1</v>
      </c>
      <c r="P343" s="21">
        <v>0</v>
      </c>
      <c r="Q343" s="22">
        <v>5400.9804999999997</v>
      </c>
      <c r="R343" s="59">
        <f t="shared" si="15"/>
        <v>9680.4113188782321</v>
      </c>
      <c r="S343" s="59">
        <f t="shared" si="16"/>
        <v>-4279.4308188782325</v>
      </c>
      <c r="T343" s="61">
        <f t="shared" si="17"/>
        <v>0.79234331967653515</v>
      </c>
      <c r="U343" s="61"/>
    </row>
    <row r="344" spans="1:21" ht="14.25" customHeight="1">
      <c r="A344" s="19">
        <v>38</v>
      </c>
      <c r="B344" s="19">
        <v>37.729999999999997</v>
      </c>
      <c r="C344" s="20">
        <v>0</v>
      </c>
      <c r="D344" s="20">
        <v>1</v>
      </c>
      <c r="E344" s="20">
        <v>0</v>
      </c>
      <c r="F344" s="20">
        <v>0</v>
      </c>
      <c r="G344" s="20">
        <v>0</v>
      </c>
      <c r="H344" s="21">
        <v>0</v>
      </c>
      <c r="I344" s="21">
        <v>1</v>
      </c>
      <c r="J344" s="21">
        <v>0</v>
      </c>
      <c r="K344" s="21">
        <v>0</v>
      </c>
      <c r="L344" s="21">
        <v>0</v>
      </c>
      <c r="M344" s="21">
        <v>0</v>
      </c>
      <c r="N344" s="21">
        <v>0</v>
      </c>
      <c r="O344" s="21">
        <v>1</v>
      </c>
      <c r="P344" s="21">
        <v>0</v>
      </c>
      <c r="Q344" s="22">
        <v>5397.6166999999996</v>
      </c>
      <c r="R344" s="59">
        <f t="shared" si="15"/>
        <v>9315.1601984770605</v>
      </c>
      <c r="S344" s="59">
        <f t="shared" si="16"/>
        <v>-3917.5434984770609</v>
      </c>
      <c r="T344" s="61">
        <f t="shared" si="17"/>
        <v>0.72579134759181052</v>
      </c>
      <c r="U344" s="61"/>
    </row>
    <row r="345" spans="1:21" ht="14.25" customHeight="1">
      <c r="A345" s="19">
        <v>38</v>
      </c>
      <c r="B345" s="19">
        <v>40.564999999999998</v>
      </c>
      <c r="C345" s="20">
        <v>0</v>
      </c>
      <c r="D345" s="20">
        <v>1</v>
      </c>
      <c r="E345" s="20">
        <v>0</v>
      </c>
      <c r="F345" s="20">
        <v>0</v>
      </c>
      <c r="G345" s="20">
        <v>0</v>
      </c>
      <c r="H345" s="21">
        <v>0</v>
      </c>
      <c r="I345" s="21">
        <v>0</v>
      </c>
      <c r="J345" s="21">
        <v>0</v>
      </c>
      <c r="K345" s="21">
        <v>1</v>
      </c>
      <c r="L345" s="21">
        <v>0</v>
      </c>
      <c r="M345" s="21">
        <v>0</v>
      </c>
      <c r="N345" s="21">
        <v>0</v>
      </c>
      <c r="O345" s="21">
        <v>1</v>
      </c>
      <c r="P345" s="21">
        <v>0</v>
      </c>
      <c r="Q345" s="22">
        <v>6373.55735</v>
      </c>
      <c r="R345" s="59">
        <f t="shared" si="15"/>
        <v>10289.868527907412</v>
      </c>
      <c r="S345" s="59">
        <f t="shared" si="16"/>
        <v>-3916.3111779074125</v>
      </c>
      <c r="T345" s="61">
        <f t="shared" si="17"/>
        <v>0.6144623736550221</v>
      </c>
      <c r="U345" s="61"/>
    </row>
    <row r="346" spans="1:21" ht="14.25" customHeight="1">
      <c r="A346" s="19">
        <v>38</v>
      </c>
      <c r="B346" s="19">
        <v>30.69</v>
      </c>
      <c r="C346" s="20">
        <v>0</v>
      </c>
      <c r="D346" s="20">
        <v>1</v>
      </c>
      <c r="E346" s="20">
        <v>0</v>
      </c>
      <c r="F346" s="20">
        <v>0</v>
      </c>
      <c r="G346" s="20">
        <v>0</v>
      </c>
      <c r="H346" s="21">
        <v>0</v>
      </c>
      <c r="I346" s="21">
        <v>1</v>
      </c>
      <c r="J346" s="21">
        <v>0</v>
      </c>
      <c r="K346" s="21">
        <v>0</v>
      </c>
      <c r="L346" s="21">
        <v>0</v>
      </c>
      <c r="M346" s="21">
        <v>0</v>
      </c>
      <c r="N346" s="21">
        <v>0</v>
      </c>
      <c r="O346" s="21">
        <v>1</v>
      </c>
      <c r="P346" s="21">
        <v>0</v>
      </c>
      <c r="Q346" s="22">
        <v>5976.8311000000003</v>
      </c>
      <c r="R346" s="59">
        <f t="shared" si="15"/>
        <v>8252.6114845827506</v>
      </c>
      <c r="S346" s="59">
        <f t="shared" si="16"/>
        <v>-2275.7803845827502</v>
      </c>
      <c r="T346" s="61">
        <f t="shared" si="17"/>
        <v>0.38076705640598579</v>
      </c>
      <c r="U346" s="61"/>
    </row>
    <row r="347" spans="1:21" ht="14.25" customHeight="1">
      <c r="A347" s="19">
        <v>38</v>
      </c>
      <c r="B347" s="19">
        <v>34.799999999999997</v>
      </c>
      <c r="C347" s="20">
        <v>0</v>
      </c>
      <c r="D347" s="20">
        <v>1</v>
      </c>
      <c r="E347" s="20">
        <v>0</v>
      </c>
      <c r="F347" s="20">
        <v>0</v>
      </c>
      <c r="G347" s="20">
        <v>0</v>
      </c>
      <c r="H347" s="21">
        <v>0</v>
      </c>
      <c r="I347" s="21">
        <v>0</v>
      </c>
      <c r="J347" s="21">
        <v>1</v>
      </c>
      <c r="K347" s="21">
        <v>0</v>
      </c>
      <c r="L347" s="21">
        <v>0</v>
      </c>
      <c r="M347" s="21">
        <v>0</v>
      </c>
      <c r="N347" s="21">
        <v>0</v>
      </c>
      <c r="O347" s="21">
        <v>1</v>
      </c>
      <c r="P347" s="21">
        <v>0</v>
      </c>
      <c r="Q347" s="22">
        <v>6571.5439999999999</v>
      </c>
      <c r="R347" s="59">
        <f t="shared" si="15"/>
        <v>8870.3257821430489</v>
      </c>
      <c r="S347" s="59">
        <f t="shared" si="16"/>
        <v>-2298.781782143049</v>
      </c>
      <c r="T347" s="61">
        <f t="shared" si="17"/>
        <v>0.34980847455986736</v>
      </c>
      <c r="U347" s="61"/>
    </row>
    <row r="348" spans="1:21" ht="14.25" customHeight="1">
      <c r="A348" s="19">
        <v>38</v>
      </c>
      <c r="B348" s="19">
        <v>30.21</v>
      </c>
      <c r="C348" s="20">
        <v>0</v>
      </c>
      <c r="D348" s="20">
        <v>1</v>
      </c>
      <c r="E348" s="20">
        <v>0</v>
      </c>
      <c r="F348" s="20">
        <v>0</v>
      </c>
      <c r="G348" s="20">
        <v>0</v>
      </c>
      <c r="H348" s="21">
        <v>0</v>
      </c>
      <c r="I348" s="21">
        <v>0</v>
      </c>
      <c r="J348" s="21">
        <v>0</v>
      </c>
      <c r="K348" s="21">
        <v>1</v>
      </c>
      <c r="L348" s="21">
        <v>0</v>
      </c>
      <c r="M348" s="21">
        <v>0</v>
      </c>
      <c r="N348" s="21">
        <v>0</v>
      </c>
      <c r="O348" s="21">
        <v>1</v>
      </c>
      <c r="P348" s="21">
        <v>0</v>
      </c>
      <c r="Q348" s="22">
        <v>7537.1638999999996</v>
      </c>
      <c r="R348" s="59">
        <f t="shared" si="15"/>
        <v>8726.9861511495146</v>
      </c>
      <c r="S348" s="59">
        <f t="shared" si="16"/>
        <v>-1189.8222511495151</v>
      </c>
      <c r="T348" s="61">
        <f t="shared" si="17"/>
        <v>0.15786073739878673</v>
      </c>
      <c r="U348" s="61"/>
    </row>
    <row r="349" spans="1:21" ht="14.25" customHeight="1">
      <c r="A349" s="19">
        <v>39</v>
      </c>
      <c r="B349" s="19">
        <v>32.799999999999997</v>
      </c>
      <c r="C349" s="20">
        <v>0</v>
      </c>
      <c r="D349" s="20">
        <v>1</v>
      </c>
      <c r="E349" s="20">
        <v>0</v>
      </c>
      <c r="F349" s="20">
        <v>0</v>
      </c>
      <c r="G349" s="20">
        <v>0</v>
      </c>
      <c r="H349" s="21">
        <v>0</v>
      </c>
      <c r="I349" s="21">
        <v>0</v>
      </c>
      <c r="J349" s="21">
        <v>1</v>
      </c>
      <c r="K349" s="21">
        <v>0</v>
      </c>
      <c r="L349" s="21">
        <v>0</v>
      </c>
      <c r="M349" s="21">
        <v>0</v>
      </c>
      <c r="N349" s="21">
        <v>0</v>
      </c>
      <c r="O349" s="21">
        <v>1</v>
      </c>
      <c r="P349" s="21">
        <v>0</v>
      </c>
      <c r="Q349" s="22">
        <v>5649.7150000000001</v>
      </c>
      <c r="R349" s="59">
        <f t="shared" si="15"/>
        <v>8882.8163381599261</v>
      </c>
      <c r="S349" s="59">
        <f t="shared" si="16"/>
        <v>-3233.1013381599259</v>
      </c>
      <c r="T349" s="61">
        <f t="shared" si="17"/>
        <v>0.5722591915096471</v>
      </c>
      <c r="U349" s="61"/>
    </row>
    <row r="350" spans="1:21" ht="14.25" customHeight="1">
      <c r="A350" s="19">
        <v>39</v>
      </c>
      <c r="B350" s="19">
        <v>41.8</v>
      </c>
      <c r="C350" s="20">
        <v>0</v>
      </c>
      <c r="D350" s="20">
        <v>1</v>
      </c>
      <c r="E350" s="20">
        <v>0</v>
      </c>
      <c r="F350" s="20">
        <v>0</v>
      </c>
      <c r="G350" s="20">
        <v>0</v>
      </c>
      <c r="H350" s="21">
        <v>0</v>
      </c>
      <c r="I350" s="21">
        <v>1</v>
      </c>
      <c r="J350" s="21">
        <v>0</v>
      </c>
      <c r="K350" s="21">
        <v>0</v>
      </c>
      <c r="L350" s="21">
        <v>0</v>
      </c>
      <c r="M350" s="21">
        <v>0</v>
      </c>
      <c r="N350" s="21">
        <v>0</v>
      </c>
      <c r="O350" s="21">
        <v>1</v>
      </c>
      <c r="P350" s="21">
        <v>0</v>
      </c>
      <c r="Q350" s="22">
        <v>5662.2250000000004</v>
      </c>
      <c r="R350" s="59">
        <f t="shared" si="15"/>
        <v>10243.797159797698</v>
      </c>
      <c r="S350" s="59">
        <f t="shared" si="16"/>
        <v>-4581.5721597976972</v>
      </c>
      <c r="T350" s="61">
        <f t="shared" si="17"/>
        <v>0.8091469625099138</v>
      </c>
      <c r="U350" s="61"/>
    </row>
    <row r="351" spans="1:21" ht="14.25" customHeight="1">
      <c r="A351" s="19">
        <v>39</v>
      </c>
      <c r="B351" s="19">
        <v>31.92</v>
      </c>
      <c r="C351" s="20">
        <v>0</v>
      </c>
      <c r="D351" s="20">
        <v>1</v>
      </c>
      <c r="E351" s="20">
        <v>0</v>
      </c>
      <c r="F351" s="20">
        <v>0</v>
      </c>
      <c r="G351" s="20">
        <v>0</v>
      </c>
      <c r="H351" s="21">
        <v>0</v>
      </c>
      <c r="I351" s="21">
        <v>0</v>
      </c>
      <c r="J351" s="21">
        <v>0</v>
      </c>
      <c r="K351" s="21">
        <v>1</v>
      </c>
      <c r="L351" s="21">
        <v>0</v>
      </c>
      <c r="M351" s="21">
        <v>0</v>
      </c>
      <c r="N351" s="21">
        <v>0</v>
      </c>
      <c r="O351" s="21">
        <v>1</v>
      </c>
      <c r="P351" s="21">
        <v>0</v>
      </c>
      <c r="Q351" s="22">
        <v>7209.4917999999998</v>
      </c>
      <c r="R351" s="59">
        <f t="shared" si="15"/>
        <v>9299.4278049714922</v>
      </c>
      <c r="S351" s="59">
        <f t="shared" si="16"/>
        <v>-2089.9360049714924</v>
      </c>
      <c r="T351" s="61">
        <f t="shared" si="17"/>
        <v>0.28988673029234774</v>
      </c>
      <c r="U351" s="61"/>
    </row>
    <row r="352" spans="1:21" ht="14.25" customHeight="1">
      <c r="A352" s="19">
        <v>39</v>
      </c>
      <c r="B352" s="19">
        <v>32.5</v>
      </c>
      <c r="C352" s="20">
        <v>0</v>
      </c>
      <c r="D352" s="20">
        <v>1</v>
      </c>
      <c r="E352" s="20">
        <v>0</v>
      </c>
      <c r="F352" s="20">
        <v>0</v>
      </c>
      <c r="G352" s="20">
        <v>0</v>
      </c>
      <c r="H352" s="21">
        <v>0</v>
      </c>
      <c r="I352" s="21">
        <v>0</v>
      </c>
      <c r="J352" s="21">
        <v>1</v>
      </c>
      <c r="K352" s="21">
        <v>0</v>
      </c>
      <c r="L352" s="21">
        <v>0</v>
      </c>
      <c r="M352" s="21">
        <v>0</v>
      </c>
      <c r="N352" s="21">
        <v>0</v>
      </c>
      <c r="O352" s="21">
        <v>1</v>
      </c>
      <c r="P352" s="21">
        <v>0</v>
      </c>
      <c r="Q352" s="22">
        <v>6238.2979999999998</v>
      </c>
      <c r="R352" s="59">
        <f t="shared" si="15"/>
        <v>8837.5372736473873</v>
      </c>
      <c r="S352" s="59">
        <f t="shared" si="16"/>
        <v>-2599.2392736473876</v>
      </c>
      <c r="T352" s="61">
        <f t="shared" si="17"/>
        <v>0.41665840164214463</v>
      </c>
      <c r="U352" s="61"/>
    </row>
    <row r="353" spans="1:21" ht="14.25" customHeight="1">
      <c r="A353" s="19">
        <v>39</v>
      </c>
      <c r="B353" s="19">
        <v>34.32</v>
      </c>
      <c r="C353" s="20">
        <v>0</v>
      </c>
      <c r="D353" s="20">
        <v>1</v>
      </c>
      <c r="E353" s="20">
        <v>0</v>
      </c>
      <c r="F353" s="20">
        <v>0</v>
      </c>
      <c r="G353" s="20">
        <v>0</v>
      </c>
      <c r="H353" s="21">
        <v>0</v>
      </c>
      <c r="I353" s="21">
        <v>1</v>
      </c>
      <c r="J353" s="21">
        <v>0</v>
      </c>
      <c r="K353" s="21">
        <v>0</v>
      </c>
      <c r="L353" s="21">
        <v>0</v>
      </c>
      <c r="M353" s="21">
        <v>0</v>
      </c>
      <c r="N353" s="21">
        <v>0</v>
      </c>
      <c r="O353" s="21">
        <v>1</v>
      </c>
      <c r="P353" s="21">
        <v>0</v>
      </c>
      <c r="Q353" s="22">
        <v>8596.8277999999991</v>
      </c>
      <c r="R353" s="59">
        <f t="shared" si="15"/>
        <v>9114.8391512849958</v>
      </c>
      <c r="S353" s="59">
        <f t="shared" si="16"/>
        <v>-518.01135128499664</v>
      </c>
      <c r="T353" s="61">
        <f t="shared" si="17"/>
        <v>6.0256104150998198E-2</v>
      </c>
      <c r="U353" s="61"/>
    </row>
    <row r="354" spans="1:21" ht="14.25" customHeight="1">
      <c r="A354" s="19">
        <v>39</v>
      </c>
      <c r="B354" s="19">
        <v>34.1</v>
      </c>
      <c r="C354" s="20">
        <v>0</v>
      </c>
      <c r="D354" s="20">
        <v>1</v>
      </c>
      <c r="E354" s="20">
        <v>0</v>
      </c>
      <c r="F354" s="20">
        <v>0</v>
      </c>
      <c r="G354" s="20">
        <v>0</v>
      </c>
      <c r="H354" s="21">
        <v>0</v>
      </c>
      <c r="I354" s="21">
        <v>0</v>
      </c>
      <c r="J354" s="21">
        <v>1</v>
      </c>
      <c r="K354" s="21">
        <v>0</v>
      </c>
      <c r="L354" s="21">
        <v>0</v>
      </c>
      <c r="M354" s="21">
        <v>0</v>
      </c>
      <c r="N354" s="21">
        <v>0</v>
      </c>
      <c r="O354" s="21">
        <v>1</v>
      </c>
      <c r="P354" s="21">
        <v>0</v>
      </c>
      <c r="Q354" s="22">
        <v>7418.5219999999999</v>
      </c>
      <c r="R354" s="59">
        <f t="shared" si="15"/>
        <v>9079.0256177142764</v>
      </c>
      <c r="S354" s="59">
        <f t="shared" si="16"/>
        <v>-1660.5036177142765</v>
      </c>
      <c r="T354" s="61">
        <f t="shared" si="17"/>
        <v>0.22383213498784213</v>
      </c>
      <c r="U354" s="61"/>
    </row>
    <row r="355" spans="1:21" ht="14.25" customHeight="1">
      <c r="A355" s="19">
        <v>40</v>
      </c>
      <c r="B355" s="19">
        <v>36.19</v>
      </c>
      <c r="C355" s="20">
        <v>0</v>
      </c>
      <c r="D355" s="20">
        <v>1</v>
      </c>
      <c r="E355" s="20">
        <v>0</v>
      </c>
      <c r="F355" s="20">
        <v>0</v>
      </c>
      <c r="G355" s="20">
        <v>0</v>
      </c>
      <c r="H355" s="21">
        <v>0</v>
      </c>
      <c r="I355" s="21">
        <v>1</v>
      </c>
      <c r="J355" s="21">
        <v>0</v>
      </c>
      <c r="K355" s="21">
        <v>0</v>
      </c>
      <c r="L355" s="21">
        <v>0</v>
      </c>
      <c r="M355" s="21">
        <v>0</v>
      </c>
      <c r="N355" s="21">
        <v>0</v>
      </c>
      <c r="O355" s="21">
        <v>1</v>
      </c>
      <c r="P355" s="21">
        <v>0</v>
      </c>
      <c r="Q355" s="22">
        <v>5920.1040999999996</v>
      </c>
      <c r="R355" s="59">
        <f t="shared" si="15"/>
        <v>9711.4296395136589</v>
      </c>
      <c r="S355" s="59">
        <f t="shared" si="16"/>
        <v>-3791.3255395136594</v>
      </c>
      <c r="T355" s="61">
        <f t="shared" si="17"/>
        <v>0.64041535004657424</v>
      </c>
      <c r="U355" s="61"/>
    </row>
    <row r="356" spans="1:21" ht="14.25" customHeight="1">
      <c r="A356" s="19">
        <v>40</v>
      </c>
      <c r="B356" s="19">
        <v>33</v>
      </c>
      <c r="C356" s="20">
        <v>0</v>
      </c>
      <c r="D356" s="20">
        <v>1</v>
      </c>
      <c r="E356" s="20">
        <v>0</v>
      </c>
      <c r="F356" s="20">
        <v>0</v>
      </c>
      <c r="G356" s="20">
        <v>0</v>
      </c>
      <c r="H356" s="21">
        <v>0</v>
      </c>
      <c r="I356" s="21">
        <v>1</v>
      </c>
      <c r="J356" s="21">
        <v>0</v>
      </c>
      <c r="K356" s="21">
        <v>0</v>
      </c>
      <c r="L356" s="21">
        <v>0</v>
      </c>
      <c r="M356" s="21">
        <v>0</v>
      </c>
      <c r="N356" s="21">
        <v>0</v>
      </c>
      <c r="O356" s="21">
        <v>1</v>
      </c>
      <c r="P356" s="21">
        <v>0</v>
      </c>
      <c r="Q356" s="22">
        <v>7682.67</v>
      </c>
      <c r="R356" s="59">
        <f t="shared" si="15"/>
        <v>9229.9622535303024</v>
      </c>
      <c r="S356" s="59">
        <f t="shared" si="16"/>
        <v>-1547.2922535303023</v>
      </c>
      <c r="T356" s="61">
        <f t="shared" si="17"/>
        <v>0.20140032742917532</v>
      </c>
      <c r="U356" s="61"/>
    </row>
    <row r="357" spans="1:21" ht="14.25" customHeight="1">
      <c r="A357" s="19">
        <v>40</v>
      </c>
      <c r="B357" s="19">
        <v>41.42</v>
      </c>
      <c r="C357" s="20">
        <v>0</v>
      </c>
      <c r="D357" s="20">
        <v>1</v>
      </c>
      <c r="E357" s="20">
        <v>0</v>
      </c>
      <c r="F357" s="20">
        <v>0</v>
      </c>
      <c r="G357" s="20">
        <v>0</v>
      </c>
      <c r="H357" s="21">
        <v>0</v>
      </c>
      <c r="I357" s="21">
        <v>0</v>
      </c>
      <c r="J357" s="21">
        <v>0</v>
      </c>
      <c r="K357" s="21">
        <v>1</v>
      </c>
      <c r="L357" s="21">
        <v>0</v>
      </c>
      <c r="M357" s="21">
        <v>0</v>
      </c>
      <c r="N357" s="21">
        <v>0</v>
      </c>
      <c r="O357" s="21">
        <v>1</v>
      </c>
      <c r="P357" s="21">
        <v>0</v>
      </c>
      <c r="Q357" s="22">
        <v>28476.734990000001</v>
      </c>
      <c r="R357" s="59">
        <f t="shared" si="15"/>
        <v>11047.615833969136</v>
      </c>
      <c r="S357" s="59">
        <f t="shared" si="16"/>
        <v>17429.119156030865</v>
      </c>
      <c r="T357" s="61">
        <f t="shared" si="17"/>
        <v>-0.61204766495004925</v>
      </c>
      <c r="U357" s="61"/>
    </row>
    <row r="358" spans="1:21" ht="14.25" customHeight="1">
      <c r="A358" s="19">
        <v>41</v>
      </c>
      <c r="B358" s="19">
        <v>32.965000000000003</v>
      </c>
      <c r="C358" s="20">
        <v>0</v>
      </c>
      <c r="D358" s="20">
        <v>1</v>
      </c>
      <c r="E358" s="20">
        <v>0</v>
      </c>
      <c r="F358" s="20">
        <v>0</v>
      </c>
      <c r="G358" s="20">
        <v>0</v>
      </c>
      <c r="H358" s="21">
        <v>0</v>
      </c>
      <c r="I358" s="21">
        <v>0</v>
      </c>
      <c r="J358" s="21">
        <v>0</v>
      </c>
      <c r="K358" s="21">
        <v>1</v>
      </c>
      <c r="L358" s="21">
        <v>0</v>
      </c>
      <c r="M358" s="21">
        <v>0</v>
      </c>
      <c r="N358" s="21">
        <v>0</v>
      </c>
      <c r="O358" s="21">
        <v>1</v>
      </c>
      <c r="P358" s="21">
        <v>0</v>
      </c>
      <c r="Q358" s="22">
        <v>6571.0243499999997</v>
      </c>
      <c r="R358" s="59">
        <f t="shared" si="15"/>
        <v>10085.851851891162</v>
      </c>
      <c r="S358" s="59">
        <f t="shared" si="16"/>
        <v>-3514.8275018911627</v>
      </c>
      <c r="T358" s="61">
        <f t="shared" si="17"/>
        <v>0.53489795725550204</v>
      </c>
      <c r="U358" s="61"/>
    </row>
    <row r="359" spans="1:21" ht="14.25" customHeight="1">
      <c r="A359" s="19">
        <v>41</v>
      </c>
      <c r="B359" s="19">
        <v>31.6</v>
      </c>
      <c r="C359" s="20">
        <v>0</v>
      </c>
      <c r="D359" s="20">
        <v>1</v>
      </c>
      <c r="E359" s="20">
        <v>0</v>
      </c>
      <c r="F359" s="20">
        <v>0</v>
      </c>
      <c r="G359" s="20">
        <v>0</v>
      </c>
      <c r="H359" s="21">
        <v>0</v>
      </c>
      <c r="I359" s="21">
        <v>0</v>
      </c>
      <c r="J359" s="21">
        <v>1</v>
      </c>
      <c r="K359" s="21">
        <v>0</v>
      </c>
      <c r="L359" s="21">
        <v>0</v>
      </c>
      <c r="M359" s="21">
        <v>0</v>
      </c>
      <c r="N359" s="21">
        <v>0</v>
      </c>
      <c r="O359" s="21">
        <v>1</v>
      </c>
      <c r="P359" s="21">
        <v>0</v>
      </c>
      <c r="Q359" s="22">
        <v>6186.1270000000004</v>
      </c>
      <c r="R359" s="59">
        <f t="shared" si="15"/>
        <v>9330.4020523107429</v>
      </c>
      <c r="S359" s="59">
        <f t="shared" si="16"/>
        <v>-3144.2750523107425</v>
      </c>
      <c r="T359" s="61">
        <f t="shared" si="17"/>
        <v>0.50827845149489204</v>
      </c>
      <c r="U359" s="61"/>
    </row>
    <row r="360" spans="1:21" ht="14.25" customHeight="1">
      <c r="A360" s="19">
        <v>41</v>
      </c>
      <c r="B360" s="19">
        <v>33.155000000000001</v>
      </c>
      <c r="C360" s="20">
        <v>0</v>
      </c>
      <c r="D360" s="20">
        <v>1</v>
      </c>
      <c r="E360" s="20">
        <v>0</v>
      </c>
      <c r="F360" s="20">
        <v>0</v>
      </c>
      <c r="G360" s="20">
        <v>0</v>
      </c>
      <c r="H360" s="21">
        <v>0</v>
      </c>
      <c r="I360" s="21">
        <v>0</v>
      </c>
      <c r="J360" s="21">
        <v>0</v>
      </c>
      <c r="K360" s="21">
        <v>0</v>
      </c>
      <c r="L360" s="21">
        <v>1</v>
      </c>
      <c r="M360" s="21">
        <v>0</v>
      </c>
      <c r="N360" s="21">
        <v>0</v>
      </c>
      <c r="O360" s="21">
        <v>1</v>
      </c>
      <c r="P360" s="21">
        <v>0</v>
      </c>
      <c r="Q360" s="22">
        <v>8538.28845</v>
      </c>
      <c r="R360" s="59">
        <f t="shared" si="15"/>
        <v>10489.150221601038</v>
      </c>
      <c r="S360" s="59">
        <f t="shared" si="16"/>
        <v>-1950.8617716010376</v>
      </c>
      <c r="T360" s="61">
        <f t="shared" si="17"/>
        <v>0.22848393832384961</v>
      </c>
      <c r="U360" s="61"/>
    </row>
    <row r="361" spans="1:21" ht="14.25" customHeight="1">
      <c r="A361" s="19">
        <v>41</v>
      </c>
      <c r="B361" s="19">
        <v>32.200000000000003</v>
      </c>
      <c r="C361" s="20">
        <v>0</v>
      </c>
      <c r="D361" s="20">
        <v>1</v>
      </c>
      <c r="E361" s="20">
        <v>0</v>
      </c>
      <c r="F361" s="20">
        <v>0</v>
      </c>
      <c r="G361" s="20">
        <v>0</v>
      </c>
      <c r="H361" s="21">
        <v>0</v>
      </c>
      <c r="I361" s="21">
        <v>0</v>
      </c>
      <c r="J361" s="21">
        <v>1</v>
      </c>
      <c r="K361" s="21">
        <v>0</v>
      </c>
      <c r="L361" s="21">
        <v>0</v>
      </c>
      <c r="M361" s="21">
        <v>0</v>
      </c>
      <c r="N361" s="21">
        <v>0</v>
      </c>
      <c r="O361" s="21">
        <v>1</v>
      </c>
      <c r="P361" s="21">
        <v>0</v>
      </c>
      <c r="Q361" s="22">
        <v>6775.9610000000002</v>
      </c>
      <c r="R361" s="59">
        <f t="shared" si="15"/>
        <v>9420.9601813358277</v>
      </c>
      <c r="S361" s="59">
        <f t="shared" si="16"/>
        <v>-2644.9991813358274</v>
      </c>
      <c r="T361" s="61">
        <f t="shared" si="17"/>
        <v>0.39035041396132997</v>
      </c>
      <c r="U361" s="61"/>
    </row>
    <row r="362" spans="1:21" ht="14.25" customHeight="1">
      <c r="A362" s="19">
        <v>41</v>
      </c>
      <c r="B362" s="19">
        <v>37.1</v>
      </c>
      <c r="C362" s="20">
        <v>0</v>
      </c>
      <c r="D362" s="20">
        <v>1</v>
      </c>
      <c r="E362" s="20">
        <v>0</v>
      </c>
      <c r="F362" s="20">
        <v>0</v>
      </c>
      <c r="G362" s="20">
        <v>0</v>
      </c>
      <c r="H362" s="21">
        <v>0</v>
      </c>
      <c r="I362" s="21">
        <v>0</v>
      </c>
      <c r="J362" s="21">
        <v>1</v>
      </c>
      <c r="K362" s="21">
        <v>0</v>
      </c>
      <c r="L362" s="21">
        <v>0</v>
      </c>
      <c r="M362" s="21">
        <v>0</v>
      </c>
      <c r="N362" s="21">
        <v>0</v>
      </c>
      <c r="O362" s="21">
        <v>1</v>
      </c>
      <c r="P362" s="21">
        <v>0</v>
      </c>
      <c r="Q362" s="22">
        <v>7371.7719999999999</v>
      </c>
      <c r="R362" s="59">
        <f t="shared" si="15"/>
        <v>10160.518235040672</v>
      </c>
      <c r="S362" s="59">
        <f t="shared" si="16"/>
        <v>-2788.7462350406722</v>
      </c>
      <c r="T362" s="61">
        <f t="shared" si="17"/>
        <v>0.37830066299400905</v>
      </c>
      <c r="U362" s="61"/>
    </row>
    <row r="363" spans="1:21" ht="14.25" customHeight="1">
      <c r="A363" s="19">
        <v>41</v>
      </c>
      <c r="B363" s="19">
        <v>31.635000000000002</v>
      </c>
      <c r="C363" s="20">
        <v>0</v>
      </c>
      <c r="D363" s="20">
        <v>1</v>
      </c>
      <c r="E363" s="20">
        <v>0</v>
      </c>
      <c r="F363" s="20">
        <v>0</v>
      </c>
      <c r="G363" s="20">
        <v>0</v>
      </c>
      <c r="H363" s="21">
        <v>0</v>
      </c>
      <c r="I363" s="21">
        <v>0</v>
      </c>
      <c r="J363" s="21">
        <v>0</v>
      </c>
      <c r="K363" s="21">
        <v>0</v>
      </c>
      <c r="L363" s="21">
        <v>1</v>
      </c>
      <c r="M363" s="21">
        <v>0</v>
      </c>
      <c r="N363" s="21">
        <v>0</v>
      </c>
      <c r="O363" s="21">
        <v>1</v>
      </c>
      <c r="P363" s="21">
        <v>0</v>
      </c>
      <c r="Q363" s="22">
        <v>7358.1756500000001</v>
      </c>
      <c r="R363" s="59">
        <f t="shared" si="15"/>
        <v>10259.736294737493</v>
      </c>
      <c r="S363" s="59">
        <f t="shared" si="16"/>
        <v>-2901.560644737493</v>
      </c>
      <c r="T363" s="61">
        <f t="shared" si="17"/>
        <v>0.39433152764401497</v>
      </c>
      <c r="U363" s="61"/>
    </row>
    <row r="364" spans="1:21" ht="14.25" customHeight="1">
      <c r="A364" s="19">
        <v>41</v>
      </c>
      <c r="B364" s="19">
        <v>33.06</v>
      </c>
      <c r="C364" s="20">
        <v>0</v>
      </c>
      <c r="D364" s="20">
        <v>1</v>
      </c>
      <c r="E364" s="20">
        <v>0</v>
      </c>
      <c r="F364" s="20">
        <v>0</v>
      </c>
      <c r="G364" s="20">
        <v>0</v>
      </c>
      <c r="H364" s="21">
        <v>0</v>
      </c>
      <c r="I364" s="21">
        <v>0</v>
      </c>
      <c r="J364" s="21">
        <v>0</v>
      </c>
      <c r="K364" s="21">
        <v>1</v>
      </c>
      <c r="L364" s="21">
        <v>0</v>
      </c>
      <c r="M364" s="21">
        <v>0</v>
      </c>
      <c r="N364" s="21">
        <v>0</v>
      </c>
      <c r="O364" s="21">
        <v>1</v>
      </c>
      <c r="P364" s="21">
        <v>0</v>
      </c>
      <c r="Q364" s="22">
        <v>7749.1563999999998</v>
      </c>
      <c r="R364" s="59">
        <f t="shared" si="15"/>
        <v>10100.190222320132</v>
      </c>
      <c r="S364" s="59">
        <f t="shared" si="16"/>
        <v>-2351.0338223201325</v>
      </c>
      <c r="T364" s="61">
        <f t="shared" si="17"/>
        <v>0.30339222761333512</v>
      </c>
      <c r="U364" s="61"/>
    </row>
    <row r="365" spans="1:21" ht="14.25" customHeight="1">
      <c r="A365" s="19">
        <v>41</v>
      </c>
      <c r="B365" s="19">
        <v>31.02</v>
      </c>
      <c r="C365" s="20">
        <v>0</v>
      </c>
      <c r="D365" s="20">
        <v>1</v>
      </c>
      <c r="E365" s="20">
        <v>0</v>
      </c>
      <c r="F365" s="20">
        <v>0</v>
      </c>
      <c r="G365" s="20">
        <v>0</v>
      </c>
      <c r="H365" s="21">
        <v>0</v>
      </c>
      <c r="I365" s="21">
        <v>1</v>
      </c>
      <c r="J365" s="21">
        <v>0</v>
      </c>
      <c r="K365" s="21">
        <v>0</v>
      </c>
      <c r="L365" s="21">
        <v>0</v>
      </c>
      <c r="M365" s="21">
        <v>0</v>
      </c>
      <c r="N365" s="21">
        <v>0</v>
      </c>
      <c r="O365" s="21">
        <v>1</v>
      </c>
      <c r="P365" s="21">
        <v>0</v>
      </c>
      <c r="Q365" s="22">
        <v>6185.3208000000004</v>
      </c>
      <c r="R365" s="59">
        <f t="shared" si="15"/>
        <v>9245.4714138480158</v>
      </c>
      <c r="S365" s="59">
        <f t="shared" si="16"/>
        <v>-3060.1506138480154</v>
      </c>
      <c r="T365" s="61">
        <f t="shared" si="17"/>
        <v>0.49474404203061145</v>
      </c>
      <c r="U365" s="61"/>
    </row>
    <row r="366" spans="1:21" ht="14.25" customHeight="1">
      <c r="A366" s="19">
        <v>41</v>
      </c>
      <c r="B366" s="19">
        <v>36.08</v>
      </c>
      <c r="C366" s="20">
        <v>0</v>
      </c>
      <c r="D366" s="20">
        <v>1</v>
      </c>
      <c r="E366" s="20">
        <v>0</v>
      </c>
      <c r="F366" s="20">
        <v>0</v>
      </c>
      <c r="G366" s="20">
        <v>0</v>
      </c>
      <c r="H366" s="21">
        <v>0</v>
      </c>
      <c r="I366" s="21">
        <v>1</v>
      </c>
      <c r="J366" s="21">
        <v>0</v>
      </c>
      <c r="K366" s="21">
        <v>0</v>
      </c>
      <c r="L366" s="21">
        <v>0</v>
      </c>
      <c r="M366" s="21">
        <v>0</v>
      </c>
      <c r="N366" s="21">
        <v>0</v>
      </c>
      <c r="O366" s="21">
        <v>1</v>
      </c>
      <c r="P366" s="21">
        <v>0</v>
      </c>
      <c r="Q366" s="22">
        <v>6781.3541999999998</v>
      </c>
      <c r="R366" s="59">
        <f t="shared" si="15"/>
        <v>10009.178301959553</v>
      </c>
      <c r="S366" s="59">
        <f t="shared" si="16"/>
        <v>-3227.8241019595534</v>
      </c>
      <c r="T366" s="61">
        <f t="shared" si="17"/>
        <v>0.47598518035815818</v>
      </c>
      <c r="U366" s="61"/>
    </row>
    <row r="367" spans="1:21" ht="14.25" customHeight="1">
      <c r="A367" s="19">
        <v>41</v>
      </c>
      <c r="B367" s="19">
        <v>32.6</v>
      </c>
      <c r="C367" s="20">
        <v>0</v>
      </c>
      <c r="D367" s="20">
        <v>1</v>
      </c>
      <c r="E367" s="20">
        <v>0</v>
      </c>
      <c r="F367" s="20">
        <v>0</v>
      </c>
      <c r="G367" s="20">
        <v>0</v>
      </c>
      <c r="H367" s="21">
        <v>0</v>
      </c>
      <c r="I367" s="21">
        <v>0</v>
      </c>
      <c r="J367" s="21">
        <v>1</v>
      </c>
      <c r="K367" s="21">
        <v>0</v>
      </c>
      <c r="L367" s="21">
        <v>0</v>
      </c>
      <c r="M367" s="21">
        <v>0</v>
      </c>
      <c r="N367" s="21">
        <v>0</v>
      </c>
      <c r="O367" s="21">
        <v>1</v>
      </c>
      <c r="P367" s="21">
        <v>0</v>
      </c>
      <c r="Q367" s="22">
        <v>7954.5169999999998</v>
      </c>
      <c r="R367" s="59">
        <f t="shared" si="15"/>
        <v>9481.3322673525472</v>
      </c>
      <c r="S367" s="59">
        <f t="shared" si="16"/>
        <v>-1526.8152673525474</v>
      </c>
      <c r="T367" s="61">
        <f t="shared" si="17"/>
        <v>0.19194317736105754</v>
      </c>
      <c r="U367" s="61"/>
    </row>
    <row r="368" spans="1:21" ht="14.25" customHeight="1">
      <c r="A368" s="19">
        <v>42</v>
      </c>
      <c r="B368" s="19">
        <v>36.195</v>
      </c>
      <c r="C368" s="20">
        <v>0</v>
      </c>
      <c r="D368" s="20">
        <v>1</v>
      </c>
      <c r="E368" s="20">
        <v>0</v>
      </c>
      <c r="F368" s="20">
        <v>0</v>
      </c>
      <c r="G368" s="20">
        <v>0</v>
      </c>
      <c r="H368" s="21">
        <v>0</v>
      </c>
      <c r="I368" s="21">
        <v>0</v>
      </c>
      <c r="J368" s="21">
        <v>0</v>
      </c>
      <c r="K368" s="21">
        <v>1</v>
      </c>
      <c r="L368" s="21">
        <v>0</v>
      </c>
      <c r="M368" s="21">
        <v>0</v>
      </c>
      <c r="N368" s="21">
        <v>0</v>
      </c>
      <c r="O368" s="21">
        <v>1</v>
      </c>
      <c r="P368" s="21">
        <v>0</v>
      </c>
      <c r="Q368" s="22">
        <v>7443.6430499999997</v>
      </c>
      <c r="R368" s="59">
        <f t="shared" si="15"/>
        <v>10887.707432576681</v>
      </c>
      <c r="S368" s="59">
        <f t="shared" si="16"/>
        <v>-3444.0643825766811</v>
      </c>
      <c r="T368" s="61">
        <f t="shared" si="17"/>
        <v>0.46268532215239433</v>
      </c>
      <c r="U368" s="61"/>
    </row>
    <row r="369" spans="1:21" ht="14.25" customHeight="1">
      <c r="A369" s="19">
        <v>42</v>
      </c>
      <c r="B369" s="19">
        <v>33.155000000000001</v>
      </c>
      <c r="C369" s="20">
        <v>0</v>
      </c>
      <c r="D369" s="20">
        <v>1</v>
      </c>
      <c r="E369" s="20">
        <v>0</v>
      </c>
      <c r="F369" s="20">
        <v>0</v>
      </c>
      <c r="G369" s="20">
        <v>0</v>
      </c>
      <c r="H369" s="21">
        <v>0</v>
      </c>
      <c r="I369" s="21">
        <v>0</v>
      </c>
      <c r="J369" s="21">
        <v>0</v>
      </c>
      <c r="K369" s="21">
        <v>0</v>
      </c>
      <c r="L369" s="21">
        <v>1</v>
      </c>
      <c r="M369" s="21">
        <v>0</v>
      </c>
      <c r="N369" s="21">
        <v>0</v>
      </c>
      <c r="O369" s="21">
        <v>1</v>
      </c>
      <c r="P369" s="21">
        <v>0</v>
      </c>
      <c r="Q369" s="22">
        <v>7639.4174499999999</v>
      </c>
      <c r="R369" s="59">
        <f t="shared" si="15"/>
        <v>10803.501207701527</v>
      </c>
      <c r="S369" s="59">
        <f t="shared" si="16"/>
        <v>-3164.0837577015272</v>
      </c>
      <c r="T369" s="61">
        <f t="shared" si="17"/>
        <v>0.41417866982796275</v>
      </c>
      <c r="U369" s="61"/>
    </row>
    <row r="370" spans="1:21" ht="14.25" customHeight="1">
      <c r="A370" s="19">
        <v>42</v>
      </c>
      <c r="B370" s="19">
        <v>41.325000000000003</v>
      </c>
      <c r="C370" s="20">
        <v>0</v>
      </c>
      <c r="D370" s="20">
        <v>1</v>
      </c>
      <c r="E370" s="20">
        <v>0</v>
      </c>
      <c r="F370" s="20">
        <v>0</v>
      </c>
      <c r="G370" s="20">
        <v>0</v>
      </c>
      <c r="H370" s="21">
        <v>0</v>
      </c>
      <c r="I370" s="21">
        <v>0</v>
      </c>
      <c r="J370" s="21">
        <v>0</v>
      </c>
      <c r="K370" s="21">
        <v>0</v>
      </c>
      <c r="L370" s="21">
        <v>1</v>
      </c>
      <c r="M370" s="21">
        <v>0</v>
      </c>
      <c r="N370" s="21">
        <v>0</v>
      </c>
      <c r="O370" s="21">
        <v>1</v>
      </c>
      <c r="P370" s="21">
        <v>0</v>
      </c>
      <c r="Q370" s="22">
        <v>7650.7737500000003</v>
      </c>
      <c r="R370" s="59">
        <f t="shared" si="15"/>
        <v>12036.60106459308</v>
      </c>
      <c r="S370" s="59">
        <f t="shared" si="16"/>
        <v>-4385.8273145930798</v>
      </c>
      <c r="T370" s="61">
        <f t="shared" si="17"/>
        <v>0.57325277911833161</v>
      </c>
      <c r="U370" s="61"/>
    </row>
    <row r="371" spans="1:21" ht="14.25" customHeight="1">
      <c r="A371" s="19">
        <v>42</v>
      </c>
      <c r="B371" s="19">
        <v>37.9</v>
      </c>
      <c r="C371" s="20">
        <v>0</v>
      </c>
      <c r="D371" s="20">
        <v>1</v>
      </c>
      <c r="E371" s="20">
        <v>0</v>
      </c>
      <c r="F371" s="20">
        <v>0</v>
      </c>
      <c r="G371" s="20">
        <v>0</v>
      </c>
      <c r="H371" s="21">
        <v>0</v>
      </c>
      <c r="I371" s="21">
        <v>0</v>
      </c>
      <c r="J371" s="21">
        <v>1</v>
      </c>
      <c r="K371" s="21">
        <v>0</v>
      </c>
      <c r="L371" s="21">
        <v>0</v>
      </c>
      <c r="M371" s="21">
        <v>0</v>
      </c>
      <c r="N371" s="21">
        <v>0</v>
      </c>
      <c r="O371" s="21">
        <v>1</v>
      </c>
      <c r="P371" s="21">
        <v>0</v>
      </c>
      <c r="Q371" s="22">
        <v>6474.0129999999999</v>
      </c>
      <c r="R371" s="59">
        <f t="shared" si="15"/>
        <v>10595.613393174604</v>
      </c>
      <c r="S371" s="59">
        <f t="shared" si="16"/>
        <v>-4121.6003931746045</v>
      </c>
      <c r="T371" s="61">
        <f t="shared" si="17"/>
        <v>0.6366376454873669</v>
      </c>
      <c r="U371" s="61"/>
    </row>
    <row r="372" spans="1:21" ht="14.25" customHeight="1">
      <c r="A372" s="19">
        <v>42</v>
      </c>
      <c r="B372" s="19">
        <v>32.869999999999997</v>
      </c>
      <c r="C372" s="20">
        <v>0</v>
      </c>
      <c r="D372" s="20">
        <v>1</v>
      </c>
      <c r="E372" s="20">
        <v>0</v>
      </c>
      <c r="F372" s="20">
        <v>0</v>
      </c>
      <c r="G372" s="20">
        <v>0</v>
      </c>
      <c r="H372" s="21">
        <v>0</v>
      </c>
      <c r="I372" s="21">
        <v>0</v>
      </c>
      <c r="J372" s="21">
        <v>0</v>
      </c>
      <c r="K372" s="21">
        <v>0</v>
      </c>
      <c r="L372" s="21">
        <v>1</v>
      </c>
      <c r="M372" s="21">
        <v>0</v>
      </c>
      <c r="N372" s="21">
        <v>0</v>
      </c>
      <c r="O372" s="21">
        <v>1</v>
      </c>
      <c r="P372" s="21">
        <v>0</v>
      </c>
      <c r="Q372" s="22">
        <v>7050.0213000000003</v>
      </c>
      <c r="R372" s="59">
        <f t="shared" si="15"/>
        <v>10760.486096414614</v>
      </c>
      <c r="S372" s="59">
        <f t="shared" si="16"/>
        <v>-3710.4647964146134</v>
      </c>
      <c r="T372" s="61">
        <f t="shared" si="17"/>
        <v>0.52630547320681331</v>
      </c>
      <c r="U372" s="61"/>
    </row>
    <row r="373" spans="1:21" ht="14.25" customHeight="1">
      <c r="A373" s="19">
        <v>43</v>
      </c>
      <c r="B373" s="19">
        <v>35.72</v>
      </c>
      <c r="C373" s="20">
        <v>0</v>
      </c>
      <c r="D373" s="20">
        <v>1</v>
      </c>
      <c r="E373" s="20">
        <v>0</v>
      </c>
      <c r="F373" s="20">
        <v>0</v>
      </c>
      <c r="G373" s="20">
        <v>0</v>
      </c>
      <c r="H373" s="21">
        <v>0</v>
      </c>
      <c r="I373" s="21">
        <v>0</v>
      </c>
      <c r="J373" s="21">
        <v>0</v>
      </c>
      <c r="K373" s="21">
        <v>0</v>
      </c>
      <c r="L373" s="21">
        <v>1</v>
      </c>
      <c r="M373" s="21">
        <v>0</v>
      </c>
      <c r="N373" s="21">
        <v>0</v>
      </c>
      <c r="O373" s="21">
        <v>1</v>
      </c>
      <c r="P373" s="21">
        <v>0</v>
      </c>
      <c r="Q373" s="22">
        <v>19144.576519999999</v>
      </c>
      <c r="R373" s="59">
        <f t="shared" si="15"/>
        <v>11504.988195384249</v>
      </c>
      <c r="S373" s="59">
        <f t="shared" si="16"/>
        <v>7639.58832461575</v>
      </c>
      <c r="T373" s="61">
        <f t="shared" si="17"/>
        <v>-0.3990471304828711</v>
      </c>
      <c r="U373" s="61"/>
    </row>
    <row r="374" spans="1:21" ht="14.25" customHeight="1">
      <c r="A374" s="19">
        <v>43</v>
      </c>
      <c r="B374" s="19">
        <v>34.4</v>
      </c>
      <c r="C374" s="20">
        <v>0</v>
      </c>
      <c r="D374" s="20">
        <v>1</v>
      </c>
      <c r="E374" s="20">
        <v>0</v>
      </c>
      <c r="F374" s="20">
        <v>0</v>
      </c>
      <c r="G374" s="20">
        <v>0</v>
      </c>
      <c r="H374" s="21">
        <v>0</v>
      </c>
      <c r="I374" s="21">
        <v>0</v>
      </c>
      <c r="J374" s="21">
        <v>1</v>
      </c>
      <c r="K374" s="21">
        <v>0</v>
      </c>
      <c r="L374" s="21">
        <v>0</v>
      </c>
      <c r="M374" s="21">
        <v>0</v>
      </c>
      <c r="N374" s="21">
        <v>0</v>
      </c>
      <c r="O374" s="21">
        <v>1</v>
      </c>
      <c r="P374" s="21">
        <v>0</v>
      </c>
      <c r="Q374" s="22">
        <v>8522.0030000000006</v>
      </c>
      <c r="R374" s="59">
        <f t="shared" si="15"/>
        <v>10381.708626628777</v>
      </c>
      <c r="S374" s="59">
        <f t="shared" si="16"/>
        <v>-1859.7056266287764</v>
      </c>
      <c r="T374" s="61">
        <f t="shared" si="17"/>
        <v>0.21822400515803342</v>
      </c>
      <c r="U374" s="61"/>
    </row>
    <row r="375" spans="1:21" ht="14.25" customHeight="1">
      <c r="A375" s="19">
        <v>43</v>
      </c>
      <c r="B375" s="19">
        <v>35.64</v>
      </c>
      <c r="C375" s="20">
        <v>0</v>
      </c>
      <c r="D375" s="20">
        <v>1</v>
      </c>
      <c r="E375" s="20">
        <v>0</v>
      </c>
      <c r="F375" s="20">
        <v>0</v>
      </c>
      <c r="G375" s="20">
        <v>0</v>
      </c>
      <c r="H375" s="21">
        <v>0</v>
      </c>
      <c r="I375" s="21">
        <v>1</v>
      </c>
      <c r="J375" s="21">
        <v>0</v>
      </c>
      <c r="K375" s="21">
        <v>0</v>
      </c>
      <c r="L375" s="21">
        <v>0</v>
      </c>
      <c r="M375" s="21">
        <v>0</v>
      </c>
      <c r="N375" s="21">
        <v>0</v>
      </c>
      <c r="O375" s="21">
        <v>1</v>
      </c>
      <c r="P375" s="21">
        <v>0</v>
      </c>
      <c r="Q375" s="22">
        <v>7345.7266</v>
      </c>
      <c r="R375" s="59">
        <f t="shared" si="15"/>
        <v>10571.470979542137</v>
      </c>
      <c r="S375" s="59">
        <f t="shared" si="16"/>
        <v>-3225.7443795421368</v>
      </c>
      <c r="T375" s="61">
        <f t="shared" si="17"/>
        <v>0.4391321043097543</v>
      </c>
      <c r="U375" s="61"/>
    </row>
    <row r="376" spans="1:21" ht="14.25" customHeight="1">
      <c r="A376" s="19">
        <v>43</v>
      </c>
      <c r="B376" s="19">
        <v>30.684999999999999</v>
      </c>
      <c r="C376" s="20">
        <v>0</v>
      </c>
      <c r="D376" s="20">
        <v>1</v>
      </c>
      <c r="E376" s="20">
        <v>0</v>
      </c>
      <c r="F376" s="20">
        <v>0</v>
      </c>
      <c r="G376" s="20">
        <v>0</v>
      </c>
      <c r="H376" s="21">
        <v>0</v>
      </c>
      <c r="I376" s="21">
        <v>0</v>
      </c>
      <c r="J376" s="21">
        <v>0</v>
      </c>
      <c r="K376" s="21">
        <v>1</v>
      </c>
      <c r="L376" s="21">
        <v>0</v>
      </c>
      <c r="M376" s="21">
        <v>0</v>
      </c>
      <c r="N376" s="21">
        <v>0</v>
      </c>
      <c r="O376" s="21">
        <v>1</v>
      </c>
      <c r="P376" s="21">
        <v>0</v>
      </c>
      <c r="Q376" s="22">
        <v>8310.8391499999998</v>
      </c>
      <c r="R376" s="59">
        <f t="shared" si="15"/>
        <v>10370.432933796823</v>
      </c>
      <c r="S376" s="59">
        <f t="shared" si="16"/>
        <v>-2059.5937837968231</v>
      </c>
      <c r="T376" s="61">
        <f t="shared" si="17"/>
        <v>0.24782019560525645</v>
      </c>
      <c r="U376" s="61"/>
    </row>
    <row r="377" spans="1:21" ht="14.25" customHeight="1">
      <c r="A377" s="19">
        <v>43</v>
      </c>
      <c r="B377" s="19">
        <v>34.58</v>
      </c>
      <c r="C377" s="20">
        <v>0</v>
      </c>
      <c r="D377" s="20">
        <v>1</v>
      </c>
      <c r="E377" s="20">
        <v>0</v>
      </c>
      <c r="F377" s="20">
        <v>0</v>
      </c>
      <c r="G377" s="20">
        <v>0</v>
      </c>
      <c r="H377" s="21">
        <v>0</v>
      </c>
      <c r="I377" s="21">
        <v>0</v>
      </c>
      <c r="J377" s="21">
        <v>0</v>
      </c>
      <c r="K377" s="21">
        <v>1</v>
      </c>
      <c r="L377" s="21">
        <v>0</v>
      </c>
      <c r="M377" s="21">
        <v>0</v>
      </c>
      <c r="N377" s="21">
        <v>0</v>
      </c>
      <c r="O377" s="21">
        <v>1</v>
      </c>
      <c r="P377" s="21">
        <v>0</v>
      </c>
      <c r="Q377" s="22">
        <v>7727.2532000000001</v>
      </c>
      <c r="R377" s="59">
        <f t="shared" si="15"/>
        <v>10958.306121384656</v>
      </c>
      <c r="S377" s="59">
        <f t="shared" si="16"/>
        <v>-3231.0529213846557</v>
      </c>
      <c r="T377" s="61">
        <f t="shared" si="17"/>
        <v>0.4181373170720814</v>
      </c>
      <c r="U377" s="61"/>
    </row>
    <row r="378" spans="1:21" ht="14.25" customHeight="1">
      <c r="A378" s="19">
        <v>44</v>
      </c>
      <c r="B378" s="19">
        <v>36.479999999999997</v>
      </c>
      <c r="C378" s="20">
        <v>0</v>
      </c>
      <c r="D378" s="20">
        <v>1</v>
      </c>
      <c r="E378" s="20">
        <v>0</v>
      </c>
      <c r="F378" s="20">
        <v>0</v>
      </c>
      <c r="G378" s="20">
        <v>0</v>
      </c>
      <c r="H378" s="21">
        <v>0</v>
      </c>
      <c r="I378" s="21">
        <v>0</v>
      </c>
      <c r="J378" s="21">
        <v>0</v>
      </c>
      <c r="K378" s="21">
        <v>0</v>
      </c>
      <c r="L378" s="21">
        <v>1</v>
      </c>
      <c r="M378" s="21">
        <v>0</v>
      </c>
      <c r="N378" s="21">
        <v>0</v>
      </c>
      <c r="O378" s="21">
        <v>1</v>
      </c>
      <c r="P378" s="21">
        <v>0</v>
      </c>
      <c r="Q378" s="22">
        <v>12797.20962</v>
      </c>
      <c r="R378" s="59">
        <f t="shared" si="15"/>
        <v>11934.046144916509</v>
      </c>
      <c r="S378" s="59">
        <f t="shared" si="16"/>
        <v>863.16347508349099</v>
      </c>
      <c r="T378" s="61">
        <f t="shared" si="17"/>
        <v>-6.7449350343883094E-2</v>
      </c>
      <c r="U378" s="61"/>
    </row>
    <row r="379" spans="1:21" ht="14.25" customHeight="1">
      <c r="A379" s="19">
        <v>44</v>
      </c>
      <c r="B379" s="19">
        <v>32.340000000000003</v>
      </c>
      <c r="C379" s="20">
        <v>0</v>
      </c>
      <c r="D379" s="20">
        <v>1</v>
      </c>
      <c r="E379" s="20">
        <v>0</v>
      </c>
      <c r="F379" s="20">
        <v>0</v>
      </c>
      <c r="G379" s="20">
        <v>0</v>
      </c>
      <c r="H379" s="21">
        <v>0</v>
      </c>
      <c r="I379" s="21">
        <v>1</v>
      </c>
      <c r="J379" s="21">
        <v>0</v>
      </c>
      <c r="K379" s="21">
        <v>0</v>
      </c>
      <c r="L379" s="21">
        <v>0</v>
      </c>
      <c r="M379" s="21">
        <v>0</v>
      </c>
      <c r="N379" s="21">
        <v>0</v>
      </c>
      <c r="O379" s="21">
        <v>1</v>
      </c>
      <c r="P379" s="21">
        <v>0</v>
      </c>
      <c r="Q379" s="22">
        <v>7633.7205999999996</v>
      </c>
      <c r="R379" s="59">
        <f t="shared" si="15"/>
        <v>10387.752256004667</v>
      </c>
      <c r="S379" s="59">
        <f t="shared" si="16"/>
        <v>-2754.0316560046676</v>
      </c>
      <c r="T379" s="61">
        <f t="shared" si="17"/>
        <v>0.36077187001115391</v>
      </c>
      <c r="U379" s="61"/>
    </row>
    <row r="380" spans="1:21" ht="14.25" customHeight="1">
      <c r="A380" s="19">
        <v>44</v>
      </c>
      <c r="B380" s="19">
        <v>36.954999999999998</v>
      </c>
      <c r="C380" s="20">
        <v>0</v>
      </c>
      <c r="D380" s="20">
        <v>1</v>
      </c>
      <c r="E380" s="20">
        <v>0</v>
      </c>
      <c r="F380" s="20">
        <v>0</v>
      </c>
      <c r="G380" s="20">
        <v>0</v>
      </c>
      <c r="H380" s="21">
        <v>0</v>
      </c>
      <c r="I380" s="21">
        <v>0</v>
      </c>
      <c r="J380" s="21">
        <v>0</v>
      </c>
      <c r="K380" s="21">
        <v>1</v>
      </c>
      <c r="L380" s="21">
        <v>0</v>
      </c>
      <c r="M380" s="21">
        <v>0</v>
      </c>
      <c r="N380" s="21">
        <v>0</v>
      </c>
      <c r="O380" s="21">
        <v>1</v>
      </c>
      <c r="P380" s="21">
        <v>0</v>
      </c>
      <c r="Q380" s="22">
        <v>8023.1354499999998</v>
      </c>
      <c r="R380" s="59">
        <f t="shared" si="15"/>
        <v>11631.11636820943</v>
      </c>
      <c r="S380" s="59">
        <f t="shared" si="16"/>
        <v>-3607.9809182094305</v>
      </c>
      <c r="T380" s="61">
        <f t="shared" si="17"/>
        <v>0.44969712161713915</v>
      </c>
      <c r="U380" s="61"/>
    </row>
    <row r="381" spans="1:21" ht="14.25" customHeight="1">
      <c r="A381" s="19">
        <v>45</v>
      </c>
      <c r="B381" s="19">
        <v>38.284999999999997</v>
      </c>
      <c r="C381" s="20">
        <v>0</v>
      </c>
      <c r="D381" s="20">
        <v>1</v>
      </c>
      <c r="E381" s="20">
        <v>0</v>
      </c>
      <c r="F381" s="20">
        <v>0</v>
      </c>
      <c r="G381" s="20">
        <v>0</v>
      </c>
      <c r="H381" s="21">
        <v>0</v>
      </c>
      <c r="I381" s="21">
        <v>0</v>
      </c>
      <c r="J381" s="21">
        <v>0</v>
      </c>
      <c r="K381" s="21">
        <v>0</v>
      </c>
      <c r="L381" s="21">
        <v>1</v>
      </c>
      <c r="M381" s="21">
        <v>0</v>
      </c>
      <c r="N381" s="21">
        <v>0</v>
      </c>
      <c r="O381" s="21">
        <v>1</v>
      </c>
      <c r="P381" s="21">
        <v>0</v>
      </c>
      <c r="Q381" s="22">
        <v>7935.29115</v>
      </c>
      <c r="R381" s="59">
        <f t="shared" si="15"/>
        <v>12520.82616916746</v>
      </c>
      <c r="S381" s="59">
        <f t="shared" si="16"/>
        <v>-4585.5350191674597</v>
      </c>
      <c r="T381" s="61">
        <f t="shared" si="17"/>
        <v>0.57786600799990306</v>
      </c>
      <c r="U381" s="61"/>
    </row>
    <row r="382" spans="1:21" ht="14.25" customHeight="1">
      <c r="A382" s="19">
        <v>45</v>
      </c>
      <c r="B382" s="19">
        <v>30.9</v>
      </c>
      <c r="C382" s="20">
        <v>0</v>
      </c>
      <c r="D382" s="20">
        <v>1</v>
      </c>
      <c r="E382" s="20">
        <v>0</v>
      </c>
      <c r="F382" s="20">
        <v>0</v>
      </c>
      <c r="G382" s="20">
        <v>0</v>
      </c>
      <c r="H382" s="21">
        <v>0</v>
      </c>
      <c r="I382" s="21">
        <v>0</v>
      </c>
      <c r="J382" s="21">
        <v>1</v>
      </c>
      <c r="K382" s="21">
        <v>0</v>
      </c>
      <c r="L382" s="21">
        <v>0</v>
      </c>
      <c r="M382" s="21">
        <v>0</v>
      </c>
      <c r="N382" s="21">
        <v>0</v>
      </c>
      <c r="O382" s="21">
        <v>1</v>
      </c>
      <c r="P382" s="21">
        <v>0</v>
      </c>
      <c r="Q382" s="22">
        <v>8520.0259999999998</v>
      </c>
      <c r="R382" s="59">
        <f t="shared" si="15"/>
        <v>10482.154846183435</v>
      </c>
      <c r="S382" s="59">
        <f t="shared" si="16"/>
        <v>-1962.1288461834356</v>
      </c>
      <c r="T382" s="61">
        <f t="shared" si="17"/>
        <v>0.23029611015077134</v>
      </c>
      <c r="U382" s="61"/>
    </row>
    <row r="383" spans="1:21" ht="14.25" customHeight="1">
      <c r="A383" s="19">
        <v>45</v>
      </c>
      <c r="B383" s="19">
        <v>33.1</v>
      </c>
      <c r="C383" s="20">
        <v>0</v>
      </c>
      <c r="D383" s="20">
        <v>1</v>
      </c>
      <c r="E383" s="20">
        <v>0</v>
      </c>
      <c r="F383" s="20">
        <v>0</v>
      </c>
      <c r="G383" s="20">
        <v>0</v>
      </c>
      <c r="H383" s="21">
        <v>0</v>
      </c>
      <c r="I383" s="21">
        <v>0</v>
      </c>
      <c r="J383" s="21">
        <v>1</v>
      </c>
      <c r="K383" s="21">
        <v>0</v>
      </c>
      <c r="L383" s="21">
        <v>0</v>
      </c>
      <c r="M383" s="21">
        <v>0</v>
      </c>
      <c r="N383" s="21">
        <v>0</v>
      </c>
      <c r="O383" s="21">
        <v>1</v>
      </c>
      <c r="P383" s="21">
        <v>0</v>
      </c>
      <c r="Q383" s="22">
        <v>7345.0839999999998</v>
      </c>
      <c r="R383" s="59">
        <f t="shared" si="15"/>
        <v>10814.201319275409</v>
      </c>
      <c r="S383" s="59">
        <f t="shared" si="16"/>
        <v>-3469.1173192754095</v>
      </c>
      <c r="T383" s="61">
        <f t="shared" si="17"/>
        <v>0.47230464883388801</v>
      </c>
      <c r="U383" s="61"/>
    </row>
    <row r="384" spans="1:21" ht="14.25" customHeight="1">
      <c r="A384" s="19">
        <v>45</v>
      </c>
      <c r="B384" s="19">
        <v>36.299999999999997</v>
      </c>
      <c r="C384" s="20">
        <v>0</v>
      </c>
      <c r="D384" s="20">
        <v>1</v>
      </c>
      <c r="E384" s="20">
        <v>0</v>
      </c>
      <c r="F384" s="20">
        <v>0</v>
      </c>
      <c r="G384" s="20">
        <v>0</v>
      </c>
      <c r="H384" s="21">
        <v>0</v>
      </c>
      <c r="I384" s="21">
        <v>1</v>
      </c>
      <c r="J384" s="21">
        <v>0</v>
      </c>
      <c r="K384" s="21">
        <v>0</v>
      </c>
      <c r="L384" s="21">
        <v>0</v>
      </c>
      <c r="M384" s="21">
        <v>0</v>
      </c>
      <c r="N384" s="21">
        <v>0</v>
      </c>
      <c r="O384" s="21">
        <v>1</v>
      </c>
      <c r="P384" s="21">
        <v>0</v>
      </c>
      <c r="Q384" s="22">
        <v>8527.5319999999992</v>
      </c>
      <c r="R384" s="59">
        <f t="shared" si="15"/>
        <v>11299.786893670705</v>
      </c>
      <c r="S384" s="59">
        <f t="shared" si="16"/>
        <v>-2772.2548936707062</v>
      </c>
      <c r="T384" s="61">
        <f t="shared" si="17"/>
        <v>0.32509463390705617</v>
      </c>
      <c r="U384" s="61"/>
    </row>
    <row r="385" spans="1:21" ht="14.25" customHeight="1">
      <c r="A385" s="19">
        <v>45</v>
      </c>
      <c r="B385" s="19">
        <v>35.814999999999998</v>
      </c>
      <c r="C385" s="20">
        <v>0</v>
      </c>
      <c r="D385" s="20">
        <v>1</v>
      </c>
      <c r="E385" s="20">
        <v>0</v>
      </c>
      <c r="F385" s="20">
        <v>0</v>
      </c>
      <c r="G385" s="20">
        <v>0</v>
      </c>
      <c r="H385" s="21">
        <v>0</v>
      </c>
      <c r="I385" s="21">
        <v>0</v>
      </c>
      <c r="J385" s="21">
        <v>0</v>
      </c>
      <c r="K385" s="21">
        <v>1</v>
      </c>
      <c r="L385" s="21">
        <v>0</v>
      </c>
      <c r="M385" s="21">
        <v>0</v>
      </c>
      <c r="N385" s="21">
        <v>0</v>
      </c>
      <c r="O385" s="21">
        <v>1</v>
      </c>
      <c r="P385" s="21">
        <v>0</v>
      </c>
      <c r="Q385" s="22">
        <v>7731.8578500000003</v>
      </c>
      <c r="R385" s="59">
        <f t="shared" si="15"/>
        <v>11773.406909162262</v>
      </c>
      <c r="S385" s="59">
        <f t="shared" si="16"/>
        <v>-4041.549059162262</v>
      </c>
      <c r="T385" s="61">
        <f t="shared" si="17"/>
        <v>0.52271383379898295</v>
      </c>
      <c r="U385" s="61"/>
    </row>
    <row r="386" spans="1:21" ht="14.25" customHeight="1">
      <c r="A386" s="19">
        <v>45</v>
      </c>
      <c r="B386" s="19">
        <v>35.299999999999997</v>
      </c>
      <c r="C386" s="20">
        <v>0</v>
      </c>
      <c r="D386" s="20">
        <v>1</v>
      </c>
      <c r="E386" s="20">
        <v>0</v>
      </c>
      <c r="F386" s="20">
        <v>0</v>
      </c>
      <c r="G386" s="20">
        <v>0</v>
      </c>
      <c r="H386" s="21">
        <v>0</v>
      </c>
      <c r="I386" s="21">
        <v>0</v>
      </c>
      <c r="J386" s="21">
        <v>1</v>
      </c>
      <c r="K386" s="21">
        <v>0</v>
      </c>
      <c r="L386" s="21">
        <v>0</v>
      </c>
      <c r="M386" s="21">
        <v>0</v>
      </c>
      <c r="N386" s="21">
        <v>0</v>
      </c>
      <c r="O386" s="21">
        <v>1</v>
      </c>
      <c r="P386" s="21">
        <v>0</v>
      </c>
      <c r="Q386" s="22">
        <v>7348.1419999999998</v>
      </c>
      <c r="R386" s="59">
        <f t="shared" si="15"/>
        <v>11146.24779236738</v>
      </c>
      <c r="S386" s="59">
        <f t="shared" si="16"/>
        <v>-3798.1057923673798</v>
      </c>
      <c r="T386" s="61">
        <f t="shared" si="17"/>
        <v>0.51687974897156042</v>
      </c>
      <c r="U386" s="61"/>
    </row>
    <row r="387" spans="1:21" ht="14.25" customHeight="1">
      <c r="A387" s="19">
        <v>45</v>
      </c>
      <c r="B387" s="19">
        <v>39.994999999999997</v>
      </c>
      <c r="C387" s="20">
        <v>0</v>
      </c>
      <c r="D387" s="20">
        <v>1</v>
      </c>
      <c r="E387" s="20">
        <v>0</v>
      </c>
      <c r="F387" s="20">
        <v>0</v>
      </c>
      <c r="G387" s="20">
        <v>0</v>
      </c>
      <c r="H387" s="21">
        <v>0</v>
      </c>
      <c r="I387" s="21">
        <v>0</v>
      </c>
      <c r="J387" s="21">
        <v>0</v>
      </c>
      <c r="K387" s="21">
        <v>0</v>
      </c>
      <c r="L387" s="21">
        <v>1</v>
      </c>
      <c r="M387" s="21">
        <v>0</v>
      </c>
      <c r="N387" s="21">
        <v>0</v>
      </c>
      <c r="O387" s="21">
        <v>1</v>
      </c>
      <c r="P387" s="21">
        <v>0</v>
      </c>
      <c r="Q387" s="22">
        <v>9704.6680500000002</v>
      </c>
      <c r="R387" s="59">
        <f t="shared" ref="R387:R450" si="18">$X$2*A387+$X$3*B387+($X$4)*C387+$X$5*D387+($X$6)*E387+($X$7)*F387+($X$8)*G387+$X$9*H387+($X$10)*I387+($X$11)*J387+$X$12*K387+$X$13*L387+$X$14*M387+($X$15)*N387+($X$16)*O387+($X$17)*P387+($X$18)</f>
        <v>12778.916836888948</v>
      </c>
      <c r="S387" s="59">
        <f t="shared" ref="S387:S450" si="19">Q387-R387</f>
        <v>-3074.2487868889475</v>
      </c>
      <c r="T387" s="61">
        <f t="shared" ref="T387:T450" si="20">(R387-Q387)/Q387</f>
        <v>0.31678041650161826</v>
      </c>
      <c r="U387" s="61"/>
    </row>
    <row r="388" spans="1:21" ht="14.25" customHeight="1">
      <c r="A388" s="19">
        <v>45</v>
      </c>
      <c r="B388" s="19">
        <v>31.79</v>
      </c>
      <c r="C388" s="20">
        <v>0</v>
      </c>
      <c r="D388" s="20">
        <v>1</v>
      </c>
      <c r="E388" s="20">
        <v>0</v>
      </c>
      <c r="F388" s="20">
        <v>0</v>
      </c>
      <c r="G388" s="20">
        <v>0</v>
      </c>
      <c r="H388" s="21">
        <v>0</v>
      </c>
      <c r="I388" s="21">
        <v>1</v>
      </c>
      <c r="J388" s="21">
        <v>0</v>
      </c>
      <c r="K388" s="21">
        <v>0</v>
      </c>
      <c r="L388" s="21">
        <v>0</v>
      </c>
      <c r="M388" s="21">
        <v>0</v>
      </c>
      <c r="N388" s="21">
        <v>0</v>
      </c>
      <c r="O388" s="21">
        <v>1</v>
      </c>
      <c r="P388" s="21">
        <v>0</v>
      </c>
      <c r="Q388" s="22">
        <v>17929.303370000001</v>
      </c>
      <c r="R388" s="59">
        <f t="shared" si="18"/>
        <v>10619.091623832162</v>
      </c>
      <c r="S388" s="59">
        <f t="shared" si="19"/>
        <v>7310.211746167839</v>
      </c>
      <c r="T388" s="61">
        <f t="shared" si="20"/>
        <v>-0.40772424869554974</v>
      </c>
      <c r="U388" s="61"/>
    </row>
    <row r="389" spans="1:21" ht="14.25" customHeight="1">
      <c r="A389" s="19">
        <v>46</v>
      </c>
      <c r="B389" s="19">
        <v>33.44</v>
      </c>
      <c r="C389" s="20">
        <v>0</v>
      </c>
      <c r="D389" s="20">
        <v>1</v>
      </c>
      <c r="E389" s="20">
        <v>0</v>
      </c>
      <c r="F389" s="20">
        <v>0</v>
      </c>
      <c r="G389" s="20">
        <v>0</v>
      </c>
      <c r="H389" s="21">
        <v>0</v>
      </c>
      <c r="I389" s="21">
        <v>1</v>
      </c>
      <c r="J389" s="21">
        <v>0</v>
      </c>
      <c r="K389" s="21">
        <v>0</v>
      </c>
      <c r="L389" s="21">
        <v>0</v>
      </c>
      <c r="M389" s="21">
        <v>0</v>
      </c>
      <c r="N389" s="21">
        <v>0</v>
      </c>
      <c r="O389" s="21">
        <v>1</v>
      </c>
      <c r="P389" s="21">
        <v>0</v>
      </c>
      <c r="Q389" s="22">
        <v>8240.5895999999993</v>
      </c>
      <c r="R389" s="59">
        <f t="shared" si="18"/>
        <v>11182.477464751635</v>
      </c>
      <c r="S389" s="59">
        <f t="shared" si="19"/>
        <v>-2941.8878647516358</v>
      </c>
      <c r="T389" s="61">
        <f t="shared" si="20"/>
        <v>0.35699968176447422</v>
      </c>
      <c r="U389" s="61"/>
    </row>
    <row r="390" spans="1:21" ht="14.25" customHeight="1">
      <c r="A390" s="19">
        <v>46</v>
      </c>
      <c r="B390" s="19">
        <v>48.07</v>
      </c>
      <c r="C390" s="20">
        <v>0</v>
      </c>
      <c r="D390" s="20">
        <v>1</v>
      </c>
      <c r="E390" s="20">
        <v>0</v>
      </c>
      <c r="F390" s="20">
        <v>0</v>
      </c>
      <c r="G390" s="20">
        <v>0</v>
      </c>
      <c r="H390" s="21">
        <v>0</v>
      </c>
      <c r="I390" s="21">
        <v>0</v>
      </c>
      <c r="J390" s="21">
        <v>0</v>
      </c>
      <c r="K390" s="21">
        <v>0</v>
      </c>
      <c r="L390" s="21">
        <v>1</v>
      </c>
      <c r="M390" s="21">
        <v>0</v>
      </c>
      <c r="N390" s="21">
        <v>0</v>
      </c>
      <c r="O390" s="21">
        <v>1</v>
      </c>
      <c r="P390" s="21">
        <v>0</v>
      </c>
      <c r="Q390" s="22">
        <v>9432.9253000000008</v>
      </c>
      <c r="R390" s="59">
        <f t="shared" si="18"/>
        <v>14312.029309452017</v>
      </c>
      <c r="S390" s="59">
        <f t="shared" si="19"/>
        <v>-4879.1040094520158</v>
      </c>
      <c r="T390" s="61">
        <f t="shared" si="20"/>
        <v>0.51724187929825072</v>
      </c>
      <c r="U390" s="61"/>
    </row>
    <row r="391" spans="1:21" ht="14.25" customHeight="1">
      <c r="A391" s="19">
        <v>46</v>
      </c>
      <c r="B391" s="19">
        <v>32.299999999999997</v>
      </c>
      <c r="C391" s="20">
        <v>0</v>
      </c>
      <c r="D391" s="20">
        <v>1</v>
      </c>
      <c r="E391" s="20">
        <v>0</v>
      </c>
      <c r="F391" s="20">
        <v>0</v>
      </c>
      <c r="G391" s="20">
        <v>0</v>
      </c>
      <c r="H391" s="21">
        <v>0</v>
      </c>
      <c r="I391" s="21">
        <v>0</v>
      </c>
      <c r="J391" s="21">
        <v>0</v>
      </c>
      <c r="K391" s="21">
        <v>0</v>
      </c>
      <c r="L391" s="21">
        <v>1</v>
      </c>
      <c r="M391" s="21">
        <v>0</v>
      </c>
      <c r="N391" s="21">
        <v>0</v>
      </c>
      <c r="O391" s="21">
        <v>1</v>
      </c>
      <c r="P391" s="21">
        <v>0</v>
      </c>
      <c r="Q391" s="22">
        <v>9411.0049999999992</v>
      </c>
      <c r="R391" s="59">
        <f t="shared" si="18"/>
        <v>11931.859818242745</v>
      </c>
      <c r="S391" s="59">
        <f t="shared" si="19"/>
        <v>-2520.8548182427458</v>
      </c>
      <c r="T391" s="61">
        <f t="shared" si="20"/>
        <v>0.26786244596010161</v>
      </c>
      <c r="U391" s="61"/>
    </row>
    <row r="392" spans="1:21" ht="14.25" customHeight="1">
      <c r="A392" s="19">
        <v>46</v>
      </c>
      <c r="B392" s="19">
        <v>30.2</v>
      </c>
      <c r="C392" s="20">
        <v>0</v>
      </c>
      <c r="D392" s="20">
        <v>1</v>
      </c>
      <c r="E392" s="20">
        <v>0</v>
      </c>
      <c r="F392" s="20">
        <v>0</v>
      </c>
      <c r="G392" s="20">
        <v>0</v>
      </c>
      <c r="H392" s="21">
        <v>0</v>
      </c>
      <c r="I392" s="21">
        <v>0</v>
      </c>
      <c r="J392" s="21">
        <v>1</v>
      </c>
      <c r="K392" s="21">
        <v>0</v>
      </c>
      <c r="L392" s="21">
        <v>0</v>
      </c>
      <c r="M392" s="21">
        <v>0</v>
      </c>
      <c r="N392" s="21">
        <v>0</v>
      </c>
      <c r="O392" s="21">
        <v>1</v>
      </c>
      <c r="P392" s="21">
        <v>0</v>
      </c>
      <c r="Q392" s="22">
        <v>8825.0859999999993</v>
      </c>
      <c r="R392" s="59">
        <f t="shared" si="18"/>
        <v>10690.854681754663</v>
      </c>
      <c r="S392" s="59">
        <f t="shared" si="19"/>
        <v>-1865.7686817546637</v>
      </c>
      <c r="T392" s="61">
        <f t="shared" si="20"/>
        <v>0.21141648724495873</v>
      </c>
      <c r="U392" s="61"/>
    </row>
    <row r="393" spans="1:21" ht="14.25" customHeight="1">
      <c r="A393" s="19">
        <v>46</v>
      </c>
      <c r="B393" s="19">
        <v>33.725000000000001</v>
      </c>
      <c r="C393" s="20">
        <v>0</v>
      </c>
      <c r="D393" s="20">
        <v>1</v>
      </c>
      <c r="E393" s="20">
        <v>0</v>
      </c>
      <c r="F393" s="20">
        <v>0</v>
      </c>
      <c r="G393" s="20">
        <v>0</v>
      </c>
      <c r="H393" s="21">
        <v>0</v>
      </c>
      <c r="I393" s="21">
        <v>0</v>
      </c>
      <c r="J393" s="21">
        <v>0</v>
      </c>
      <c r="K393" s="21">
        <v>0</v>
      </c>
      <c r="L393" s="21">
        <v>1</v>
      </c>
      <c r="M393" s="21">
        <v>0</v>
      </c>
      <c r="N393" s="21">
        <v>0</v>
      </c>
      <c r="O393" s="21">
        <v>1</v>
      </c>
      <c r="P393" s="21">
        <v>0</v>
      </c>
      <c r="Q393" s="22">
        <v>8823.9857499999998</v>
      </c>
      <c r="R393" s="59">
        <f t="shared" si="18"/>
        <v>12146.935374677316</v>
      </c>
      <c r="S393" s="59">
        <f t="shared" si="19"/>
        <v>-3322.949624677316</v>
      </c>
      <c r="T393" s="61">
        <f t="shared" si="20"/>
        <v>0.37658148129685226</v>
      </c>
      <c r="U393" s="61"/>
    </row>
    <row r="394" spans="1:21" ht="14.25" customHeight="1">
      <c r="A394" s="19">
        <v>46</v>
      </c>
      <c r="B394" s="19">
        <v>30.8</v>
      </c>
      <c r="C394" s="20">
        <v>0</v>
      </c>
      <c r="D394" s="20">
        <v>1</v>
      </c>
      <c r="E394" s="20">
        <v>0</v>
      </c>
      <c r="F394" s="20">
        <v>0</v>
      </c>
      <c r="G394" s="20">
        <v>0</v>
      </c>
      <c r="H394" s="21">
        <v>0</v>
      </c>
      <c r="I394" s="21">
        <v>0</v>
      </c>
      <c r="J394" s="21">
        <v>1</v>
      </c>
      <c r="K394" s="21">
        <v>0</v>
      </c>
      <c r="L394" s="21">
        <v>0</v>
      </c>
      <c r="M394" s="21">
        <v>0</v>
      </c>
      <c r="N394" s="21">
        <v>0</v>
      </c>
      <c r="O394" s="21">
        <v>1</v>
      </c>
      <c r="P394" s="21">
        <v>0</v>
      </c>
      <c r="Q394" s="22">
        <v>9414.92</v>
      </c>
      <c r="R394" s="59">
        <f t="shared" si="18"/>
        <v>10781.412810779748</v>
      </c>
      <c r="S394" s="59">
        <f t="shared" si="19"/>
        <v>-1366.4928107797477</v>
      </c>
      <c r="T394" s="61">
        <f t="shared" si="20"/>
        <v>0.1451412025571909</v>
      </c>
      <c r="U394" s="61"/>
    </row>
    <row r="395" spans="1:21" ht="14.25" customHeight="1">
      <c r="A395" s="19">
        <v>47</v>
      </c>
      <c r="B395" s="19">
        <v>33.914999999999999</v>
      </c>
      <c r="C395" s="20">
        <v>0</v>
      </c>
      <c r="D395" s="20">
        <v>1</v>
      </c>
      <c r="E395" s="20">
        <v>0</v>
      </c>
      <c r="F395" s="20">
        <v>0</v>
      </c>
      <c r="G395" s="20">
        <v>0</v>
      </c>
      <c r="H395" s="21">
        <v>0</v>
      </c>
      <c r="I395" s="21">
        <v>0</v>
      </c>
      <c r="J395" s="21">
        <v>0</v>
      </c>
      <c r="K395" s="21">
        <v>1</v>
      </c>
      <c r="L395" s="21">
        <v>0</v>
      </c>
      <c r="M395" s="21">
        <v>0</v>
      </c>
      <c r="N395" s="21">
        <v>0</v>
      </c>
      <c r="O395" s="21">
        <v>1</v>
      </c>
      <c r="P395" s="21">
        <v>0</v>
      </c>
      <c r="Q395" s="22">
        <v>10115.00885</v>
      </c>
      <c r="R395" s="59">
        <f t="shared" si="18"/>
        <v>12115.341472783814</v>
      </c>
      <c r="S395" s="59">
        <f t="shared" si="19"/>
        <v>-2000.3326227838133</v>
      </c>
      <c r="T395" s="61">
        <f t="shared" si="20"/>
        <v>0.19775886036756293</v>
      </c>
      <c r="U395" s="61"/>
    </row>
    <row r="396" spans="1:21" ht="14.25" customHeight="1">
      <c r="A396" s="19">
        <v>47</v>
      </c>
      <c r="B396" s="19">
        <v>33.344999999999999</v>
      </c>
      <c r="C396" s="20">
        <v>0</v>
      </c>
      <c r="D396" s="20">
        <v>1</v>
      </c>
      <c r="E396" s="20">
        <v>0</v>
      </c>
      <c r="F396" s="20">
        <v>0</v>
      </c>
      <c r="G396" s="20">
        <v>0</v>
      </c>
      <c r="H396" s="21">
        <v>0</v>
      </c>
      <c r="I396" s="21">
        <v>0</v>
      </c>
      <c r="J396" s="21">
        <v>0</v>
      </c>
      <c r="K396" s="21">
        <v>0</v>
      </c>
      <c r="L396" s="21">
        <v>1</v>
      </c>
      <c r="M396" s="21">
        <v>0</v>
      </c>
      <c r="N396" s="21">
        <v>0</v>
      </c>
      <c r="O396" s="21">
        <v>1</v>
      </c>
      <c r="P396" s="21">
        <v>0</v>
      </c>
      <c r="Q396" s="22">
        <v>20878.78443</v>
      </c>
      <c r="R396" s="59">
        <f t="shared" si="18"/>
        <v>12403.932879061922</v>
      </c>
      <c r="S396" s="59">
        <f t="shared" si="19"/>
        <v>8474.8515509380777</v>
      </c>
      <c r="T396" s="61">
        <f t="shared" si="20"/>
        <v>-0.40590732565641408</v>
      </c>
      <c r="U396" s="61"/>
    </row>
    <row r="397" spans="1:21" ht="14.25" customHeight="1">
      <c r="A397" s="19">
        <v>47</v>
      </c>
      <c r="B397" s="19">
        <v>36</v>
      </c>
      <c r="C397" s="20">
        <v>0</v>
      </c>
      <c r="D397" s="20">
        <v>1</v>
      </c>
      <c r="E397" s="20">
        <v>0</v>
      </c>
      <c r="F397" s="20">
        <v>0</v>
      </c>
      <c r="G397" s="20">
        <v>0</v>
      </c>
      <c r="H397" s="21">
        <v>0</v>
      </c>
      <c r="I397" s="21">
        <v>0</v>
      </c>
      <c r="J397" s="21">
        <v>1</v>
      </c>
      <c r="K397" s="21">
        <v>0</v>
      </c>
      <c r="L397" s="21">
        <v>0</v>
      </c>
      <c r="M397" s="21">
        <v>0</v>
      </c>
      <c r="N397" s="21">
        <v>0</v>
      </c>
      <c r="O397" s="21">
        <v>1</v>
      </c>
      <c r="P397" s="21">
        <v>0</v>
      </c>
      <c r="Q397" s="22">
        <v>8556.9069999999992</v>
      </c>
      <c r="R397" s="59">
        <f t="shared" si="18"/>
        <v>11880.600915097624</v>
      </c>
      <c r="S397" s="59">
        <f t="shared" si="19"/>
        <v>-3323.693915097625</v>
      </c>
      <c r="T397" s="61">
        <f t="shared" si="20"/>
        <v>0.3884223487642936</v>
      </c>
      <c r="U397" s="61"/>
    </row>
    <row r="398" spans="1:21" ht="14.25" customHeight="1">
      <c r="A398" s="19">
        <v>47</v>
      </c>
      <c r="B398" s="19">
        <v>45.32</v>
      </c>
      <c r="C398" s="20">
        <v>0</v>
      </c>
      <c r="D398" s="20">
        <v>1</v>
      </c>
      <c r="E398" s="20">
        <v>0</v>
      </c>
      <c r="F398" s="20">
        <v>0</v>
      </c>
      <c r="G398" s="20">
        <v>0</v>
      </c>
      <c r="H398" s="21">
        <v>0</v>
      </c>
      <c r="I398" s="21">
        <v>1</v>
      </c>
      <c r="J398" s="21">
        <v>0</v>
      </c>
      <c r="K398" s="21">
        <v>0</v>
      </c>
      <c r="L398" s="21">
        <v>0</v>
      </c>
      <c r="M398" s="21">
        <v>0</v>
      </c>
      <c r="N398" s="21">
        <v>0</v>
      </c>
      <c r="O398" s="21">
        <v>1</v>
      </c>
      <c r="P398" s="21">
        <v>0</v>
      </c>
      <c r="Q398" s="22">
        <v>8569.8618000000006</v>
      </c>
      <c r="R398" s="59">
        <f t="shared" si="18"/>
        <v>13289.879405548774</v>
      </c>
      <c r="S398" s="59">
        <f t="shared" si="19"/>
        <v>-4720.0176055487736</v>
      </c>
      <c r="T398" s="61">
        <f t="shared" si="20"/>
        <v>0.55076939578521245</v>
      </c>
      <c r="U398" s="61"/>
    </row>
    <row r="399" spans="1:21" ht="14.25" customHeight="1">
      <c r="A399" s="19">
        <v>47</v>
      </c>
      <c r="B399" s="19">
        <v>32</v>
      </c>
      <c r="C399" s="20">
        <v>0</v>
      </c>
      <c r="D399" s="20">
        <v>1</v>
      </c>
      <c r="E399" s="20">
        <v>0</v>
      </c>
      <c r="F399" s="20">
        <v>0</v>
      </c>
      <c r="G399" s="20">
        <v>0</v>
      </c>
      <c r="H399" s="21">
        <v>0</v>
      </c>
      <c r="I399" s="21">
        <v>0</v>
      </c>
      <c r="J399" s="21">
        <v>1</v>
      </c>
      <c r="K399" s="21">
        <v>0</v>
      </c>
      <c r="L399" s="21">
        <v>0</v>
      </c>
      <c r="M399" s="21">
        <v>0</v>
      </c>
      <c r="N399" s="21">
        <v>0</v>
      </c>
      <c r="O399" s="21">
        <v>1</v>
      </c>
      <c r="P399" s="21">
        <v>0</v>
      </c>
      <c r="Q399" s="22">
        <v>8551.3469999999998</v>
      </c>
      <c r="R399" s="59">
        <f t="shared" si="18"/>
        <v>11276.880054930403</v>
      </c>
      <c r="S399" s="59">
        <f t="shared" si="19"/>
        <v>-2725.5330549304035</v>
      </c>
      <c r="T399" s="61">
        <f t="shared" si="20"/>
        <v>0.3187255826398348</v>
      </c>
      <c r="U399" s="61"/>
    </row>
    <row r="400" spans="1:21" ht="14.25" customHeight="1">
      <c r="A400" s="19">
        <v>48</v>
      </c>
      <c r="B400" s="19">
        <v>41.23</v>
      </c>
      <c r="C400" s="20">
        <v>0</v>
      </c>
      <c r="D400" s="20">
        <v>1</v>
      </c>
      <c r="E400" s="20">
        <v>0</v>
      </c>
      <c r="F400" s="20">
        <v>0</v>
      </c>
      <c r="G400" s="20">
        <v>0</v>
      </c>
      <c r="H400" s="21">
        <v>0</v>
      </c>
      <c r="I400" s="21">
        <v>0</v>
      </c>
      <c r="J400" s="21">
        <v>0</v>
      </c>
      <c r="K400" s="21">
        <v>1</v>
      </c>
      <c r="L400" s="21">
        <v>0</v>
      </c>
      <c r="M400" s="21">
        <v>0</v>
      </c>
      <c r="N400" s="21">
        <v>0</v>
      </c>
      <c r="O400" s="21">
        <v>1</v>
      </c>
      <c r="P400" s="21">
        <v>0</v>
      </c>
      <c r="Q400" s="22">
        <v>11033.661700000001</v>
      </c>
      <c r="R400" s="59">
        <f t="shared" si="18"/>
        <v>13533.746981915112</v>
      </c>
      <c r="S400" s="59">
        <f t="shared" si="19"/>
        <v>-2500.0852819151114</v>
      </c>
      <c r="T400" s="61">
        <f t="shared" si="20"/>
        <v>0.22658708866478219</v>
      </c>
      <c r="U400" s="61"/>
    </row>
    <row r="401" spans="1:21" ht="14.25" customHeight="1">
      <c r="A401" s="19">
        <v>48</v>
      </c>
      <c r="B401" s="19">
        <v>32.229999999999997</v>
      </c>
      <c r="C401" s="20">
        <v>0</v>
      </c>
      <c r="D401" s="20">
        <v>1</v>
      </c>
      <c r="E401" s="20">
        <v>0</v>
      </c>
      <c r="F401" s="20">
        <v>0</v>
      </c>
      <c r="G401" s="20">
        <v>0</v>
      </c>
      <c r="H401" s="21">
        <v>0</v>
      </c>
      <c r="I401" s="21">
        <v>1</v>
      </c>
      <c r="J401" s="21">
        <v>0</v>
      </c>
      <c r="K401" s="21">
        <v>0</v>
      </c>
      <c r="L401" s="21">
        <v>0</v>
      </c>
      <c r="M401" s="21">
        <v>0</v>
      </c>
      <c r="N401" s="21">
        <v>0</v>
      </c>
      <c r="O401" s="21">
        <v>1</v>
      </c>
      <c r="P401" s="21">
        <v>0</v>
      </c>
      <c r="Q401" s="22">
        <v>8871.1517000000003</v>
      </c>
      <c r="R401" s="59">
        <f t="shared" si="18"/>
        <v>11628.55387675203</v>
      </c>
      <c r="S401" s="59">
        <f t="shared" si="19"/>
        <v>-2757.4021767520298</v>
      </c>
      <c r="T401" s="61">
        <f t="shared" si="20"/>
        <v>0.31082798152939145</v>
      </c>
      <c r="U401" s="61"/>
    </row>
    <row r="402" spans="1:21" ht="14.25" customHeight="1">
      <c r="A402" s="19">
        <v>48</v>
      </c>
      <c r="B402" s="19">
        <v>32.299999999999997</v>
      </c>
      <c r="C402" s="20">
        <v>0</v>
      </c>
      <c r="D402" s="20">
        <v>1</v>
      </c>
      <c r="E402" s="20">
        <v>0</v>
      </c>
      <c r="F402" s="20">
        <v>0</v>
      </c>
      <c r="G402" s="20">
        <v>0</v>
      </c>
      <c r="H402" s="21">
        <v>0</v>
      </c>
      <c r="I402" s="21">
        <v>0</v>
      </c>
      <c r="J402" s="21">
        <v>0</v>
      </c>
      <c r="K402" s="21">
        <v>0</v>
      </c>
      <c r="L402" s="21">
        <v>1</v>
      </c>
      <c r="M402" s="21">
        <v>0</v>
      </c>
      <c r="N402" s="21">
        <v>0</v>
      </c>
      <c r="O402" s="21">
        <v>1</v>
      </c>
      <c r="P402" s="21">
        <v>0</v>
      </c>
      <c r="Q402" s="22">
        <v>10043.249</v>
      </c>
      <c r="R402" s="59">
        <f t="shared" si="18"/>
        <v>12560.561790443724</v>
      </c>
      <c r="S402" s="59">
        <f t="shared" si="19"/>
        <v>-2517.3127904437242</v>
      </c>
      <c r="T402" s="61">
        <f t="shared" si="20"/>
        <v>0.25064725473238036</v>
      </c>
      <c r="U402" s="61"/>
    </row>
    <row r="403" spans="1:21" ht="14.25" customHeight="1">
      <c r="A403" s="19">
        <v>48</v>
      </c>
      <c r="B403" s="19">
        <v>31.13</v>
      </c>
      <c r="C403" s="20">
        <v>0</v>
      </c>
      <c r="D403" s="20">
        <v>1</v>
      </c>
      <c r="E403" s="20">
        <v>0</v>
      </c>
      <c r="F403" s="20">
        <v>0</v>
      </c>
      <c r="G403" s="20">
        <v>0</v>
      </c>
      <c r="H403" s="21">
        <v>0</v>
      </c>
      <c r="I403" s="21">
        <v>1</v>
      </c>
      <c r="J403" s="21">
        <v>0</v>
      </c>
      <c r="K403" s="21">
        <v>0</v>
      </c>
      <c r="L403" s="21">
        <v>0</v>
      </c>
      <c r="M403" s="21">
        <v>0</v>
      </c>
      <c r="N403" s="21">
        <v>0</v>
      </c>
      <c r="O403" s="21">
        <v>1</v>
      </c>
      <c r="P403" s="21">
        <v>0</v>
      </c>
      <c r="Q403" s="22">
        <v>8280.6226999999999</v>
      </c>
      <c r="R403" s="59">
        <f t="shared" si="18"/>
        <v>11462.530640206041</v>
      </c>
      <c r="S403" s="59">
        <f t="shared" si="19"/>
        <v>-3181.9079402060415</v>
      </c>
      <c r="T403" s="61">
        <f t="shared" si="20"/>
        <v>0.38425950021923372</v>
      </c>
      <c r="U403" s="61"/>
    </row>
    <row r="404" spans="1:21" ht="14.25" customHeight="1">
      <c r="A404" s="19">
        <v>48</v>
      </c>
      <c r="B404" s="19">
        <v>35.909999999999997</v>
      </c>
      <c r="C404" s="20">
        <v>0</v>
      </c>
      <c r="D404" s="20">
        <v>1</v>
      </c>
      <c r="E404" s="20">
        <v>0</v>
      </c>
      <c r="F404" s="20">
        <v>0</v>
      </c>
      <c r="G404" s="20">
        <v>0</v>
      </c>
      <c r="H404" s="21">
        <v>0</v>
      </c>
      <c r="I404" s="21">
        <v>0</v>
      </c>
      <c r="J404" s="21">
        <v>0</v>
      </c>
      <c r="K404" s="21">
        <v>0</v>
      </c>
      <c r="L404" s="21">
        <v>1</v>
      </c>
      <c r="M404" s="21">
        <v>0</v>
      </c>
      <c r="N404" s="21">
        <v>0</v>
      </c>
      <c r="O404" s="21">
        <v>1</v>
      </c>
      <c r="P404" s="21">
        <v>0</v>
      </c>
      <c r="Q404" s="22">
        <v>26392.260289999998</v>
      </c>
      <c r="R404" s="59">
        <f t="shared" si="18"/>
        <v>13105.41986674464</v>
      </c>
      <c r="S404" s="59">
        <f t="shared" si="19"/>
        <v>13286.840423255358</v>
      </c>
      <c r="T404" s="61">
        <f t="shared" si="20"/>
        <v>-0.50343700301749938</v>
      </c>
      <c r="U404" s="61"/>
    </row>
    <row r="405" spans="1:21" ht="14.25" customHeight="1">
      <c r="A405" s="19">
        <v>48</v>
      </c>
      <c r="B405" s="19">
        <v>36.575000000000003</v>
      </c>
      <c r="C405" s="20">
        <v>0</v>
      </c>
      <c r="D405" s="20">
        <v>1</v>
      </c>
      <c r="E405" s="20">
        <v>0</v>
      </c>
      <c r="F405" s="20">
        <v>0</v>
      </c>
      <c r="G405" s="20">
        <v>0</v>
      </c>
      <c r="H405" s="21">
        <v>0</v>
      </c>
      <c r="I405" s="21">
        <v>0</v>
      </c>
      <c r="J405" s="21">
        <v>0</v>
      </c>
      <c r="K405" s="21">
        <v>1</v>
      </c>
      <c r="L405" s="21">
        <v>0</v>
      </c>
      <c r="M405" s="21">
        <v>0</v>
      </c>
      <c r="N405" s="21">
        <v>0</v>
      </c>
      <c r="O405" s="21">
        <v>1</v>
      </c>
      <c r="P405" s="21">
        <v>0</v>
      </c>
      <c r="Q405" s="22">
        <v>8671.1912499999999</v>
      </c>
      <c r="R405" s="59">
        <f t="shared" si="18"/>
        <v>12831.166830895509</v>
      </c>
      <c r="S405" s="59">
        <f t="shared" si="19"/>
        <v>-4159.9755808955088</v>
      </c>
      <c r="T405" s="61">
        <f t="shared" si="20"/>
        <v>0.47974672233131854</v>
      </c>
      <c r="U405" s="61"/>
    </row>
    <row r="406" spans="1:21" ht="14.25" customHeight="1">
      <c r="A406" s="19">
        <v>48</v>
      </c>
      <c r="B406" s="19">
        <v>33.33</v>
      </c>
      <c r="C406" s="20">
        <v>0</v>
      </c>
      <c r="D406" s="20">
        <v>1</v>
      </c>
      <c r="E406" s="20">
        <v>0</v>
      </c>
      <c r="F406" s="20">
        <v>0</v>
      </c>
      <c r="G406" s="20">
        <v>0</v>
      </c>
      <c r="H406" s="21">
        <v>0</v>
      </c>
      <c r="I406" s="21">
        <v>1</v>
      </c>
      <c r="J406" s="21">
        <v>0</v>
      </c>
      <c r="K406" s="21">
        <v>0</v>
      </c>
      <c r="L406" s="21">
        <v>0</v>
      </c>
      <c r="M406" s="21">
        <v>0</v>
      </c>
      <c r="N406" s="21">
        <v>0</v>
      </c>
      <c r="O406" s="21">
        <v>1</v>
      </c>
      <c r="P406" s="21">
        <v>0</v>
      </c>
      <c r="Q406" s="22">
        <v>8283.6807000000008</v>
      </c>
      <c r="R406" s="59">
        <f t="shared" si="18"/>
        <v>11794.577113298015</v>
      </c>
      <c r="S406" s="59">
        <f t="shared" si="19"/>
        <v>-3510.8964132980145</v>
      </c>
      <c r="T406" s="61">
        <f t="shared" si="20"/>
        <v>0.42383289994482937</v>
      </c>
      <c r="U406" s="61"/>
    </row>
    <row r="407" spans="1:21" ht="14.25" customHeight="1">
      <c r="A407" s="19">
        <v>49</v>
      </c>
      <c r="B407" s="19">
        <v>41.47</v>
      </c>
      <c r="C407" s="20">
        <v>0</v>
      </c>
      <c r="D407" s="20">
        <v>1</v>
      </c>
      <c r="E407" s="20">
        <v>0</v>
      </c>
      <c r="F407" s="20">
        <v>0</v>
      </c>
      <c r="G407" s="20">
        <v>0</v>
      </c>
      <c r="H407" s="21">
        <v>0</v>
      </c>
      <c r="I407" s="21">
        <v>1</v>
      </c>
      <c r="J407" s="21">
        <v>0</v>
      </c>
      <c r="K407" s="21">
        <v>0</v>
      </c>
      <c r="L407" s="21">
        <v>0</v>
      </c>
      <c r="M407" s="21">
        <v>0</v>
      </c>
      <c r="N407" s="21">
        <v>0</v>
      </c>
      <c r="O407" s="21">
        <v>1</v>
      </c>
      <c r="P407" s="21">
        <v>0</v>
      </c>
      <c r="Q407" s="22">
        <v>10977.2063</v>
      </c>
      <c r="R407" s="59">
        <f t="shared" si="18"/>
        <v>13337.5000498388</v>
      </c>
      <c r="S407" s="59">
        <f t="shared" si="19"/>
        <v>-2360.2937498388001</v>
      </c>
      <c r="T407" s="61">
        <f t="shared" si="20"/>
        <v>0.21501770899931069</v>
      </c>
      <c r="U407" s="61"/>
    </row>
    <row r="408" spans="1:21" ht="14.25" customHeight="1">
      <c r="A408" s="19">
        <v>49</v>
      </c>
      <c r="B408" s="19">
        <v>30.78</v>
      </c>
      <c r="C408" s="20">
        <v>0</v>
      </c>
      <c r="D408" s="20">
        <v>1</v>
      </c>
      <c r="E408" s="20">
        <v>0</v>
      </c>
      <c r="F408" s="20">
        <v>0</v>
      </c>
      <c r="G408" s="20">
        <v>0</v>
      </c>
      <c r="H408" s="21">
        <v>0</v>
      </c>
      <c r="I408" s="21">
        <v>0</v>
      </c>
      <c r="J408" s="21">
        <v>0</v>
      </c>
      <c r="K408" s="21">
        <v>0</v>
      </c>
      <c r="L408" s="21">
        <v>1</v>
      </c>
      <c r="M408" s="21">
        <v>0</v>
      </c>
      <c r="N408" s="21">
        <v>0</v>
      </c>
      <c r="O408" s="21">
        <v>1</v>
      </c>
      <c r="P408" s="21">
        <v>0</v>
      </c>
      <c r="Q408" s="22">
        <v>9778.3472000000002</v>
      </c>
      <c r="R408" s="59">
        <f t="shared" si="18"/>
        <v>12645.498849680669</v>
      </c>
      <c r="S408" s="59">
        <f t="shared" si="19"/>
        <v>-2867.1516496806689</v>
      </c>
      <c r="T408" s="61">
        <f t="shared" si="20"/>
        <v>0.29321434298023996</v>
      </c>
      <c r="U408" s="61"/>
    </row>
    <row r="409" spans="1:21" ht="14.25" customHeight="1">
      <c r="A409" s="19">
        <v>49</v>
      </c>
      <c r="B409" s="19">
        <v>36.630000000000003</v>
      </c>
      <c r="C409" s="20">
        <v>0</v>
      </c>
      <c r="D409" s="20">
        <v>1</v>
      </c>
      <c r="E409" s="20">
        <v>0</v>
      </c>
      <c r="F409" s="20">
        <v>0</v>
      </c>
      <c r="G409" s="20">
        <v>0</v>
      </c>
      <c r="H409" s="21">
        <v>0</v>
      </c>
      <c r="I409" s="21">
        <v>1</v>
      </c>
      <c r="J409" s="21">
        <v>0</v>
      </c>
      <c r="K409" s="21">
        <v>0</v>
      </c>
      <c r="L409" s="21">
        <v>0</v>
      </c>
      <c r="M409" s="21">
        <v>0</v>
      </c>
      <c r="N409" s="21">
        <v>0</v>
      </c>
      <c r="O409" s="21">
        <v>1</v>
      </c>
      <c r="P409" s="21">
        <v>0</v>
      </c>
      <c r="Q409" s="22">
        <v>10381.4787</v>
      </c>
      <c r="R409" s="59">
        <f t="shared" si="18"/>
        <v>12606.997809036464</v>
      </c>
      <c r="S409" s="59">
        <f t="shared" si="19"/>
        <v>-2225.5191090364642</v>
      </c>
      <c r="T409" s="61">
        <f t="shared" si="20"/>
        <v>0.21437399944156937</v>
      </c>
      <c r="U409" s="61"/>
    </row>
    <row r="410" spans="1:21" ht="14.25" customHeight="1">
      <c r="A410" s="19">
        <v>49</v>
      </c>
      <c r="B410" s="19">
        <v>31.9</v>
      </c>
      <c r="C410" s="20">
        <v>0</v>
      </c>
      <c r="D410" s="20">
        <v>1</v>
      </c>
      <c r="E410" s="20">
        <v>0</v>
      </c>
      <c r="F410" s="20">
        <v>0</v>
      </c>
      <c r="G410" s="20">
        <v>0</v>
      </c>
      <c r="H410" s="21">
        <v>0</v>
      </c>
      <c r="I410" s="21">
        <v>0</v>
      </c>
      <c r="J410" s="21">
        <v>1</v>
      </c>
      <c r="K410" s="21">
        <v>0</v>
      </c>
      <c r="L410" s="21">
        <v>0</v>
      </c>
      <c r="M410" s="21">
        <v>0</v>
      </c>
      <c r="N410" s="21">
        <v>0</v>
      </c>
      <c r="O410" s="21">
        <v>1</v>
      </c>
      <c r="P410" s="21">
        <v>0</v>
      </c>
      <c r="Q410" s="22">
        <v>11552.904</v>
      </c>
      <c r="R410" s="59">
        <f t="shared" si="18"/>
        <v>11890.489005627202</v>
      </c>
      <c r="S410" s="59">
        <f t="shared" si="19"/>
        <v>-337.5850056272011</v>
      </c>
      <c r="T410" s="61">
        <f t="shared" si="20"/>
        <v>2.9220792073335076E-2</v>
      </c>
      <c r="U410" s="61"/>
    </row>
    <row r="411" spans="1:21" ht="14.25" customHeight="1">
      <c r="A411" s="19">
        <v>49</v>
      </c>
      <c r="B411" s="19">
        <v>42.68</v>
      </c>
      <c r="C411" s="20">
        <v>0</v>
      </c>
      <c r="D411" s="20">
        <v>1</v>
      </c>
      <c r="E411" s="20">
        <v>0</v>
      </c>
      <c r="F411" s="20">
        <v>0</v>
      </c>
      <c r="G411" s="20">
        <v>0</v>
      </c>
      <c r="H411" s="21">
        <v>0</v>
      </c>
      <c r="I411" s="21">
        <v>1</v>
      </c>
      <c r="J411" s="21">
        <v>0</v>
      </c>
      <c r="K411" s="21">
        <v>0</v>
      </c>
      <c r="L411" s="21">
        <v>0</v>
      </c>
      <c r="M411" s="21">
        <v>0</v>
      </c>
      <c r="N411" s="21">
        <v>0</v>
      </c>
      <c r="O411" s="21">
        <v>1</v>
      </c>
      <c r="P411" s="21">
        <v>0</v>
      </c>
      <c r="Q411" s="22">
        <v>9800.8881999999994</v>
      </c>
      <c r="R411" s="59">
        <f t="shared" si="18"/>
        <v>13520.125610039388</v>
      </c>
      <c r="S411" s="59">
        <f t="shared" si="19"/>
        <v>-3719.2374100393881</v>
      </c>
      <c r="T411" s="61">
        <f t="shared" si="20"/>
        <v>0.37947962818710534</v>
      </c>
      <c r="U411" s="61"/>
    </row>
    <row r="412" spans="1:21" ht="14.25" customHeight="1">
      <c r="A412" s="19">
        <v>49</v>
      </c>
      <c r="B412" s="19">
        <v>34.770000000000003</v>
      </c>
      <c r="C412" s="20">
        <v>0</v>
      </c>
      <c r="D412" s="20">
        <v>1</v>
      </c>
      <c r="E412" s="20">
        <v>0</v>
      </c>
      <c r="F412" s="20">
        <v>0</v>
      </c>
      <c r="G412" s="20">
        <v>0</v>
      </c>
      <c r="H412" s="21">
        <v>0</v>
      </c>
      <c r="I412" s="21">
        <v>0</v>
      </c>
      <c r="J412" s="21">
        <v>0</v>
      </c>
      <c r="K412" s="21">
        <v>1</v>
      </c>
      <c r="L412" s="21">
        <v>0</v>
      </c>
      <c r="M412" s="21">
        <v>0</v>
      </c>
      <c r="N412" s="21">
        <v>0</v>
      </c>
      <c r="O412" s="21">
        <v>1</v>
      </c>
      <c r="P412" s="21">
        <v>0</v>
      </c>
      <c r="Q412" s="22">
        <v>9583.8932999999997</v>
      </c>
      <c r="R412" s="59">
        <f t="shared" si="18"/>
        <v>12873.088778845537</v>
      </c>
      <c r="S412" s="59">
        <f t="shared" si="19"/>
        <v>-3289.1954788455369</v>
      </c>
      <c r="T412" s="61">
        <f t="shared" si="20"/>
        <v>0.34320034414881651</v>
      </c>
      <c r="U412" s="61"/>
    </row>
    <row r="413" spans="1:21" ht="14.25" customHeight="1">
      <c r="A413" s="19">
        <v>49</v>
      </c>
      <c r="B413" s="19">
        <v>29.925000000000001</v>
      </c>
      <c r="C413" s="20">
        <v>0</v>
      </c>
      <c r="D413" s="20">
        <v>1</v>
      </c>
      <c r="E413" s="20">
        <v>0</v>
      </c>
      <c r="F413" s="20">
        <v>0</v>
      </c>
      <c r="G413" s="20">
        <v>0</v>
      </c>
      <c r="H413" s="21">
        <v>0</v>
      </c>
      <c r="I413" s="21">
        <v>0</v>
      </c>
      <c r="J413" s="21">
        <v>0</v>
      </c>
      <c r="K413" s="21">
        <v>1</v>
      </c>
      <c r="L413" s="21">
        <v>0</v>
      </c>
      <c r="M413" s="21">
        <v>0</v>
      </c>
      <c r="N413" s="21">
        <v>0</v>
      </c>
      <c r="O413" s="21">
        <v>1</v>
      </c>
      <c r="P413" s="21">
        <v>0</v>
      </c>
      <c r="Q413" s="22">
        <v>8988.1587500000005</v>
      </c>
      <c r="R413" s="59">
        <f t="shared" si="18"/>
        <v>12141.83188696799</v>
      </c>
      <c r="S413" s="59">
        <f t="shared" si="19"/>
        <v>-3153.6731369679892</v>
      </c>
      <c r="T413" s="61">
        <f t="shared" si="20"/>
        <v>0.35086976372863787</v>
      </c>
      <c r="U413" s="61"/>
    </row>
    <row r="414" spans="1:21" ht="14.25" customHeight="1">
      <c r="A414" s="19">
        <v>49</v>
      </c>
      <c r="B414" s="19">
        <v>33.344999999999999</v>
      </c>
      <c r="C414" s="20">
        <v>0</v>
      </c>
      <c r="D414" s="20">
        <v>1</v>
      </c>
      <c r="E414" s="20">
        <v>0</v>
      </c>
      <c r="F414" s="20">
        <v>0</v>
      </c>
      <c r="G414" s="20">
        <v>0</v>
      </c>
      <c r="H414" s="21">
        <v>0</v>
      </c>
      <c r="I414" s="21">
        <v>0</v>
      </c>
      <c r="J414" s="21">
        <v>0</v>
      </c>
      <c r="K414" s="21">
        <v>0</v>
      </c>
      <c r="L414" s="21">
        <v>1</v>
      </c>
      <c r="M414" s="21">
        <v>0</v>
      </c>
      <c r="N414" s="21">
        <v>0</v>
      </c>
      <c r="O414" s="21">
        <v>1</v>
      </c>
      <c r="P414" s="21">
        <v>0</v>
      </c>
      <c r="Q414" s="22">
        <v>10370.912549999999</v>
      </c>
      <c r="R414" s="59">
        <f t="shared" si="18"/>
        <v>13032.634851262901</v>
      </c>
      <c r="S414" s="59">
        <f t="shared" si="19"/>
        <v>-2661.722301262902</v>
      </c>
      <c r="T414" s="61">
        <f t="shared" si="20"/>
        <v>0.25665266083676525</v>
      </c>
      <c r="U414" s="61"/>
    </row>
    <row r="415" spans="1:21" ht="14.25" customHeight="1">
      <c r="A415" s="19">
        <v>50</v>
      </c>
      <c r="B415" s="19">
        <v>44.744999999999997</v>
      </c>
      <c r="C415" s="20">
        <v>0</v>
      </c>
      <c r="D415" s="20">
        <v>1</v>
      </c>
      <c r="E415" s="20">
        <v>0</v>
      </c>
      <c r="F415" s="20">
        <v>0</v>
      </c>
      <c r="G415" s="20">
        <v>0</v>
      </c>
      <c r="H415" s="21">
        <v>0</v>
      </c>
      <c r="I415" s="21">
        <v>0</v>
      </c>
      <c r="J415" s="21">
        <v>0</v>
      </c>
      <c r="K415" s="21">
        <v>0</v>
      </c>
      <c r="L415" s="21">
        <v>1</v>
      </c>
      <c r="M415" s="21">
        <v>0</v>
      </c>
      <c r="N415" s="21">
        <v>0</v>
      </c>
      <c r="O415" s="21">
        <v>1</v>
      </c>
      <c r="P415" s="21">
        <v>0</v>
      </c>
      <c r="Q415" s="22">
        <v>9541.6955500000004</v>
      </c>
      <c r="R415" s="59">
        <f t="shared" si="18"/>
        <v>15067.590288839972</v>
      </c>
      <c r="S415" s="59">
        <f t="shared" si="19"/>
        <v>-5525.894738839972</v>
      </c>
      <c r="T415" s="61">
        <f t="shared" si="20"/>
        <v>0.57913131999270007</v>
      </c>
      <c r="U415" s="61"/>
    </row>
    <row r="416" spans="1:21" ht="14.25" customHeight="1">
      <c r="A416" s="19">
        <v>50</v>
      </c>
      <c r="B416" s="19">
        <v>30.114999999999998</v>
      </c>
      <c r="C416" s="20">
        <v>0</v>
      </c>
      <c r="D416" s="20">
        <v>1</v>
      </c>
      <c r="E416" s="20">
        <v>0</v>
      </c>
      <c r="F416" s="20">
        <v>0</v>
      </c>
      <c r="G416" s="20">
        <v>0</v>
      </c>
      <c r="H416" s="21">
        <v>0</v>
      </c>
      <c r="I416" s="21">
        <v>0</v>
      </c>
      <c r="J416" s="21">
        <v>0</v>
      </c>
      <c r="K416" s="21">
        <v>1</v>
      </c>
      <c r="L416" s="21">
        <v>0</v>
      </c>
      <c r="M416" s="21">
        <v>0</v>
      </c>
      <c r="N416" s="21">
        <v>0</v>
      </c>
      <c r="O416" s="21">
        <v>1</v>
      </c>
      <c r="P416" s="21">
        <v>0</v>
      </c>
      <c r="Q416" s="22">
        <v>9910.3598500000007</v>
      </c>
      <c r="R416" s="59">
        <f t="shared" si="18"/>
        <v>12484.859613926423</v>
      </c>
      <c r="S416" s="59">
        <f t="shared" si="19"/>
        <v>-2574.499763926422</v>
      </c>
      <c r="T416" s="61">
        <f t="shared" si="20"/>
        <v>0.25977863598226675</v>
      </c>
      <c r="U416" s="61"/>
    </row>
    <row r="417" spans="1:21" ht="14.25" customHeight="1">
      <c r="A417" s="19">
        <v>50</v>
      </c>
      <c r="B417" s="19">
        <v>46.09</v>
      </c>
      <c r="C417" s="20">
        <v>0</v>
      </c>
      <c r="D417" s="20">
        <v>1</v>
      </c>
      <c r="E417" s="20">
        <v>0</v>
      </c>
      <c r="F417" s="20">
        <v>0</v>
      </c>
      <c r="G417" s="20">
        <v>0</v>
      </c>
      <c r="H417" s="21">
        <v>0</v>
      </c>
      <c r="I417" s="21">
        <v>1</v>
      </c>
      <c r="J417" s="21">
        <v>0</v>
      </c>
      <c r="K417" s="21">
        <v>0</v>
      </c>
      <c r="L417" s="21">
        <v>0</v>
      </c>
      <c r="M417" s="21">
        <v>0</v>
      </c>
      <c r="N417" s="21">
        <v>0</v>
      </c>
      <c r="O417" s="21">
        <v>1</v>
      </c>
      <c r="P417" s="21">
        <v>0</v>
      </c>
      <c r="Q417" s="22">
        <v>9549.5650999999998</v>
      </c>
      <c r="R417" s="59">
        <f t="shared" si="18"/>
        <v>14349.148629432435</v>
      </c>
      <c r="S417" s="59">
        <f t="shared" si="19"/>
        <v>-4799.5835294324352</v>
      </c>
      <c r="T417" s="61">
        <f t="shared" si="20"/>
        <v>0.50259707946620891</v>
      </c>
      <c r="U417" s="61"/>
    </row>
    <row r="418" spans="1:21" ht="14.25" customHeight="1">
      <c r="A418" s="19">
        <v>50</v>
      </c>
      <c r="B418" s="19">
        <v>31.6</v>
      </c>
      <c r="C418" s="20">
        <v>0</v>
      </c>
      <c r="D418" s="20">
        <v>1</v>
      </c>
      <c r="E418" s="20">
        <v>0</v>
      </c>
      <c r="F418" s="20">
        <v>0</v>
      </c>
      <c r="G418" s="20">
        <v>0</v>
      </c>
      <c r="H418" s="21">
        <v>0</v>
      </c>
      <c r="I418" s="21">
        <v>0</v>
      </c>
      <c r="J418" s="21">
        <v>1</v>
      </c>
      <c r="K418" s="21">
        <v>0</v>
      </c>
      <c r="L418" s="21">
        <v>0</v>
      </c>
      <c r="M418" s="21">
        <v>0</v>
      </c>
      <c r="N418" s="21">
        <v>0</v>
      </c>
      <c r="O418" s="21">
        <v>1</v>
      </c>
      <c r="P418" s="21">
        <v>0</v>
      </c>
      <c r="Q418" s="22">
        <v>10118.424000000001</v>
      </c>
      <c r="R418" s="59">
        <f t="shared" si="18"/>
        <v>12159.560927215149</v>
      </c>
      <c r="S418" s="59">
        <f t="shared" si="19"/>
        <v>-2041.1369272151478</v>
      </c>
      <c r="T418" s="61">
        <f t="shared" si="20"/>
        <v>0.2017247871027294</v>
      </c>
      <c r="U418" s="61"/>
    </row>
    <row r="419" spans="1:21" ht="14.25" customHeight="1">
      <c r="A419" s="19">
        <v>50</v>
      </c>
      <c r="B419" s="19">
        <v>33.700000000000003</v>
      </c>
      <c r="C419" s="20">
        <v>0</v>
      </c>
      <c r="D419" s="20">
        <v>1</v>
      </c>
      <c r="E419" s="20">
        <v>0</v>
      </c>
      <c r="F419" s="20">
        <v>0</v>
      </c>
      <c r="G419" s="20">
        <v>0</v>
      </c>
      <c r="H419" s="21">
        <v>0</v>
      </c>
      <c r="I419" s="21">
        <v>0</v>
      </c>
      <c r="J419" s="21">
        <v>1</v>
      </c>
      <c r="K419" s="21">
        <v>0</v>
      </c>
      <c r="L419" s="21">
        <v>0</v>
      </c>
      <c r="M419" s="21">
        <v>0</v>
      </c>
      <c r="N419" s="21">
        <v>0</v>
      </c>
      <c r="O419" s="21">
        <v>1</v>
      </c>
      <c r="P419" s="21">
        <v>0</v>
      </c>
      <c r="Q419" s="22">
        <v>11299.343000000001</v>
      </c>
      <c r="R419" s="59">
        <f t="shared" si="18"/>
        <v>12476.514378802942</v>
      </c>
      <c r="S419" s="59">
        <f t="shared" si="19"/>
        <v>-1177.171378802941</v>
      </c>
      <c r="T419" s="61">
        <f t="shared" si="20"/>
        <v>0.10418051552226895</v>
      </c>
      <c r="U419" s="61"/>
    </row>
    <row r="420" spans="1:21" ht="14.25" customHeight="1">
      <c r="A420" s="19">
        <v>51</v>
      </c>
      <c r="B420" s="19">
        <v>37.729999999999997</v>
      </c>
      <c r="C420" s="20">
        <v>0</v>
      </c>
      <c r="D420" s="20">
        <v>1</v>
      </c>
      <c r="E420" s="20">
        <v>0</v>
      </c>
      <c r="F420" s="20">
        <v>0</v>
      </c>
      <c r="G420" s="20">
        <v>0</v>
      </c>
      <c r="H420" s="21">
        <v>0</v>
      </c>
      <c r="I420" s="21">
        <v>1</v>
      </c>
      <c r="J420" s="21">
        <v>0</v>
      </c>
      <c r="K420" s="21">
        <v>0</v>
      </c>
      <c r="L420" s="21">
        <v>0</v>
      </c>
      <c r="M420" s="21">
        <v>0</v>
      </c>
      <c r="N420" s="21">
        <v>0</v>
      </c>
      <c r="O420" s="21">
        <v>1</v>
      </c>
      <c r="P420" s="21">
        <v>0</v>
      </c>
      <c r="Q420" s="22">
        <v>9877.6077000000005</v>
      </c>
      <c r="R420" s="59">
        <f t="shared" si="18"/>
        <v>13401.723017783432</v>
      </c>
      <c r="S420" s="59">
        <f t="shared" si="19"/>
        <v>-3524.1153177834312</v>
      </c>
      <c r="T420" s="61">
        <f t="shared" si="20"/>
        <v>0.35677822250254293</v>
      </c>
      <c r="U420" s="61"/>
    </row>
    <row r="421" spans="1:21" ht="14.25" customHeight="1">
      <c r="A421" s="19">
        <v>51</v>
      </c>
      <c r="B421" s="19">
        <v>39.5</v>
      </c>
      <c r="C421" s="20">
        <v>0</v>
      </c>
      <c r="D421" s="20">
        <v>1</v>
      </c>
      <c r="E421" s="20">
        <v>0</v>
      </c>
      <c r="F421" s="20">
        <v>0</v>
      </c>
      <c r="G421" s="20">
        <v>0</v>
      </c>
      <c r="H421" s="21">
        <v>0</v>
      </c>
      <c r="I421" s="21">
        <v>0</v>
      </c>
      <c r="J421" s="21">
        <v>1</v>
      </c>
      <c r="K421" s="21">
        <v>0</v>
      </c>
      <c r="L421" s="21">
        <v>0</v>
      </c>
      <c r="M421" s="21">
        <v>0</v>
      </c>
      <c r="N421" s="21">
        <v>0</v>
      </c>
      <c r="O421" s="21">
        <v>1</v>
      </c>
      <c r="P421" s="21">
        <v>0</v>
      </c>
      <c r="Q421" s="22">
        <v>9880.0679999999993</v>
      </c>
      <c r="R421" s="59">
        <f t="shared" si="18"/>
        <v>13666.260612145907</v>
      </c>
      <c r="S421" s="59">
        <f t="shared" si="19"/>
        <v>-3786.1926121459073</v>
      </c>
      <c r="T421" s="61">
        <f t="shared" si="20"/>
        <v>0.38321523820948478</v>
      </c>
      <c r="U421" s="61"/>
    </row>
    <row r="422" spans="1:21" ht="14.25" customHeight="1">
      <c r="A422" s="19">
        <v>51</v>
      </c>
      <c r="B422" s="19">
        <v>33.914999999999999</v>
      </c>
      <c r="C422" s="20">
        <v>0</v>
      </c>
      <c r="D422" s="20">
        <v>1</v>
      </c>
      <c r="E422" s="20">
        <v>0</v>
      </c>
      <c r="F422" s="20">
        <v>0</v>
      </c>
      <c r="G422" s="20">
        <v>0</v>
      </c>
      <c r="H422" s="21">
        <v>0</v>
      </c>
      <c r="I422" s="21">
        <v>0</v>
      </c>
      <c r="J422" s="21">
        <v>0</v>
      </c>
      <c r="K422" s="21">
        <v>0</v>
      </c>
      <c r="L422" s="21">
        <v>1</v>
      </c>
      <c r="M422" s="21">
        <v>0</v>
      </c>
      <c r="N422" s="21">
        <v>0</v>
      </c>
      <c r="O422" s="21">
        <v>1</v>
      </c>
      <c r="P422" s="21">
        <v>0</v>
      </c>
      <c r="Q422" s="22">
        <v>9866.3048500000004</v>
      </c>
      <c r="R422" s="59">
        <f t="shared" si="18"/>
        <v>13747.367046037711</v>
      </c>
      <c r="S422" s="59">
        <f t="shared" si="19"/>
        <v>-3881.0621960377102</v>
      </c>
      <c r="T422" s="61">
        <f t="shared" si="20"/>
        <v>0.39336532319267531</v>
      </c>
      <c r="U422" s="61"/>
    </row>
    <row r="423" spans="1:21" ht="14.25" customHeight="1">
      <c r="A423" s="19">
        <v>51</v>
      </c>
      <c r="B423" s="19">
        <v>34.1</v>
      </c>
      <c r="C423" s="20">
        <v>0</v>
      </c>
      <c r="D423" s="20">
        <v>1</v>
      </c>
      <c r="E423" s="20">
        <v>0</v>
      </c>
      <c r="F423" s="20">
        <v>0</v>
      </c>
      <c r="G423" s="20">
        <v>0</v>
      </c>
      <c r="H423" s="21">
        <v>0</v>
      </c>
      <c r="I423" s="21">
        <v>1</v>
      </c>
      <c r="J423" s="21">
        <v>0</v>
      </c>
      <c r="K423" s="21">
        <v>0</v>
      </c>
      <c r="L423" s="21">
        <v>0</v>
      </c>
      <c r="M423" s="21">
        <v>0</v>
      </c>
      <c r="N423" s="21">
        <v>0</v>
      </c>
      <c r="O423" s="21">
        <v>1</v>
      </c>
      <c r="P423" s="21">
        <v>0</v>
      </c>
      <c r="Q423" s="22">
        <v>9283.5619999999999</v>
      </c>
      <c r="R423" s="59">
        <f t="shared" si="18"/>
        <v>12853.846337181676</v>
      </c>
      <c r="S423" s="59">
        <f t="shared" si="19"/>
        <v>-3570.2843371816762</v>
      </c>
      <c r="T423" s="61">
        <f t="shared" si="20"/>
        <v>0.38458129941736546</v>
      </c>
      <c r="U423" s="61"/>
    </row>
    <row r="424" spans="1:21" ht="14.25" customHeight="1">
      <c r="A424" s="19">
        <v>51</v>
      </c>
      <c r="B424" s="19">
        <v>36.67</v>
      </c>
      <c r="C424" s="20">
        <v>0</v>
      </c>
      <c r="D424" s="20">
        <v>1</v>
      </c>
      <c r="E424" s="20">
        <v>0</v>
      </c>
      <c r="F424" s="20">
        <v>0</v>
      </c>
      <c r="G424" s="20">
        <v>0</v>
      </c>
      <c r="H424" s="21">
        <v>0</v>
      </c>
      <c r="I424" s="21">
        <v>0</v>
      </c>
      <c r="J424" s="21">
        <v>0</v>
      </c>
      <c r="K424" s="21">
        <v>1</v>
      </c>
      <c r="L424" s="21">
        <v>0</v>
      </c>
      <c r="M424" s="21">
        <v>0</v>
      </c>
      <c r="N424" s="21">
        <v>0</v>
      </c>
      <c r="O424" s="21">
        <v>1</v>
      </c>
      <c r="P424" s="21">
        <v>0</v>
      </c>
      <c r="Q424" s="22">
        <v>10848.1343</v>
      </c>
      <c r="R424" s="59">
        <f t="shared" si="18"/>
        <v>13788.558159625947</v>
      </c>
      <c r="S424" s="59">
        <f t="shared" si="19"/>
        <v>-2940.4238596259474</v>
      </c>
      <c r="T424" s="61">
        <f t="shared" si="20"/>
        <v>0.27105341603541427</v>
      </c>
      <c r="U424" s="61"/>
    </row>
    <row r="425" spans="1:21" ht="14.25" customHeight="1">
      <c r="A425" s="19">
        <v>51</v>
      </c>
      <c r="B425" s="19">
        <v>40.659999999999997</v>
      </c>
      <c r="C425" s="20">
        <v>0</v>
      </c>
      <c r="D425" s="20">
        <v>1</v>
      </c>
      <c r="E425" s="20">
        <v>0</v>
      </c>
      <c r="F425" s="20">
        <v>0</v>
      </c>
      <c r="G425" s="20">
        <v>0</v>
      </c>
      <c r="H425" s="21">
        <v>0</v>
      </c>
      <c r="I425" s="21">
        <v>0</v>
      </c>
      <c r="J425" s="21">
        <v>0</v>
      </c>
      <c r="K425" s="21">
        <v>0</v>
      </c>
      <c r="L425" s="21">
        <v>1</v>
      </c>
      <c r="M425" s="21">
        <v>0</v>
      </c>
      <c r="N425" s="21">
        <v>0</v>
      </c>
      <c r="O425" s="21">
        <v>1</v>
      </c>
      <c r="P425" s="21">
        <v>0</v>
      </c>
      <c r="Q425" s="22">
        <v>9875.6803999999993</v>
      </c>
      <c r="R425" s="59">
        <f t="shared" si="18"/>
        <v>14765.391346494685</v>
      </c>
      <c r="S425" s="59">
        <f t="shared" si="19"/>
        <v>-4889.7109464946861</v>
      </c>
      <c r="T425" s="61">
        <f t="shared" si="20"/>
        <v>0.49512648733495734</v>
      </c>
      <c r="U425" s="61"/>
    </row>
    <row r="426" spans="1:21" ht="14.25" customHeight="1">
      <c r="A426" s="19">
        <v>51</v>
      </c>
      <c r="B426" s="19">
        <v>34.200000000000003</v>
      </c>
      <c r="C426" s="20">
        <v>0</v>
      </c>
      <c r="D426" s="20">
        <v>1</v>
      </c>
      <c r="E426" s="20">
        <v>0</v>
      </c>
      <c r="F426" s="20">
        <v>0</v>
      </c>
      <c r="G426" s="20">
        <v>0</v>
      </c>
      <c r="H426" s="21">
        <v>0</v>
      </c>
      <c r="I426" s="21">
        <v>0</v>
      </c>
      <c r="J426" s="21">
        <v>1</v>
      </c>
      <c r="K426" s="21">
        <v>0</v>
      </c>
      <c r="L426" s="21">
        <v>0</v>
      </c>
      <c r="M426" s="21">
        <v>0</v>
      </c>
      <c r="N426" s="21">
        <v>0</v>
      </c>
      <c r="O426" s="21">
        <v>1</v>
      </c>
      <c r="P426" s="21">
        <v>0</v>
      </c>
      <c r="Q426" s="22">
        <v>9872.7009999999991</v>
      </c>
      <c r="R426" s="59">
        <f t="shared" si="18"/>
        <v>12866.330472424335</v>
      </c>
      <c r="S426" s="59">
        <f t="shared" si="19"/>
        <v>-2993.6294724243362</v>
      </c>
      <c r="T426" s="61">
        <f t="shared" si="20"/>
        <v>0.30322294501011793</v>
      </c>
      <c r="U426" s="61"/>
    </row>
    <row r="427" spans="1:21" ht="14.25" customHeight="1">
      <c r="A427" s="19">
        <v>51</v>
      </c>
      <c r="B427" s="19">
        <v>36.384999999999998</v>
      </c>
      <c r="C427" s="20">
        <v>0</v>
      </c>
      <c r="D427" s="20">
        <v>1</v>
      </c>
      <c r="E427" s="20">
        <v>0</v>
      </c>
      <c r="F427" s="20">
        <v>0</v>
      </c>
      <c r="G427" s="20">
        <v>0</v>
      </c>
      <c r="H427" s="21">
        <v>0</v>
      </c>
      <c r="I427" s="21">
        <v>0</v>
      </c>
      <c r="J427" s="21">
        <v>0</v>
      </c>
      <c r="K427" s="21">
        <v>1</v>
      </c>
      <c r="L427" s="21">
        <v>0</v>
      </c>
      <c r="M427" s="21">
        <v>0</v>
      </c>
      <c r="N427" s="21">
        <v>0</v>
      </c>
      <c r="O427" s="21">
        <v>1</v>
      </c>
      <c r="P427" s="21">
        <v>0</v>
      </c>
      <c r="Q427" s="22">
        <v>11436.738149999999</v>
      </c>
      <c r="R427" s="59">
        <f t="shared" si="18"/>
        <v>13745.543048339034</v>
      </c>
      <c r="S427" s="59">
        <f t="shared" si="19"/>
        <v>-2308.8048983390345</v>
      </c>
      <c r="T427" s="61">
        <f t="shared" si="20"/>
        <v>0.20187617029065535</v>
      </c>
      <c r="U427" s="61"/>
    </row>
    <row r="428" spans="1:21" ht="14.25" customHeight="1">
      <c r="A428" s="19">
        <v>52</v>
      </c>
      <c r="B428" s="19">
        <v>30.78</v>
      </c>
      <c r="C428" s="20">
        <v>0</v>
      </c>
      <c r="D428" s="20">
        <v>1</v>
      </c>
      <c r="E428" s="20">
        <v>0</v>
      </c>
      <c r="F428" s="20">
        <v>0</v>
      </c>
      <c r="G428" s="20">
        <v>0</v>
      </c>
      <c r="H428" s="21">
        <v>0</v>
      </c>
      <c r="I428" s="21">
        <v>0</v>
      </c>
      <c r="J428" s="21">
        <v>0</v>
      </c>
      <c r="K428" s="21">
        <v>0</v>
      </c>
      <c r="L428" s="21">
        <v>1</v>
      </c>
      <c r="M428" s="21">
        <v>0</v>
      </c>
      <c r="N428" s="21">
        <v>0</v>
      </c>
      <c r="O428" s="21">
        <v>1</v>
      </c>
      <c r="P428" s="21">
        <v>0</v>
      </c>
      <c r="Q428" s="22">
        <v>10797.3362</v>
      </c>
      <c r="R428" s="59">
        <f t="shared" si="18"/>
        <v>13588.551807982138</v>
      </c>
      <c r="S428" s="59">
        <f t="shared" si="19"/>
        <v>-2791.215607982138</v>
      </c>
      <c r="T428" s="61">
        <f t="shared" si="20"/>
        <v>0.25850965055456343</v>
      </c>
      <c r="U428" s="61"/>
    </row>
    <row r="429" spans="1:21" ht="14.25" customHeight="1">
      <c r="A429" s="19">
        <v>52</v>
      </c>
      <c r="B429" s="19">
        <v>37.4</v>
      </c>
      <c r="C429" s="20">
        <v>0</v>
      </c>
      <c r="D429" s="20">
        <v>1</v>
      </c>
      <c r="E429" s="20">
        <v>0</v>
      </c>
      <c r="F429" s="20">
        <v>0</v>
      </c>
      <c r="G429" s="20">
        <v>0</v>
      </c>
      <c r="H429" s="21">
        <v>0</v>
      </c>
      <c r="I429" s="21">
        <v>0</v>
      </c>
      <c r="J429" s="21">
        <v>1</v>
      </c>
      <c r="K429" s="21">
        <v>0</v>
      </c>
      <c r="L429" s="21">
        <v>0</v>
      </c>
      <c r="M429" s="21">
        <v>0</v>
      </c>
      <c r="N429" s="21">
        <v>0</v>
      </c>
      <c r="O429" s="21">
        <v>1</v>
      </c>
      <c r="P429" s="21">
        <v>0</v>
      </c>
      <c r="Q429" s="22">
        <v>9634.5380000000005</v>
      </c>
      <c r="R429" s="59">
        <f t="shared" si="18"/>
        <v>13663.658146658603</v>
      </c>
      <c r="S429" s="59">
        <f t="shared" si="19"/>
        <v>-4029.1201466586026</v>
      </c>
      <c r="T429" s="61">
        <f t="shared" si="20"/>
        <v>0.41819546994973733</v>
      </c>
      <c r="U429" s="61"/>
    </row>
    <row r="430" spans="1:21" ht="14.25" customHeight="1">
      <c r="A430" s="19">
        <v>52</v>
      </c>
      <c r="B430" s="19">
        <v>31.2</v>
      </c>
      <c r="C430" s="20">
        <v>0</v>
      </c>
      <c r="D430" s="20">
        <v>1</v>
      </c>
      <c r="E430" s="20">
        <v>0</v>
      </c>
      <c r="F430" s="20">
        <v>0</v>
      </c>
      <c r="G430" s="20">
        <v>0</v>
      </c>
      <c r="H430" s="21">
        <v>0</v>
      </c>
      <c r="I430" s="21">
        <v>0</v>
      </c>
      <c r="J430" s="21">
        <v>1</v>
      </c>
      <c r="K430" s="21">
        <v>0</v>
      </c>
      <c r="L430" s="21">
        <v>0</v>
      </c>
      <c r="M430" s="21">
        <v>0</v>
      </c>
      <c r="N430" s="21">
        <v>0</v>
      </c>
      <c r="O430" s="21">
        <v>1</v>
      </c>
      <c r="P430" s="21">
        <v>0</v>
      </c>
      <c r="Q430" s="22">
        <v>9625.92</v>
      </c>
      <c r="R430" s="59">
        <f t="shared" si="18"/>
        <v>12727.890813399408</v>
      </c>
      <c r="S430" s="59">
        <f t="shared" si="19"/>
        <v>-3101.9708133994081</v>
      </c>
      <c r="T430" s="61">
        <f t="shared" si="20"/>
        <v>0.32225187965403912</v>
      </c>
      <c r="U430" s="61"/>
    </row>
    <row r="431" spans="1:21" ht="14.25" customHeight="1">
      <c r="A431" s="19">
        <v>52</v>
      </c>
      <c r="B431" s="19">
        <v>38.380000000000003</v>
      </c>
      <c r="C431" s="20">
        <v>0</v>
      </c>
      <c r="D431" s="20">
        <v>1</v>
      </c>
      <c r="E431" s="20">
        <v>0</v>
      </c>
      <c r="F431" s="20">
        <v>0</v>
      </c>
      <c r="G431" s="20">
        <v>0</v>
      </c>
      <c r="H431" s="21">
        <v>0</v>
      </c>
      <c r="I431" s="21">
        <v>0</v>
      </c>
      <c r="J431" s="21">
        <v>0</v>
      </c>
      <c r="K431" s="21">
        <v>0</v>
      </c>
      <c r="L431" s="21">
        <v>1</v>
      </c>
      <c r="M431" s="21">
        <v>0</v>
      </c>
      <c r="N431" s="21">
        <v>0</v>
      </c>
      <c r="O431" s="21">
        <v>1</v>
      </c>
      <c r="P431" s="21">
        <v>0</v>
      </c>
      <c r="Q431" s="22">
        <v>11396.9002</v>
      </c>
      <c r="R431" s="59">
        <f t="shared" si="18"/>
        <v>14735.62144229986</v>
      </c>
      <c r="S431" s="59">
        <f t="shared" si="19"/>
        <v>-3338.72124229986</v>
      </c>
      <c r="T431" s="61">
        <f t="shared" si="20"/>
        <v>0.29294994109888406</v>
      </c>
      <c r="U431" s="61"/>
    </row>
    <row r="432" spans="1:21" ht="14.25" customHeight="1">
      <c r="A432" s="19">
        <v>52</v>
      </c>
      <c r="B432" s="19">
        <v>46.75</v>
      </c>
      <c r="C432" s="20">
        <v>0</v>
      </c>
      <c r="D432" s="20">
        <v>1</v>
      </c>
      <c r="E432" s="20">
        <v>0</v>
      </c>
      <c r="F432" s="20">
        <v>0</v>
      </c>
      <c r="G432" s="20">
        <v>0</v>
      </c>
      <c r="H432" s="21">
        <v>0</v>
      </c>
      <c r="I432" s="21">
        <v>1</v>
      </c>
      <c r="J432" s="21">
        <v>0</v>
      </c>
      <c r="K432" s="21">
        <v>0</v>
      </c>
      <c r="L432" s="21">
        <v>0</v>
      </c>
      <c r="M432" s="21">
        <v>0</v>
      </c>
      <c r="N432" s="21">
        <v>0</v>
      </c>
      <c r="O432" s="21">
        <v>1</v>
      </c>
      <c r="P432" s="21">
        <v>0</v>
      </c>
      <c r="Q432" s="22">
        <v>12592.5345</v>
      </c>
      <c r="R432" s="59">
        <f t="shared" si="18"/>
        <v>15077.464543561004</v>
      </c>
      <c r="S432" s="59">
        <f t="shared" si="19"/>
        <v>-2484.9300435610039</v>
      </c>
      <c r="T432" s="61">
        <f t="shared" si="20"/>
        <v>0.19733359027612782</v>
      </c>
      <c r="U432" s="61"/>
    </row>
    <row r="433" spans="1:21" ht="14.25" customHeight="1">
      <c r="A433" s="19">
        <v>52</v>
      </c>
      <c r="B433" s="19">
        <v>31.73</v>
      </c>
      <c r="C433" s="20">
        <v>0</v>
      </c>
      <c r="D433" s="20">
        <v>1</v>
      </c>
      <c r="E433" s="20">
        <v>0</v>
      </c>
      <c r="F433" s="20">
        <v>0</v>
      </c>
      <c r="G433" s="20">
        <v>0</v>
      </c>
      <c r="H433" s="21">
        <v>0</v>
      </c>
      <c r="I433" s="21">
        <v>0</v>
      </c>
      <c r="J433" s="21">
        <v>0</v>
      </c>
      <c r="K433" s="21">
        <v>1</v>
      </c>
      <c r="L433" s="21">
        <v>0</v>
      </c>
      <c r="M433" s="21">
        <v>0</v>
      </c>
      <c r="N433" s="21">
        <v>0</v>
      </c>
      <c r="O433" s="21">
        <v>1</v>
      </c>
      <c r="P433" s="21">
        <v>0</v>
      </c>
      <c r="Q433" s="22">
        <v>11187.6567</v>
      </c>
      <c r="R433" s="59">
        <f t="shared" si="18"/>
        <v>13357.31388341992</v>
      </c>
      <c r="S433" s="59">
        <f t="shared" si="19"/>
        <v>-2169.6571834199203</v>
      </c>
      <c r="T433" s="61">
        <f t="shared" si="20"/>
        <v>0.193933121260319</v>
      </c>
      <c r="U433" s="61"/>
    </row>
    <row r="434" spans="1:21" ht="14.25" customHeight="1">
      <c r="A434" s="19">
        <v>52</v>
      </c>
      <c r="B434" s="19">
        <v>37.524999999999999</v>
      </c>
      <c r="C434" s="20">
        <v>0</v>
      </c>
      <c r="D434" s="20">
        <v>1</v>
      </c>
      <c r="E434" s="20">
        <v>0</v>
      </c>
      <c r="F434" s="20">
        <v>0</v>
      </c>
      <c r="G434" s="20">
        <v>0</v>
      </c>
      <c r="H434" s="21">
        <v>0</v>
      </c>
      <c r="I434" s="21">
        <v>0</v>
      </c>
      <c r="J434" s="21">
        <v>0</v>
      </c>
      <c r="K434" s="21">
        <v>1</v>
      </c>
      <c r="L434" s="21">
        <v>0</v>
      </c>
      <c r="M434" s="21">
        <v>0</v>
      </c>
      <c r="N434" s="21">
        <v>0</v>
      </c>
      <c r="O434" s="21">
        <v>1</v>
      </c>
      <c r="P434" s="21">
        <v>0</v>
      </c>
      <c r="Q434" s="22">
        <v>33471.971890000001</v>
      </c>
      <c r="R434" s="59">
        <f t="shared" si="18"/>
        <v>14231.954479587181</v>
      </c>
      <c r="S434" s="59">
        <f t="shared" si="19"/>
        <v>19240.01741041282</v>
      </c>
      <c r="T434" s="61">
        <f t="shared" si="20"/>
        <v>-0.5748097982886069</v>
      </c>
      <c r="U434" s="61"/>
    </row>
    <row r="435" spans="1:21" ht="14.25" customHeight="1">
      <c r="A435" s="19">
        <v>52</v>
      </c>
      <c r="B435" s="19">
        <v>30.875</v>
      </c>
      <c r="C435" s="20">
        <v>0</v>
      </c>
      <c r="D435" s="20">
        <v>1</v>
      </c>
      <c r="E435" s="20">
        <v>0</v>
      </c>
      <c r="F435" s="20">
        <v>0</v>
      </c>
      <c r="G435" s="20">
        <v>0</v>
      </c>
      <c r="H435" s="21">
        <v>0</v>
      </c>
      <c r="I435" s="21">
        <v>0</v>
      </c>
      <c r="J435" s="21">
        <v>0</v>
      </c>
      <c r="K435" s="21">
        <v>0</v>
      </c>
      <c r="L435" s="21">
        <v>1</v>
      </c>
      <c r="M435" s="21">
        <v>0</v>
      </c>
      <c r="N435" s="21">
        <v>0</v>
      </c>
      <c r="O435" s="21">
        <v>1</v>
      </c>
      <c r="P435" s="21">
        <v>0</v>
      </c>
      <c r="Q435" s="22">
        <v>23045.566159999998</v>
      </c>
      <c r="R435" s="59">
        <f t="shared" si="18"/>
        <v>13602.890178411111</v>
      </c>
      <c r="S435" s="59">
        <f t="shared" si="19"/>
        <v>9442.6759815888872</v>
      </c>
      <c r="T435" s="61">
        <f t="shared" si="20"/>
        <v>-0.40973937962862733</v>
      </c>
      <c r="U435" s="61"/>
    </row>
    <row r="436" spans="1:21" ht="14.25" customHeight="1">
      <c r="A436" s="19">
        <v>52</v>
      </c>
      <c r="B436" s="19">
        <v>33.299999999999997</v>
      </c>
      <c r="C436" s="20">
        <v>0</v>
      </c>
      <c r="D436" s="20">
        <v>1</v>
      </c>
      <c r="E436" s="20">
        <v>0</v>
      </c>
      <c r="F436" s="20">
        <v>0</v>
      </c>
      <c r="G436" s="20">
        <v>0</v>
      </c>
      <c r="H436" s="21">
        <v>0</v>
      </c>
      <c r="I436" s="21">
        <v>0</v>
      </c>
      <c r="J436" s="21">
        <v>1</v>
      </c>
      <c r="K436" s="21">
        <v>0</v>
      </c>
      <c r="L436" s="21">
        <v>0</v>
      </c>
      <c r="M436" s="21">
        <v>0</v>
      </c>
      <c r="N436" s="21">
        <v>0</v>
      </c>
      <c r="O436" s="21">
        <v>1</v>
      </c>
      <c r="P436" s="21">
        <v>0</v>
      </c>
      <c r="Q436" s="22">
        <v>10806.839</v>
      </c>
      <c r="R436" s="59">
        <f t="shared" si="18"/>
        <v>13044.844264987198</v>
      </c>
      <c r="S436" s="59">
        <f t="shared" si="19"/>
        <v>-2238.0052649871977</v>
      </c>
      <c r="T436" s="61">
        <f t="shared" si="20"/>
        <v>0.20709157090127814</v>
      </c>
      <c r="U436" s="61"/>
    </row>
    <row r="437" spans="1:21" ht="14.25" customHeight="1">
      <c r="A437" s="19">
        <v>52</v>
      </c>
      <c r="B437" s="19">
        <v>44.7</v>
      </c>
      <c r="C437" s="20">
        <v>0</v>
      </c>
      <c r="D437" s="20">
        <v>1</v>
      </c>
      <c r="E437" s="20">
        <v>0</v>
      </c>
      <c r="F437" s="20">
        <v>0</v>
      </c>
      <c r="G437" s="20">
        <v>0</v>
      </c>
      <c r="H437" s="21">
        <v>0</v>
      </c>
      <c r="I437" s="21">
        <v>0</v>
      </c>
      <c r="J437" s="21">
        <v>1</v>
      </c>
      <c r="K437" s="21">
        <v>0</v>
      </c>
      <c r="L437" s="21">
        <v>0</v>
      </c>
      <c r="M437" s="21">
        <v>0</v>
      </c>
      <c r="N437" s="21">
        <v>0</v>
      </c>
      <c r="O437" s="21">
        <v>1</v>
      </c>
      <c r="P437" s="21">
        <v>0</v>
      </c>
      <c r="Q437" s="22">
        <v>11411.684999999999</v>
      </c>
      <c r="R437" s="59">
        <f t="shared" si="18"/>
        <v>14765.448716463783</v>
      </c>
      <c r="S437" s="59">
        <f t="shared" si="19"/>
        <v>-3353.7637164637836</v>
      </c>
      <c r="T437" s="61">
        <f t="shared" si="20"/>
        <v>0.29388856391179602</v>
      </c>
      <c r="U437" s="61"/>
    </row>
    <row r="438" spans="1:21" ht="14.25" customHeight="1">
      <c r="A438" s="19">
        <v>53</v>
      </c>
      <c r="B438" s="19">
        <v>35.9</v>
      </c>
      <c r="C438" s="20">
        <v>0</v>
      </c>
      <c r="D438" s="20">
        <v>1</v>
      </c>
      <c r="E438" s="20">
        <v>0</v>
      </c>
      <c r="F438" s="20">
        <v>0</v>
      </c>
      <c r="G438" s="20">
        <v>0</v>
      </c>
      <c r="H438" s="21">
        <v>0</v>
      </c>
      <c r="I438" s="21">
        <v>0</v>
      </c>
      <c r="J438" s="21">
        <v>1</v>
      </c>
      <c r="K438" s="21">
        <v>0</v>
      </c>
      <c r="L438" s="21">
        <v>0</v>
      </c>
      <c r="M438" s="21">
        <v>0</v>
      </c>
      <c r="N438" s="21">
        <v>0</v>
      </c>
      <c r="O438" s="21">
        <v>1</v>
      </c>
      <c r="P438" s="21">
        <v>0</v>
      </c>
      <c r="Q438" s="22">
        <v>11163.567999999999</v>
      </c>
      <c r="R438" s="59">
        <f t="shared" si="18"/>
        <v>13751.613810196384</v>
      </c>
      <c r="S438" s="59">
        <f t="shared" si="19"/>
        <v>-2588.045810196385</v>
      </c>
      <c r="T438" s="61">
        <f t="shared" si="20"/>
        <v>0.23182962742703633</v>
      </c>
      <c r="U438" s="61"/>
    </row>
    <row r="439" spans="1:21" ht="14.25" customHeight="1">
      <c r="A439" s="19">
        <v>53</v>
      </c>
      <c r="B439" s="19">
        <v>37.43</v>
      </c>
      <c r="C439" s="20">
        <v>0</v>
      </c>
      <c r="D439" s="20">
        <v>1</v>
      </c>
      <c r="E439" s="20">
        <v>0</v>
      </c>
      <c r="F439" s="20">
        <v>0</v>
      </c>
      <c r="G439" s="20">
        <v>0</v>
      </c>
      <c r="H439" s="21">
        <v>0</v>
      </c>
      <c r="I439" s="21">
        <v>0</v>
      </c>
      <c r="J439" s="21">
        <v>0</v>
      </c>
      <c r="K439" s="21">
        <v>1</v>
      </c>
      <c r="L439" s="21">
        <v>0</v>
      </c>
      <c r="M439" s="21">
        <v>0</v>
      </c>
      <c r="N439" s="21">
        <v>0</v>
      </c>
      <c r="O439" s="21">
        <v>1</v>
      </c>
      <c r="P439" s="21">
        <v>0</v>
      </c>
      <c r="Q439" s="22">
        <v>10959.6947</v>
      </c>
      <c r="R439" s="59">
        <f t="shared" si="18"/>
        <v>14531.9670952587</v>
      </c>
      <c r="S439" s="59">
        <f t="shared" si="19"/>
        <v>-3572.2723952587003</v>
      </c>
      <c r="T439" s="61">
        <f t="shared" si="20"/>
        <v>0.32594634185007909</v>
      </c>
      <c r="U439" s="61"/>
    </row>
    <row r="440" spans="1:21" ht="14.25" customHeight="1">
      <c r="A440" s="19">
        <v>53</v>
      </c>
      <c r="B440" s="19">
        <v>33.25</v>
      </c>
      <c r="C440" s="20">
        <v>0</v>
      </c>
      <c r="D440" s="20">
        <v>1</v>
      </c>
      <c r="E440" s="20">
        <v>0</v>
      </c>
      <c r="F440" s="20">
        <v>0</v>
      </c>
      <c r="G440" s="20">
        <v>0</v>
      </c>
      <c r="H440" s="21">
        <v>0</v>
      </c>
      <c r="I440" s="21">
        <v>0</v>
      </c>
      <c r="J440" s="21">
        <v>0</v>
      </c>
      <c r="K440" s="21">
        <v>0</v>
      </c>
      <c r="L440" s="21">
        <v>1</v>
      </c>
      <c r="M440" s="21">
        <v>0</v>
      </c>
      <c r="N440" s="21">
        <v>0</v>
      </c>
      <c r="O440" s="21">
        <v>1</v>
      </c>
      <c r="P440" s="21">
        <v>0</v>
      </c>
      <c r="Q440" s="22">
        <v>10564.8845</v>
      </c>
      <c r="R440" s="59">
        <f t="shared" si="18"/>
        <v>14275.700425235889</v>
      </c>
      <c r="S440" s="59">
        <f t="shared" si="19"/>
        <v>-3710.8159252358892</v>
      </c>
      <c r="T440" s="61">
        <f t="shared" si="20"/>
        <v>0.3512405578343889</v>
      </c>
      <c r="U440" s="61"/>
    </row>
    <row r="441" spans="1:21" ht="14.25" customHeight="1">
      <c r="A441" s="19">
        <v>53</v>
      </c>
      <c r="B441" s="19">
        <v>38.06</v>
      </c>
      <c r="C441" s="20">
        <v>0</v>
      </c>
      <c r="D441" s="20">
        <v>1</v>
      </c>
      <c r="E441" s="20">
        <v>0</v>
      </c>
      <c r="F441" s="20">
        <v>0</v>
      </c>
      <c r="G441" s="20">
        <v>0</v>
      </c>
      <c r="H441" s="21">
        <v>0</v>
      </c>
      <c r="I441" s="21">
        <v>1</v>
      </c>
      <c r="J441" s="21">
        <v>0</v>
      </c>
      <c r="K441" s="21">
        <v>0</v>
      </c>
      <c r="L441" s="21">
        <v>0</v>
      </c>
      <c r="M441" s="21">
        <v>0</v>
      </c>
      <c r="N441" s="21">
        <v>0</v>
      </c>
      <c r="O441" s="21">
        <v>1</v>
      </c>
      <c r="P441" s="21">
        <v>0</v>
      </c>
      <c r="Q441" s="22">
        <v>20462.997660000001</v>
      </c>
      <c r="R441" s="59">
        <f t="shared" si="18"/>
        <v>14080.231960948204</v>
      </c>
      <c r="S441" s="59">
        <f t="shared" si="19"/>
        <v>6382.7656990517971</v>
      </c>
      <c r="T441" s="61">
        <f t="shared" si="20"/>
        <v>-0.3119174328758535</v>
      </c>
      <c r="U441" s="61"/>
    </row>
    <row r="442" spans="1:21" ht="14.25" customHeight="1">
      <c r="A442" s="19">
        <v>53</v>
      </c>
      <c r="B442" s="19">
        <v>39.6</v>
      </c>
      <c r="C442" s="20">
        <v>0</v>
      </c>
      <c r="D442" s="20">
        <v>1</v>
      </c>
      <c r="E442" s="20">
        <v>0</v>
      </c>
      <c r="F442" s="20">
        <v>0</v>
      </c>
      <c r="G442" s="20">
        <v>0</v>
      </c>
      <c r="H442" s="21">
        <v>0</v>
      </c>
      <c r="I442" s="21">
        <v>1</v>
      </c>
      <c r="J442" s="21">
        <v>0</v>
      </c>
      <c r="K442" s="21">
        <v>0</v>
      </c>
      <c r="L442" s="21">
        <v>0</v>
      </c>
      <c r="M442" s="21">
        <v>0</v>
      </c>
      <c r="N442" s="21">
        <v>0</v>
      </c>
      <c r="O442" s="21">
        <v>1</v>
      </c>
      <c r="P442" s="21">
        <v>0</v>
      </c>
      <c r="Q442" s="22">
        <v>10579.710999999999</v>
      </c>
      <c r="R442" s="59">
        <f t="shared" si="18"/>
        <v>14312.664492112588</v>
      </c>
      <c r="S442" s="59">
        <f t="shared" si="19"/>
        <v>-3732.9534921125887</v>
      </c>
      <c r="T442" s="61">
        <f t="shared" si="20"/>
        <v>0.3528407810111816</v>
      </c>
      <c r="U442" s="61"/>
    </row>
    <row r="443" spans="1:21" ht="14.25" customHeight="1">
      <c r="A443" s="19">
        <v>53</v>
      </c>
      <c r="B443" s="19">
        <v>32.299999999999997</v>
      </c>
      <c r="C443" s="20">
        <v>0</v>
      </c>
      <c r="D443" s="20">
        <v>1</v>
      </c>
      <c r="E443" s="20">
        <v>0</v>
      </c>
      <c r="F443" s="20">
        <v>0</v>
      </c>
      <c r="G443" s="20">
        <v>0</v>
      </c>
      <c r="H443" s="21">
        <v>0</v>
      </c>
      <c r="I443" s="21">
        <v>0</v>
      </c>
      <c r="J443" s="21">
        <v>0</v>
      </c>
      <c r="K443" s="21">
        <v>0</v>
      </c>
      <c r="L443" s="21">
        <v>1</v>
      </c>
      <c r="M443" s="21">
        <v>0</v>
      </c>
      <c r="N443" s="21">
        <v>0</v>
      </c>
      <c r="O443" s="21">
        <v>1</v>
      </c>
      <c r="P443" s="21">
        <v>0</v>
      </c>
      <c r="Q443" s="22">
        <v>29186.482360000002</v>
      </c>
      <c r="R443" s="59">
        <f t="shared" si="18"/>
        <v>14132.316720946172</v>
      </c>
      <c r="S443" s="59">
        <f t="shared" si="19"/>
        <v>15054.16563905383</v>
      </c>
      <c r="T443" s="61">
        <f t="shared" si="20"/>
        <v>-0.51579239503303509</v>
      </c>
      <c r="U443" s="61"/>
    </row>
    <row r="444" spans="1:21" ht="14.25" customHeight="1">
      <c r="A444" s="19">
        <v>54</v>
      </c>
      <c r="B444" s="19">
        <v>30.8</v>
      </c>
      <c r="C444" s="20">
        <v>0</v>
      </c>
      <c r="D444" s="20">
        <v>1</v>
      </c>
      <c r="E444" s="20">
        <v>0</v>
      </c>
      <c r="F444" s="20">
        <v>0</v>
      </c>
      <c r="G444" s="20">
        <v>0</v>
      </c>
      <c r="H444" s="21">
        <v>0</v>
      </c>
      <c r="I444" s="21">
        <v>0</v>
      </c>
      <c r="J444" s="21">
        <v>1</v>
      </c>
      <c r="K444" s="21">
        <v>0</v>
      </c>
      <c r="L444" s="21">
        <v>0</v>
      </c>
      <c r="M444" s="21">
        <v>0</v>
      </c>
      <c r="N444" s="21">
        <v>0</v>
      </c>
      <c r="O444" s="21">
        <v>1</v>
      </c>
      <c r="P444" s="21">
        <v>0</v>
      </c>
      <c r="Q444" s="22">
        <v>12105.32</v>
      </c>
      <c r="R444" s="59">
        <f t="shared" si="18"/>
        <v>13296.220699583664</v>
      </c>
      <c r="S444" s="59">
        <f t="shared" si="19"/>
        <v>-1190.9006995836644</v>
      </c>
      <c r="T444" s="61">
        <f t="shared" si="20"/>
        <v>9.8378291493629616E-2</v>
      </c>
      <c r="U444" s="61"/>
    </row>
    <row r="445" spans="1:21" ht="14.25" customHeight="1">
      <c r="A445" s="19">
        <v>54</v>
      </c>
      <c r="B445" s="19">
        <v>31.9</v>
      </c>
      <c r="C445" s="20">
        <v>0</v>
      </c>
      <c r="D445" s="20">
        <v>1</v>
      </c>
      <c r="E445" s="20">
        <v>0</v>
      </c>
      <c r="F445" s="20">
        <v>0</v>
      </c>
      <c r="G445" s="20">
        <v>0</v>
      </c>
      <c r="H445" s="21">
        <v>0</v>
      </c>
      <c r="I445" s="21">
        <v>1</v>
      </c>
      <c r="J445" s="21">
        <v>0</v>
      </c>
      <c r="K445" s="21">
        <v>0</v>
      </c>
      <c r="L445" s="21">
        <v>0</v>
      </c>
      <c r="M445" s="21">
        <v>0</v>
      </c>
      <c r="N445" s="21">
        <v>0</v>
      </c>
      <c r="O445" s="21">
        <v>1</v>
      </c>
      <c r="P445" s="21">
        <v>0</v>
      </c>
      <c r="Q445" s="22">
        <v>27322.73386</v>
      </c>
      <c r="R445" s="59">
        <f t="shared" si="18"/>
        <v>13464.852822391174</v>
      </c>
      <c r="S445" s="59">
        <f t="shared" si="19"/>
        <v>13857.881037608826</v>
      </c>
      <c r="T445" s="61">
        <f t="shared" si="20"/>
        <v>-0.50719232960419525</v>
      </c>
      <c r="U445" s="61"/>
    </row>
    <row r="446" spans="1:21" ht="14.25" customHeight="1">
      <c r="A446" s="19">
        <v>54</v>
      </c>
      <c r="B446" s="19">
        <v>46.7</v>
      </c>
      <c r="C446" s="20">
        <v>0</v>
      </c>
      <c r="D446" s="20">
        <v>1</v>
      </c>
      <c r="E446" s="20">
        <v>0</v>
      </c>
      <c r="F446" s="20">
        <v>0</v>
      </c>
      <c r="G446" s="20">
        <v>0</v>
      </c>
      <c r="H446" s="21">
        <v>0</v>
      </c>
      <c r="I446" s="21">
        <v>0</v>
      </c>
      <c r="J446" s="21">
        <v>1</v>
      </c>
      <c r="K446" s="21">
        <v>0</v>
      </c>
      <c r="L446" s="21">
        <v>0</v>
      </c>
      <c r="M446" s="21">
        <v>0</v>
      </c>
      <c r="N446" s="21">
        <v>0</v>
      </c>
      <c r="O446" s="21">
        <v>1</v>
      </c>
      <c r="P446" s="21">
        <v>0</v>
      </c>
      <c r="Q446" s="22">
        <v>11538.421</v>
      </c>
      <c r="R446" s="59">
        <f t="shared" si="18"/>
        <v>15696.011118748374</v>
      </c>
      <c r="S446" s="59">
        <f t="shared" si="19"/>
        <v>-4157.5901187483742</v>
      </c>
      <c r="T446" s="61">
        <f t="shared" si="20"/>
        <v>0.3603257429026358</v>
      </c>
      <c r="U446" s="61"/>
    </row>
    <row r="447" spans="1:21" ht="14.25" customHeight="1">
      <c r="A447" s="19">
        <v>54</v>
      </c>
      <c r="B447" s="19">
        <v>32.68</v>
      </c>
      <c r="C447" s="20">
        <v>0</v>
      </c>
      <c r="D447" s="20">
        <v>1</v>
      </c>
      <c r="E447" s="20">
        <v>0</v>
      </c>
      <c r="F447" s="20">
        <v>0</v>
      </c>
      <c r="G447" s="20">
        <v>0</v>
      </c>
      <c r="H447" s="21">
        <v>0</v>
      </c>
      <c r="I447" s="21">
        <v>0</v>
      </c>
      <c r="J447" s="21">
        <v>0</v>
      </c>
      <c r="K447" s="21">
        <v>0</v>
      </c>
      <c r="L447" s="21">
        <v>1</v>
      </c>
      <c r="M447" s="21">
        <v>0</v>
      </c>
      <c r="N447" s="21">
        <v>0</v>
      </c>
      <c r="O447" s="21">
        <v>1</v>
      </c>
      <c r="P447" s="21">
        <v>0</v>
      </c>
      <c r="Q447" s="22">
        <v>10923.933199999999</v>
      </c>
      <c r="R447" s="59">
        <f t="shared" si="18"/>
        <v>14504.021188762548</v>
      </c>
      <c r="S447" s="59">
        <f t="shared" si="19"/>
        <v>-3580.0879887625488</v>
      </c>
      <c r="T447" s="61">
        <f t="shared" si="20"/>
        <v>0.32772884301073435</v>
      </c>
      <c r="U447" s="61"/>
    </row>
    <row r="448" spans="1:21" ht="14.25" customHeight="1">
      <c r="A448" s="19">
        <v>54</v>
      </c>
      <c r="B448" s="19">
        <v>35.814999999999998</v>
      </c>
      <c r="C448" s="20">
        <v>0</v>
      </c>
      <c r="D448" s="20">
        <v>1</v>
      </c>
      <c r="E448" s="20">
        <v>0</v>
      </c>
      <c r="F448" s="20">
        <v>0</v>
      </c>
      <c r="G448" s="20">
        <v>0</v>
      </c>
      <c r="H448" s="21">
        <v>0</v>
      </c>
      <c r="I448" s="21">
        <v>0</v>
      </c>
      <c r="J448" s="21">
        <v>0</v>
      </c>
      <c r="K448" s="21">
        <v>1</v>
      </c>
      <c r="L448" s="21">
        <v>0</v>
      </c>
      <c r="M448" s="21">
        <v>0</v>
      </c>
      <c r="N448" s="21">
        <v>0</v>
      </c>
      <c r="O448" s="21">
        <v>1</v>
      </c>
      <c r="P448" s="21">
        <v>0</v>
      </c>
      <c r="Q448" s="22">
        <v>12495.290849999999</v>
      </c>
      <c r="R448" s="59">
        <f t="shared" si="18"/>
        <v>14602.565784066672</v>
      </c>
      <c r="S448" s="59">
        <f t="shared" si="19"/>
        <v>-2107.2749340666724</v>
      </c>
      <c r="T448" s="61">
        <f t="shared" si="20"/>
        <v>0.16864552889272461</v>
      </c>
      <c r="U448" s="61"/>
    </row>
    <row r="449" spans="1:21" ht="14.25" customHeight="1">
      <c r="A449" s="19">
        <v>54</v>
      </c>
      <c r="B449" s="19">
        <v>31.9</v>
      </c>
      <c r="C449" s="20">
        <v>0</v>
      </c>
      <c r="D449" s="20">
        <v>1</v>
      </c>
      <c r="E449" s="20">
        <v>0</v>
      </c>
      <c r="F449" s="20">
        <v>0</v>
      </c>
      <c r="G449" s="20">
        <v>0</v>
      </c>
      <c r="H449" s="21">
        <v>0</v>
      </c>
      <c r="I449" s="21">
        <v>1</v>
      </c>
      <c r="J449" s="21">
        <v>0</v>
      </c>
      <c r="K449" s="21">
        <v>0</v>
      </c>
      <c r="L449" s="21">
        <v>0</v>
      </c>
      <c r="M449" s="21">
        <v>0</v>
      </c>
      <c r="N449" s="21">
        <v>0</v>
      </c>
      <c r="O449" s="21">
        <v>1</v>
      </c>
      <c r="P449" s="21">
        <v>0</v>
      </c>
      <c r="Q449" s="22">
        <v>10928.849</v>
      </c>
      <c r="R449" s="59">
        <f t="shared" si="18"/>
        <v>13464.852822391174</v>
      </c>
      <c r="S449" s="59">
        <f t="shared" si="19"/>
        <v>-2536.0038223911743</v>
      </c>
      <c r="T449" s="61">
        <f t="shared" si="20"/>
        <v>0.23204674365902339</v>
      </c>
      <c r="U449" s="61"/>
    </row>
    <row r="450" spans="1:21" ht="14.25" customHeight="1">
      <c r="A450" s="19">
        <v>54</v>
      </c>
      <c r="B450" s="19">
        <v>31.24</v>
      </c>
      <c r="C450" s="20">
        <v>0</v>
      </c>
      <c r="D450" s="20">
        <v>1</v>
      </c>
      <c r="E450" s="20">
        <v>0</v>
      </c>
      <c r="F450" s="20">
        <v>0</v>
      </c>
      <c r="G450" s="20">
        <v>0</v>
      </c>
      <c r="H450" s="21">
        <v>0</v>
      </c>
      <c r="I450" s="21">
        <v>1</v>
      </c>
      <c r="J450" s="21">
        <v>0</v>
      </c>
      <c r="K450" s="21">
        <v>0</v>
      </c>
      <c r="L450" s="21">
        <v>0</v>
      </c>
      <c r="M450" s="21">
        <v>0</v>
      </c>
      <c r="N450" s="21">
        <v>0</v>
      </c>
      <c r="O450" s="21">
        <v>1</v>
      </c>
      <c r="P450" s="21">
        <v>0</v>
      </c>
      <c r="Q450" s="22">
        <v>10338.9316</v>
      </c>
      <c r="R450" s="59">
        <f t="shared" si="18"/>
        <v>13365.238880463581</v>
      </c>
      <c r="S450" s="59">
        <f t="shared" si="19"/>
        <v>-3026.3072804635813</v>
      </c>
      <c r="T450" s="61">
        <f t="shared" si="20"/>
        <v>0.29270986573347496</v>
      </c>
      <c r="U450" s="61"/>
    </row>
    <row r="451" spans="1:21" ht="14.25" customHeight="1">
      <c r="A451" s="19">
        <v>54</v>
      </c>
      <c r="B451" s="19">
        <v>32.299999999999997</v>
      </c>
      <c r="C451" s="20">
        <v>0</v>
      </c>
      <c r="D451" s="20">
        <v>1</v>
      </c>
      <c r="E451" s="20">
        <v>0</v>
      </c>
      <c r="F451" s="20">
        <v>0</v>
      </c>
      <c r="G451" s="20">
        <v>0</v>
      </c>
      <c r="H451" s="21">
        <v>0</v>
      </c>
      <c r="I451" s="21">
        <v>0</v>
      </c>
      <c r="J451" s="21">
        <v>0</v>
      </c>
      <c r="K451" s="21">
        <v>0</v>
      </c>
      <c r="L451" s="21">
        <v>1</v>
      </c>
      <c r="M451" s="21">
        <v>0</v>
      </c>
      <c r="N451" s="21">
        <v>0</v>
      </c>
      <c r="O451" s="21">
        <v>1</v>
      </c>
      <c r="P451" s="21">
        <v>0</v>
      </c>
      <c r="Q451" s="22">
        <v>11512.405000000001</v>
      </c>
      <c r="R451" s="59">
        <f t="shared" ref="R451:R514" si="21">$X$2*A451+$X$3*B451+($X$4)*C451+$X$5*D451+($X$6)*E451+($X$7)*F451+($X$8)*G451+$X$9*H451+($X$10)*I451+($X$11)*J451+$X$12*K451+$X$13*L451+$X$14*M451+($X$15)*N451+($X$16)*O451+($X$17)*P451+($X$18)</f>
        <v>14446.667707046661</v>
      </c>
      <c r="S451" s="59">
        <f t="shared" ref="S451:S514" si="22">Q451-R451</f>
        <v>-2934.2627070466606</v>
      </c>
      <c r="T451" s="61">
        <f t="shared" ref="T451:T514" si="23">(R451-Q451)/Q451</f>
        <v>0.25487834271350429</v>
      </c>
      <c r="U451" s="61"/>
    </row>
    <row r="452" spans="1:21" ht="14.25" customHeight="1">
      <c r="A452" s="19">
        <v>55</v>
      </c>
      <c r="B452" s="19">
        <v>32.774999999999999</v>
      </c>
      <c r="C452" s="20">
        <v>0</v>
      </c>
      <c r="D452" s="20">
        <v>1</v>
      </c>
      <c r="E452" s="20">
        <v>0</v>
      </c>
      <c r="F452" s="20">
        <v>0</v>
      </c>
      <c r="G452" s="20">
        <v>0</v>
      </c>
      <c r="H452" s="21">
        <v>0</v>
      </c>
      <c r="I452" s="21">
        <v>0</v>
      </c>
      <c r="J452" s="21">
        <v>0</v>
      </c>
      <c r="K452" s="21">
        <v>1</v>
      </c>
      <c r="L452" s="21">
        <v>0</v>
      </c>
      <c r="M452" s="21">
        <v>0</v>
      </c>
      <c r="N452" s="21">
        <v>0</v>
      </c>
      <c r="O452" s="21">
        <v>1</v>
      </c>
      <c r="P452" s="21">
        <v>0</v>
      </c>
      <c r="Q452" s="22">
        <v>12268.632250000001</v>
      </c>
      <c r="R452" s="59">
        <f t="shared" si="21"/>
        <v>14458.088916440076</v>
      </c>
      <c r="S452" s="59">
        <f t="shared" si="22"/>
        <v>-2189.4566664400754</v>
      </c>
      <c r="T452" s="61">
        <f t="shared" si="23"/>
        <v>0.1784597192111676</v>
      </c>
      <c r="U452" s="61"/>
    </row>
    <row r="453" spans="1:21" ht="14.25" customHeight="1">
      <c r="A453" s="19">
        <v>55</v>
      </c>
      <c r="B453" s="19">
        <v>32.395000000000003</v>
      </c>
      <c r="C453" s="20">
        <v>0</v>
      </c>
      <c r="D453" s="20">
        <v>1</v>
      </c>
      <c r="E453" s="20">
        <v>0</v>
      </c>
      <c r="F453" s="20">
        <v>0</v>
      </c>
      <c r="G453" s="20">
        <v>0</v>
      </c>
      <c r="H453" s="21">
        <v>0</v>
      </c>
      <c r="I453" s="21">
        <v>0</v>
      </c>
      <c r="J453" s="21">
        <v>0</v>
      </c>
      <c r="K453" s="21">
        <v>0</v>
      </c>
      <c r="L453" s="21">
        <v>1</v>
      </c>
      <c r="M453" s="21">
        <v>0</v>
      </c>
      <c r="N453" s="21">
        <v>0</v>
      </c>
      <c r="O453" s="21">
        <v>1</v>
      </c>
      <c r="P453" s="21">
        <v>0</v>
      </c>
      <c r="Q453" s="22">
        <v>11879.10405</v>
      </c>
      <c r="R453" s="59">
        <f t="shared" si="21"/>
        <v>14775.357063576124</v>
      </c>
      <c r="S453" s="59">
        <f t="shared" si="22"/>
        <v>-2896.2530135761244</v>
      </c>
      <c r="T453" s="61">
        <f t="shared" si="23"/>
        <v>0.24381072860256026</v>
      </c>
      <c r="U453" s="61"/>
    </row>
    <row r="454" spans="1:21" ht="14.25" customHeight="1">
      <c r="A454" s="19">
        <v>55</v>
      </c>
      <c r="B454" s="19">
        <v>30.14</v>
      </c>
      <c r="C454" s="20">
        <v>0</v>
      </c>
      <c r="D454" s="20">
        <v>1</v>
      </c>
      <c r="E454" s="20">
        <v>0</v>
      </c>
      <c r="F454" s="20">
        <v>0</v>
      </c>
      <c r="G454" s="20">
        <v>0</v>
      </c>
      <c r="H454" s="21">
        <v>0</v>
      </c>
      <c r="I454" s="21">
        <v>1</v>
      </c>
      <c r="J454" s="21">
        <v>0</v>
      </c>
      <c r="K454" s="21">
        <v>0</v>
      </c>
      <c r="L454" s="21">
        <v>0</v>
      </c>
      <c r="M454" s="21">
        <v>0</v>
      </c>
      <c r="N454" s="21">
        <v>0</v>
      </c>
      <c r="O454" s="21">
        <v>1</v>
      </c>
      <c r="P454" s="21">
        <v>0</v>
      </c>
      <c r="Q454" s="22">
        <v>11881.9696</v>
      </c>
      <c r="R454" s="59">
        <f t="shared" si="21"/>
        <v>13513.566630018086</v>
      </c>
      <c r="S454" s="59">
        <f t="shared" si="22"/>
        <v>-1631.5970300180852</v>
      </c>
      <c r="T454" s="61">
        <f t="shared" si="23"/>
        <v>0.13731705137657355</v>
      </c>
      <c r="U454" s="61"/>
    </row>
    <row r="455" spans="1:21" ht="14.25" customHeight="1">
      <c r="A455" s="19">
        <v>55</v>
      </c>
      <c r="B455" s="19">
        <v>37.1</v>
      </c>
      <c r="C455" s="20">
        <v>0</v>
      </c>
      <c r="D455" s="20">
        <v>1</v>
      </c>
      <c r="E455" s="20">
        <v>0</v>
      </c>
      <c r="F455" s="20">
        <v>0</v>
      </c>
      <c r="G455" s="20">
        <v>0</v>
      </c>
      <c r="H455" s="21">
        <v>0</v>
      </c>
      <c r="I455" s="21">
        <v>0</v>
      </c>
      <c r="J455" s="21">
        <v>1</v>
      </c>
      <c r="K455" s="21">
        <v>0</v>
      </c>
      <c r="L455" s="21">
        <v>0</v>
      </c>
      <c r="M455" s="21">
        <v>0</v>
      </c>
      <c r="N455" s="21">
        <v>0</v>
      </c>
      <c r="O455" s="21">
        <v>1</v>
      </c>
      <c r="P455" s="21">
        <v>0</v>
      </c>
      <c r="Q455" s="22">
        <v>10713.644</v>
      </c>
      <c r="R455" s="59">
        <f t="shared" si="21"/>
        <v>14561.432040447529</v>
      </c>
      <c r="S455" s="59">
        <f t="shared" si="22"/>
        <v>-3847.7880404475291</v>
      </c>
      <c r="T455" s="61">
        <f t="shared" si="23"/>
        <v>0.35914839436960283</v>
      </c>
      <c r="U455" s="61"/>
    </row>
    <row r="456" spans="1:21" ht="14.25" customHeight="1">
      <c r="A456" s="19">
        <v>55</v>
      </c>
      <c r="B456" s="19">
        <v>40.81</v>
      </c>
      <c r="C456" s="20">
        <v>0</v>
      </c>
      <c r="D456" s="20">
        <v>1</v>
      </c>
      <c r="E456" s="20">
        <v>0</v>
      </c>
      <c r="F456" s="20">
        <v>0</v>
      </c>
      <c r="G456" s="20">
        <v>0</v>
      </c>
      <c r="H456" s="21">
        <v>0</v>
      </c>
      <c r="I456" s="21">
        <v>1</v>
      </c>
      <c r="J456" s="21">
        <v>0</v>
      </c>
      <c r="K456" s="21">
        <v>0</v>
      </c>
      <c r="L456" s="21">
        <v>0</v>
      </c>
      <c r="M456" s="21">
        <v>0</v>
      </c>
      <c r="N456" s="21">
        <v>0</v>
      </c>
      <c r="O456" s="21">
        <v>1</v>
      </c>
      <c r="P456" s="21">
        <v>0</v>
      </c>
      <c r="Q456" s="22">
        <v>12485.8009</v>
      </c>
      <c r="R456" s="59">
        <f t="shared" si="21"/>
        <v>15123.992024514151</v>
      </c>
      <c r="S456" s="59">
        <f t="shared" si="22"/>
        <v>-2638.1911245141509</v>
      </c>
      <c r="T456" s="61">
        <f t="shared" si="23"/>
        <v>0.21129530621573109</v>
      </c>
      <c r="U456" s="61"/>
    </row>
    <row r="457" spans="1:21" ht="14.25" customHeight="1">
      <c r="A457" s="19">
        <v>55</v>
      </c>
      <c r="B457" s="19">
        <v>33.534999999999997</v>
      </c>
      <c r="C457" s="20">
        <v>0</v>
      </c>
      <c r="D457" s="20">
        <v>1</v>
      </c>
      <c r="E457" s="20">
        <v>0</v>
      </c>
      <c r="F457" s="20">
        <v>0</v>
      </c>
      <c r="G457" s="20">
        <v>0</v>
      </c>
      <c r="H457" s="21">
        <v>0</v>
      </c>
      <c r="I457" s="21">
        <v>0</v>
      </c>
      <c r="J457" s="21">
        <v>0</v>
      </c>
      <c r="K457" s="21">
        <v>1</v>
      </c>
      <c r="L457" s="21">
        <v>0</v>
      </c>
      <c r="M457" s="21">
        <v>0</v>
      </c>
      <c r="N457" s="21">
        <v>0</v>
      </c>
      <c r="O457" s="21">
        <v>1</v>
      </c>
      <c r="P457" s="21">
        <v>0</v>
      </c>
      <c r="Q457" s="22">
        <v>12269.68865</v>
      </c>
      <c r="R457" s="59">
        <f t="shared" si="21"/>
        <v>14572.795879871846</v>
      </c>
      <c r="S457" s="59">
        <f t="shared" si="22"/>
        <v>-2303.1072298718464</v>
      </c>
      <c r="T457" s="61">
        <f t="shared" si="23"/>
        <v>0.18770706377067248</v>
      </c>
      <c r="U457" s="61"/>
    </row>
    <row r="458" spans="1:21" ht="14.25" customHeight="1">
      <c r="A458" s="19">
        <v>55</v>
      </c>
      <c r="B458" s="19">
        <v>30.5</v>
      </c>
      <c r="C458" s="20">
        <v>0</v>
      </c>
      <c r="D458" s="20">
        <v>1</v>
      </c>
      <c r="E458" s="20">
        <v>0</v>
      </c>
      <c r="F458" s="20">
        <v>0</v>
      </c>
      <c r="G458" s="20">
        <v>0</v>
      </c>
      <c r="H458" s="21">
        <v>0</v>
      </c>
      <c r="I458" s="21">
        <v>0</v>
      </c>
      <c r="J458" s="21">
        <v>1</v>
      </c>
      <c r="K458" s="21">
        <v>0</v>
      </c>
      <c r="L458" s="21">
        <v>0</v>
      </c>
      <c r="M458" s="21">
        <v>0</v>
      </c>
      <c r="N458" s="21">
        <v>0</v>
      </c>
      <c r="O458" s="21">
        <v>1</v>
      </c>
      <c r="P458" s="21">
        <v>0</v>
      </c>
      <c r="Q458" s="22">
        <v>10704.47</v>
      </c>
      <c r="R458" s="59">
        <f t="shared" si="21"/>
        <v>13565.292621171615</v>
      </c>
      <c r="S458" s="59">
        <f t="shared" si="22"/>
        <v>-2860.8226211716155</v>
      </c>
      <c r="T458" s="61">
        <f t="shared" si="23"/>
        <v>0.26725495247981595</v>
      </c>
      <c r="U458" s="61"/>
    </row>
    <row r="459" spans="1:21" ht="14.25" customHeight="1">
      <c r="A459" s="19">
        <v>56</v>
      </c>
      <c r="B459" s="19">
        <v>39.82</v>
      </c>
      <c r="C459" s="20">
        <v>0</v>
      </c>
      <c r="D459" s="20">
        <v>1</v>
      </c>
      <c r="E459" s="20">
        <v>0</v>
      </c>
      <c r="F459" s="20">
        <v>0</v>
      </c>
      <c r="G459" s="20">
        <v>0</v>
      </c>
      <c r="H459" s="21">
        <v>0</v>
      </c>
      <c r="I459" s="21">
        <v>1</v>
      </c>
      <c r="J459" s="21">
        <v>0</v>
      </c>
      <c r="K459" s="21">
        <v>0</v>
      </c>
      <c r="L459" s="21">
        <v>0</v>
      </c>
      <c r="M459" s="21">
        <v>0</v>
      </c>
      <c r="N459" s="21">
        <v>0</v>
      </c>
      <c r="O459" s="21">
        <v>1</v>
      </c>
      <c r="P459" s="21">
        <v>0</v>
      </c>
      <c r="Q459" s="22">
        <v>11090.7178</v>
      </c>
      <c r="R459" s="59">
        <f t="shared" si="21"/>
        <v>15288.922097723251</v>
      </c>
      <c r="S459" s="59">
        <f t="shared" si="22"/>
        <v>-4198.2042977232504</v>
      </c>
      <c r="T459" s="61">
        <f t="shared" si="23"/>
        <v>0.37853314577377944</v>
      </c>
      <c r="U459" s="61"/>
    </row>
    <row r="460" spans="1:21" ht="14.25" customHeight="1">
      <c r="A460" s="19">
        <v>56</v>
      </c>
      <c r="B460" s="19">
        <v>37.51</v>
      </c>
      <c r="C460" s="20">
        <v>0</v>
      </c>
      <c r="D460" s="20">
        <v>1</v>
      </c>
      <c r="E460" s="20">
        <v>0</v>
      </c>
      <c r="F460" s="20">
        <v>0</v>
      </c>
      <c r="G460" s="20">
        <v>0</v>
      </c>
      <c r="H460" s="21">
        <v>0</v>
      </c>
      <c r="I460" s="21">
        <v>1</v>
      </c>
      <c r="J460" s="21">
        <v>0</v>
      </c>
      <c r="K460" s="21">
        <v>0</v>
      </c>
      <c r="L460" s="21">
        <v>0</v>
      </c>
      <c r="M460" s="21">
        <v>0</v>
      </c>
      <c r="N460" s="21">
        <v>0</v>
      </c>
      <c r="O460" s="21">
        <v>1</v>
      </c>
      <c r="P460" s="21">
        <v>0</v>
      </c>
      <c r="Q460" s="22">
        <v>12265.5069</v>
      </c>
      <c r="R460" s="59">
        <f t="shared" si="21"/>
        <v>14940.273300976682</v>
      </c>
      <c r="S460" s="59">
        <f t="shared" si="22"/>
        <v>-2674.7664009766813</v>
      </c>
      <c r="T460" s="61">
        <f t="shared" si="23"/>
        <v>0.21807222667468243</v>
      </c>
      <c r="U460" s="61"/>
    </row>
    <row r="461" spans="1:21" ht="14.25" customHeight="1">
      <c r="A461" s="19">
        <v>56</v>
      </c>
      <c r="B461" s="19">
        <v>32.299999999999997</v>
      </c>
      <c r="C461" s="20">
        <v>0</v>
      </c>
      <c r="D461" s="20">
        <v>1</v>
      </c>
      <c r="E461" s="20">
        <v>0</v>
      </c>
      <c r="F461" s="20">
        <v>0</v>
      </c>
      <c r="G461" s="20">
        <v>0</v>
      </c>
      <c r="H461" s="21">
        <v>0</v>
      </c>
      <c r="I461" s="21">
        <v>0</v>
      </c>
      <c r="J461" s="21">
        <v>0</v>
      </c>
      <c r="K461" s="21">
        <v>0</v>
      </c>
      <c r="L461" s="21">
        <v>1</v>
      </c>
      <c r="M461" s="21">
        <v>0</v>
      </c>
      <c r="N461" s="21">
        <v>0</v>
      </c>
      <c r="O461" s="21">
        <v>1</v>
      </c>
      <c r="P461" s="21">
        <v>0</v>
      </c>
      <c r="Q461" s="22">
        <v>13430.264999999999</v>
      </c>
      <c r="R461" s="59">
        <f t="shared" si="21"/>
        <v>15075.36967924764</v>
      </c>
      <c r="S461" s="59">
        <f t="shared" si="22"/>
        <v>-1645.1046792476409</v>
      </c>
      <c r="T461" s="61">
        <f t="shared" si="23"/>
        <v>0.12249234689320285</v>
      </c>
      <c r="U461" s="61"/>
    </row>
    <row r="462" spans="1:21" ht="14.25" customHeight="1">
      <c r="A462" s="19">
        <v>56</v>
      </c>
      <c r="B462" s="19">
        <v>33.82</v>
      </c>
      <c r="C462" s="20">
        <v>0</v>
      </c>
      <c r="D462" s="20">
        <v>1</v>
      </c>
      <c r="E462" s="20">
        <v>0</v>
      </c>
      <c r="F462" s="20">
        <v>0</v>
      </c>
      <c r="G462" s="20">
        <v>0</v>
      </c>
      <c r="H462" s="21">
        <v>0</v>
      </c>
      <c r="I462" s="21">
        <v>0</v>
      </c>
      <c r="J462" s="21">
        <v>0</v>
      </c>
      <c r="K462" s="21">
        <v>1</v>
      </c>
      <c r="L462" s="21">
        <v>0</v>
      </c>
      <c r="M462" s="21">
        <v>0</v>
      </c>
      <c r="N462" s="21">
        <v>0</v>
      </c>
      <c r="O462" s="21">
        <v>1</v>
      </c>
      <c r="P462" s="21">
        <v>0</v>
      </c>
      <c r="Q462" s="22">
        <v>12643.3778</v>
      </c>
      <c r="R462" s="59">
        <f t="shared" si="21"/>
        <v>14930.161977259249</v>
      </c>
      <c r="S462" s="59">
        <f t="shared" si="22"/>
        <v>-2286.7841772592492</v>
      </c>
      <c r="T462" s="61">
        <f t="shared" si="23"/>
        <v>0.18086813614469777</v>
      </c>
      <c r="U462" s="61"/>
    </row>
    <row r="463" spans="1:21" ht="14.25" customHeight="1">
      <c r="A463" s="19">
        <v>56</v>
      </c>
      <c r="B463" s="19">
        <v>35.799999999999997</v>
      </c>
      <c r="C463" s="20">
        <v>0</v>
      </c>
      <c r="D463" s="20">
        <v>1</v>
      </c>
      <c r="E463" s="20">
        <v>0</v>
      </c>
      <c r="F463" s="20">
        <v>0</v>
      </c>
      <c r="G463" s="20">
        <v>0</v>
      </c>
      <c r="H463" s="21">
        <v>0</v>
      </c>
      <c r="I463" s="21">
        <v>0</v>
      </c>
      <c r="J463" s="21">
        <v>1</v>
      </c>
      <c r="K463" s="21">
        <v>0</v>
      </c>
      <c r="L463" s="21">
        <v>0</v>
      </c>
      <c r="M463" s="21">
        <v>0</v>
      </c>
      <c r="N463" s="21">
        <v>0</v>
      </c>
      <c r="O463" s="21">
        <v>1</v>
      </c>
      <c r="P463" s="21">
        <v>0</v>
      </c>
      <c r="Q463" s="22">
        <v>11674.13</v>
      </c>
      <c r="R463" s="59">
        <f t="shared" si="21"/>
        <v>14679.573746993672</v>
      </c>
      <c r="S463" s="59">
        <f t="shared" si="22"/>
        <v>-3005.4437469936729</v>
      </c>
      <c r="T463" s="61">
        <f t="shared" si="23"/>
        <v>0.25744477292900397</v>
      </c>
      <c r="U463" s="61"/>
    </row>
    <row r="464" spans="1:21" ht="14.25" customHeight="1">
      <c r="A464" s="19">
        <v>56</v>
      </c>
      <c r="B464" s="19">
        <v>41.91</v>
      </c>
      <c r="C464" s="20">
        <v>0</v>
      </c>
      <c r="D464" s="20">
        <v>1</v>
      </c>
      <c r="E464" s="20">
        <v>0</v>
      </c>
      <c r="F464" s="20">
        <v>0</v>
      </c>
      <c r="G464" s="20">
        <v>0</v>
      </c>
      <c r="H464" s="21">
        <v>0</v>
      </c>
      <c r="I464" s="21">
        <v>1</v>
      </c>
      <c r="J464" s="21">
        <v>0</v>
      </c>
      <c r="K464" s="21">
        <v>0</v>
      </c>
      <c r="L464" s="21">
        <v>0</v>
      </c>
      <c r="M464" s="21">
        <v>0</v>
      </c>
      <c r="N464" s="21">
        <v>0</v>
      </c>
      <c r="O464" s="21">
        <v>1</v>
      </c>
      <c r="P464" s="21">
        <v>0</v>
      </c>
      <c r="Q464" s="22">
        <v>11093.6229</v>
      </c>
      <c r="R464" s="59">
        <f t="shared" si="21"/>
        <v>15604.366247160626</v>
      </c>
      <c r="S464" s="59">
        <f t="shared" si="22"/>
        <v>-4510.7433471606255</v>
      </c>
      <c r="T464" s="61">
        <f t="shared" si="23"/>
        <v>0.4066068756637316</v>
      </c>
      <c r="U464" s="61"/>
    </row>
    <row r="465" spans="1:21" ht="14.25" customHeight="1">
      <c r="A465" s="19">
        <v>57</v>
      </c>
      <c r="B465" s="19">
        <v>38</v>
      </c>
      <c r="C465" s="20">
        <v>0</v>
      </c>
      <c r="D465" s="20">
        <v>1</v>
      </c>
      <c r="E465" s="20">
        <v>0</v>
      </c>
      <c r="F465" s="20">
        <v>0</v>
      </c>
      <c r="G465" s="20">
        <v>0</v>
      </c>
      <c r="H465" s="21">
        <v>0</v>
      </c>
      <c r="I465" s="21">
        <v>0</v>
      </c>
      <c r="J465" s="21">
        <v>1</v>
      </c>
      <c r="K465" s="21">
        <v>0</v>
      </c>
      <c r="L465" s="21">
        <v>0</v>
      </c>
      <c r="M465" s="21">
        <v>0</v>
      </c>
      <c r="N465" s="21">
        <v>0</v>
      </c>
      <c r="O465" s="21">
        <v>1</v>
      </c>
      <c r="P465" s="21">
        <v>0</v>
      </c>
      <c r="Q465" s="22">
        <v>12646.207</v>
      </c>
      <c r="R465" s="59">
        <f t="shared" si="21"/>
        <v>15325.971206186132</v>
      </c>
      <c r="S465" s="59">
        <f t="shared" si="22"/>
        <v>-2679.7642061861316</v>
      </c>
      <c r="T465" s="61">
        <f t="shared" si="23"/>
        <v>0.21190260496179855</v>
      </c>
      <c r="U465" s="61"/>
    </row>
    <row r="466" spans="1:21" ht="14.25" customHeight="1">
      <c r="A466" s="19">
        <v>57</v>
      </c>
      <c r="B466" s="19">
        <v>30.495000000000001</v>
      </c>
      <c r="C466" s="20">
        <v>0</v>
      </c>
      <c r="D466" s="20">
        <v>1</v>
      </c>
      <c r="E466" s="20">
        <v>0</v>
      </c>
      <c r="F466" s="20">
        <v>0</v>
      </c>
      <c r="G466" s="20">
        <v>0</v>
      </c>
      <c r="H466" s="21">
        <v>0</v>
      </c>
      <c r="I466" s="21">
        <v>0</v>
      </c>
      <c r="J466" s="21">
        <v>0</v>
      </c>
      <c r="K466" s="21">
        <v>1</v>
      </c>
      <c r="L466" s="21">
        <v>0</v>
      </c>
      <c r="M466" s="21">
        <v>0</v>
      </c>
      <c r="N466" s="21">
        <v>0</v>
      </c>
      <c r="O466" s="21">
        <v>1</v>
      </c>
      <c r="P466" s="21">
        <v>0</v>
      </c>
      <c r="Q466" s="22">
        <v>11840.77505</v>
      </c>
      <c r="R466" s="59">
        <f t="shared" si="21"/>
        <v>14742.669998345737</v>
      </c>
      <c r="S466" s="59">
        <f t="shared" si="22"/>
        <v>-2901.8949483457363</v>
      </c>
      <c r="T466" s="61">
        <f t="shared" si="23"/>
        <v>0.245076435967402</v>
      </c>
      <c r="U466" s="61"/>
    </row>
    <row r="467" spans="1:21" ht="14.25" customHeight="1">
      <c r="A467" s="19">
        <v>57</v>
      </c>
      <c r="B467" s="19">
        <v>34.295000000000002</v>
      </c>
      <c r="C467" s="20">
        <v>0</v>
      </c>
      <c r="D467" s="20">
        <v>1</v>
      </c>
      <c r="E467" s="20">
        <v>0</v>
      </c>
      <c r="F467" s="20">
        <v>0</v>
      </c>
      <c r="G467" s="20">
        <v>0</v>
      </c>
      <c r="H467" s="21">
        <v>0</v>
      </c>
      <c r="I467" s="21">
        <v>0</v>
      </c>
      <c r="J467" s="21">
        <v>0</v>
      </c>
      <c r="K467" s="21">
        <v>0</v>
      </c>
      <c r="L467" s="21">
        <v>1</v>
      </c>
      <c r="M467" s="21">
        <v>0</v>
      </c>
      <c r="N467" s="21">
        <v>0</v>
      </c>
      <c r="O467" s="21">
        <v>1</v>
      </c>
      <c r="P467" s="21">
        <v>0</v>
      </c>
      <c r="Q467" s="22">
        <v>13224.057049999999</v>
      </c>
      <c r="R467" s="59">
        <f t="shared" si="21"/>
        <v>15690.826444356531</v>
      </c>
      <c r="S467" s="59">
        <f t="shared" si="22"/>
        <v>-2466.7693943565318</v>
      </c>
      <c r="T467" s="61">
        <f t="shared" si="23"/>
        <v>0.18653650578107056</v>
      </c>
      <c r="U467" s="61"/>
    </row>
    <row r="468" spans="1:21" ht="14.25" customHeight="1">
      <c r="A468" s="19">
        <v>57</v>
      </c>
      <c r="B468" s="19">
        <v>31.824999999999999</v>
      </c>
      <c r="C468" s="20">
        <v>0</v>
      </c>
      <c r="D468" s="20">
        <v>1</v>
      </c>
      <c r="E468" s="20">
        <v>0</v>
      </c>
      <c r="F468" s="20">
        <v>0</v>
      </c>
      <c r="G468" s="20">
        <v>0</v>
      </c>
      <c r="H468" s="21">
        <v>0</v>
      </c>
      <c r="I468" s="21">
        <v>0</v>
      </c>
      <c r="J468" s="21">
        <v>0</v>
      </c>
      <c r="K468" s="21">
        <v>1</v>
      </c>
      <c r="L468" s="21">
        <v>0</v>
      </c>
      <c r="M468" s="21">
        <v>0</v>
      </c>
      <c r="N468" s="21">
        <v>0</v>
      </c>
      <c r="O468" s="21">
        <v>1</v>
      </c>
      <c r="P468" s="21">
        <v>0</v>
      </c>
      <c r="Q468" s="22">
        <v>11842.623750000001</v>
      </c>
      <c r="R468" s="59">
        <f t="shared" si="21"/>
        <v>14943.407184351337</v>
      </c>
      <c r="S468" s="59">
        <f t="shared" si="22"/>
        <v>-3100.7834343513368</v>
      </c>
      <c r="T468" s="61">
        <f t="shared" si="23"/>
        <v>0.26183247055799919</v>
      </c>
      <c r="U468" s="61"/>
    </row>
    <row r="469" spans="1:21" ht="14.25" customHeight="1">
      <c r="A469" s="19">
        <v>58</v>
      </c>
      <c r="B469" s="19">
        <v>31.824999999999999</v>
      </c>
      <c r="C469" s="20">
        <v>0</v>
      </c>
      <c r="D469" s="20">
        <v>1</v>
      </c>
      <c r="E469" s="20">
        <v>0</v>
      </c>
      <c r="F469" s="20">
        <v>0</v>
      </c>
      <c r="G469" s="20">
        <v>0</v>
      </c>
      <c r="H469" s="21">
        <v>0</v>
      </c>
      <c r="I469" s="21">
        <v>0</v>
      </c>
      <c r="J469" s="21">
        <v>0</v>
      </c>
      <c r="K469" s="21">
        <v>0</v>
      </c>
      <c r="L469" s="21">
        <v>1</v>
      </c>
      <c r="M469" s="21">
        <v>0</v>
      </c>
      <c r="N469" s="21">
        <v>0</v>
      </c>
      <c r="O469" s="21">
        <v>1</v>
      </c>
      <c r="P469" s="21">
        <v>0</v>
      </c>
      <c r="Q469" s="22">
        <v>13607.36875</v>
      </c>
      <c r="R469" s="59">
        <f t="shared" si="21"/>
        <v>15632.379799303762</v>
      </c>
      <c r="S469" s="59">
        <f t="shared" si="22"/>
        <v>-2025.0110493037628</v>
      </c>
      <c r="T469" s="61">
        <f t="shared" si="23"/>
        <v>0.14881723913771081</v>
      </c>
      <c r="U469" s="61"/>
    </row>
    <row r="470" spans="1:21" ht="14.25" customHeight="1">
      <c r="A470" s="19">
        <v>58</v>
      </c>
      <c r="B470" s="19">
        <v>41.91</v>
      </c>
      <c r="C470" s="20">
        <v>0</v>
      </c>
      <c r="D470" s="20">
        <v>1</v>
      </c>
      <c r="E470" s="20">
        <v>0</v>
      </c>
      <c r="F470" s="20">
        <v>0</v>
      </c>
      <c r="G470" s="20">
        <v>0</v>
      </c>
      <c r="H470" s="21">
        <v>0</v>
      </c>
      <c r="I470" s="21">
        <v>1</v>
      </c>
      <c r="J470" s="21">
        <v>0</v>
      </c>
      <c r="K470" s="21">
        <v>0</v>
      </c>
      <c r="L470" s="21">
        <v>0</v>
      </c>
      <c r="M470" s="21">
        <v>0</v>
      </c>
      <c r="N470" s="21">
        <v>0</v>
      </c>
      <c r="O470" s="21">
        <v>1</v>
      </c>
      <c r="P470" s="21">
        <v>0</v>
      </c>
      <c r="Q470" s="22">
        <v>24227.337240000001</v>
      </c>
      <c r="R470" s="59">
        <f t="shared" si="21"/>
        <v>16233.068219361605</v>
      </c>
      <c r="S470" s="59">
        <f t="shared" si="22"/>
        <v>7994.2690206383959</v>
      </c>
      <c r="T470" s="61">
        <f t="shared" si="23"/>
        <v>-0.3299689495979623</v>
      </c>
      <c r="U470" s="61"/>
    </row>
    <row r="471" spans="1:21" ht="14.25" customHeight="1">
      <c r="A471" s="19">
        <v>58</v>
      </c>
      <c r="B471" s="19">
        <v>39.049999999999997</v>
      </c>
      <c r="C471" s="20">
        <v>0</v>
      </c>
      <c r="D471" s="20">
        <v>1</v>
      </c>
      <c r="E471" s="20">
        <v>0</v>
      </c>
      <c r="F471" s="20">
        <v>0</v>
      </c>
      <c r="G471" s="20">
        <v>0</v>
      </c>
      <c r="H471" s="21">
        <v>0</v>
      </c>
      <c r="I471" s="21">
        <v>1</v>
      </c>
      <c r="J471" s="21">
        <v>0</v>
      </c>
      <c r="K471" s="21">
        <v>0</v>
      </c>
      <c r="L471" s="21">
        <v>0</v>
      </c>
      <c r="M471" s="21">
        <v>0</v>
      </c>
      <c r="N471" s="21">
        <v>0</v>
      </c>
      <c r="O471" s="21">
        <v>1</v>
      </c>
      <c r="P471" s="21">
        <v>0</v>
      </c>
      <c r="Q471" s="22">
        <v>11856.4115</v>
      </c>
      <c r="R471" s="59">
        <f t="shared" si="21"/>
        <v>15801.407804342041</v>
      </c>
      <c r="S471" s="59">
        <f t="shared" si="22"/>
        <v>-3944.9963043420412</v>
      </c>
      <c r="T471" s="61">
        <f t="shared" si="23"/>
        <v>0.33273105478348497</v>
      </c>
      <c r="U471" s="61"/>
    </row>
    <row r="472" spans="1:21" ht="14.25" customHeight="1">
      <c r="A472" s="19">
        <v>58</v>
      </c>
      <c r="B472" s="19">
        <v>32.965000000000003</v>
      </c>
      <c r="C472" s="20">
        <v>0</v>
      </c>
      <c r="D472" s="20">
        <v>1</v>
      </c>
      <c r="E472" s="20">
        <v>0</v>
      </c>
      <c r="F472" s="20">
        <v>0</v>
      </c>
      <c r="G472" s="20">
        <v>0</v>
      </c>
      <c r="H472" s="21">
        <v>0</v>
      </c>
      <c r="I472" s="21">
        <v>0</v>
      </c>
      <c r="J472" s="21">
        <v>0</v>
      </c>
      <c r="K472" s="21">
        <v>0</v>
      </c>
      <c r="L472" s="21">
        <v>1</v>
      </c>
      <c r="M472" s="21">
        <v>0</v>
      </c>
      <c r="N472" s="21">
        <v>0</v>
      </c>
      <c r="O472" s="21">
        <v>1</v>
      </c>
      <c r="P472" s="21">
        <v>0</v>
      </c>
      <c r="Q472" s="22">
        <v>12430.95335</v>
      </c>
      <c r="R472" s="59">
        <f t="shared" si="21"/>
        <v>15804.440244451423</v>
      </c>
      <c r="S472" s="59">
        <f t="shared" si="22"/>
        <v>-3373.4868944514237</v>
      </c>
      <c r="T472" s="61">
        <f t="shared" si="23"/>
        <v>0.27137797073716985</v>
      </c>
      <c r="U472" s="61"/>
    </row>
    <row r="473" spans="1:21" ht="14.25" customHeight="1">
      <c r="A473" s="19">
        <v>58</v>
      </c>
      <c r="B473" s="19">
        <v>33.44</v>
      </c>
      <c r="C473" s="20">
        <v>0</v>
      </c>
      <c r="D473" s="20">
        <v>1</v>
      </c>
      <c r="E473" s="20">
        <v>0</v>
      </c>
      <c r="F473" s="20">
        <v>0</v>
      </c>
      <c r="G473" s="20">
        <v>0</v>
      </c>
      <c r="H473" s="21">
        <v>0</v>
      </c>
      <c r="I473" s="21">
        <v>0</v>
      </c>
      <c r="J473" s="21">
        <v>0</v>
      </c>
      <c r="K473" s="21">
        <v>1</v>
      </c>
      <c r="L473" s="21">
        <v>0</v>
      </c>
      <c r="M473" s="21">
        <v>0</v>
      </c>
      <c r="N473" s="21">
        <v>0</v>
      </c>
      <c r="O473" s="21">
        <v>1</v>
      </c>
      <c r="P473" s="21">
        <v>0</v>
      </c>
      <c r="Q473" s="22">
        <v>12231.613600000001</v>
      </c>
      <c r="R473" s="59">
        <f t="shared" si="21"/>
        <v>15501.510467744341</v>
      </c>
      <c r="S473" s="59">
        <f t="shared" si="22"/>
        <v>-3269.8968677443409</v>
      </c>
      <c r="T473" s="61">
        <f t="shared" si="23"/>
        <v>0.26733160273672646</v>
      </c>
      <c r="U473" s="61"/>
    </row>
    <row r="474" spans="1:21" ht="14.25" customHeight="1">
      <c r="A474" s="19">
        <v>58</v>
      </c>
      <c r="B474" s="19">
        <v>33.1</v>
      </c>
      <c r="C474" s="20">
        <v>0</v>
      </c>
      <c r="D474" s="20">
        <v>1</v>
      </c>
      <c r="E474" s="20">
        <v>0</v>
      </c>
      <c r="F474" s="20">
        <v>0</v>
      </c>
      <c r="G474" s="20">
        <v>0</v>
      </c>
      <c r="H474" s="21">
        <v>0</v>
      </c>
      <c r="I474" s="21">
        <v>0</v>
      </c>
      <c r="J474" s="21">
        <v>1</v>
      </c>
      <c r="K474" s="21">
        <v>0</v>
      </c>
      <c r="L474" s="21">
        <v>0</v>
      </c>
      <c r="M474" s="21">
        <v>0</v>
      </c>
      <c r="N474" s="21">
        <v>0</v>
      </c>
      <c r="O474" s="21">
        <v>1</v>
      </c>
      <c r="P474" s="21">
        <v>0</v>
      </c>
      <c r="Q474" s="22">
        <v>11848.141</v>
      </c>
      <c r="R474" s="59">
        <f t="shared" si="21"/>
        <v>14900.764138581777</v>
      </c>
      <c r="S474" s="59">
        <f t="shared" si="22"/>
        <v>-3052.6231385817773</v>
      </c>
      <c r="T474" s="61">
        <f t="shared" si="23"/>
        <v>0.25764574700636811</v>
      </c>
      <c r="U474" s="61"/>
    </row>
    <row r="475" spans="1:21" ht="14.25" customHeight="1">
      <c r="A475" s="19">
        <v>58</v>
      </c>
      <c r="B475" s="19">
        <v>36.479999999999997</v>
      </c>
      <c r="C475" s="20">
        <v>0</v>
      </c>
      <c r="D475" s="20">
        <v>1</v>
      </c>
      <c r="E475" s="20">
        <v>0</v>
      </c>
      <c r="F475" s="20">
        <v>0</v>
      </c>
      <c r="G475" s="20">
        <v>0</v>
      </c>
      <c r="H475" s="21">
        <v>0</v>
      </c>
      <c r="I475" s="21">
        <v>0</v>
      </c>
      <c r="J475" s="21">
        <v>0</v>
      </c>
      <c r="K475" s="21">
        <v>1</v>
      </c>
      <c r="L475" s="21">
        <v>0</v>
      </c>
      <c r="M475" s="21">
        <v>0</v>
      </c>
      <c r="N475" s="21">
        <v>0</v>
      </c>
      <c r="O475" s="21">
        <v>1</v>
      </c>
      <c r="P475" s="21">
        <v>0</v>
      </c>
      <c r="Q475" s="22">
        <v>12235.8392</v>
      </c>
      <c r="R475" s="59">
        <f t="shared" si="21"/>
        <v>15960.33832147143</v>
      </c>
      <c r="S475" s="59">
        <f t="shared" si="22"/>
        <v>-3724.49912147143</v>
      </c>
      <c r="T475" s="61">
        <f t="shared" si="23"/>
        <v>0.30439261750607427</v>
      </c>
      <c r="U475" s="61"/>
    </row>
    <row r="476" spans="1:21" ht="14.25" customHeight="1">
      <c r="A476" s="19">
        <v>58</v>
      </c>
      <c r="B476" s="19">
        <v>32.395000000000003</v>
      </c>
      <c r="C476" s="20">
        <v>0</v>
      </c>
      <c r="D476" s="20">
        <v>1</v>
      </c>
      <c r="E476" s="20">
        <v>0</v>
      </c>
      <c r="F476" s="20">
        <v>0</v>
      </c>
      <c r="G476" s="20">
        <v>0</v>
      </c>
      <c r="H476" s="21">
        <v>0</v>
      </c>
      <c r="I476" s="21">
        <v>0</v>
      </c>
      <c r="J476" s="21">
        <v>0</v>
      </c>
      <c r="K476" s="21">
        <v>0</v>
      </c>
      <c r="L476" s="21">
        <v>1</v>
      </c>
      <c r="M476" s="21">
        <v>0</v>
      </c>
      <c r="N476" s="21">
        <v>0</v>
      </c>
      <c r="O476" s="21">
        <v>1</v>
      </c>
      <c r="P476" s="21">
        <v>0</v>
      </c>
      <c r="Q476" s="22">
        <v>13019.161050000001</v>
      </c>
      <c r="R476" s="59">
        <f t="shared" si="21"/>
        <v>15718.410021877593</v>
      </c>
      <c r="S476" s="59">
        <f t="shared" si="22"/>
        <v>-2699.2489718775923</v>
      </c>
      <c r="T476" s="61">
        <f t="shared" si="23"/>
        <v>0.20732894857903245</v>
      </c>
      <c r="U476" s="61"/>
    </row>
    <row r="477" spans="1:21" ht="14.25" customHeight="1">
      <c r="A477" s="19">
        <v>59</v>
      </c>
      <c r="B477" s="19">
        <v>32.395000000000003</v>
      </c>
      <c r="C477" s="20">
        <v>0</v>
      </c>
      <c r="D477" s="20">
        <v>1</v>
      </c>
      <c r="E477" s="20">
        <v>0</v>
      </c>
      <c r="F477" s="20">
        <v>0</v>
      </c>
      <c r="G477" s="20">
        <v>0</v>
      </c>
      <c r="H477" s="21">
        <v>0</v>
      </c>
      <c r="I477" s="21">
        <v>0</v>
      </c>
      <c r="J477" s="21">
        <v>0</v>
      </c>
      <c r="K477" s="21">
        <v>0</v>
      </c>
      <c r="L477" s="21">
        <v>1</v>
      </c>
      <c r="M477" s="21">
        <v>0</v>
      </c>
      <c r="N477" s="21">
        <v>0</v>
      </c>
      <c r="O477" s="21">
        <v>1</v>
      </c>
      <c r="P477" s="21">
        <v>0</v>
      </c>
      <c r="Q477" s="22">
        <v>14590.63205</v>
      </c>
      <c r="R477" s="59">
        <f t="shared" si="21"/>
        <v>16032.761007978086</v>
      </c>
      <c r="S477" s="59">
        <f t="shared" si="22"/>
        <v>-1442.128957978086</v>
      </c>
      <c r="T477" s="61">
        <f t="shared" si="23"/>
        <v>9.8839375363323337E-2</v>
      </c>
      <c r="U477" s="61"/>
    </row>
    <row r="478" spans="1:21" ht="14.25" customHeight="1">
      <c r="A478" s="19">
        <v>59</v>
      </c>
      <c r="B478" s="19">
        <v>36.520000000000003</v>
      </c>
      <c r="C478" s="20">
        <v>0</v>
      </c>
      <c r="D478" s="20">
        <v>1</v>
      </c>
      <c r="E478" s="20">
        <v>0</v>
      </c>
      <c r="F478" s="20">
        <v>0</v>
      </c>
      <c r="G478" s="20">
        <v>0</v>
      </c>
      <c r="H478" s="21">
        <v>0</v>
      </c>
      <c r="I478" s="21">
        <v>1</v>
      </c>
      <c r="J478" s="21">
        <v>0</v>
      </c>
      <c r="K478" s="21">
        <v>0</v>
      </c>
      <c r="L478" s="21">
        <v>0</v>
      </c>
      <c r="M478" s="21">
        <v>0</v>
      </c>
      <c r="N478" s="21">
        <v>0</v>
      </c>
      <c r="O478" s="21">
        <v>1</v>
      </c>
      <c r="P478" s="21">
        <v>0</v>
      </c>
      <c r="Q478" s="22">
        <v>28287.897659999999</v>
      </c>
      <c r="R478" s="59">
        <f t="shared" si="21"/>
        <v>15733.905346386764</v>
      </c>
      <c r="S478" s="59">
        <f t="shared" si="22"/>
        <v>12553.992313613235</v>
      </c>
      <c r="T478" s="61">
        <f t="shared" si="23"/>
        <v>-0.44379375464741538</v>
      </c>
      <c r="U478" s="61"/>
    </row>
    <row r="479" spans="1:21" ht="14.25" customHeight="1">
      <c r="A479" s="19">
        <v>59</v>
      </c>
      <c r="B479" s="19">
        <v>35.200000000000003</v>
      </c>
      <c r="C479" s="20">
        <v>0</v>
      </c>
      <c r="D479" s="20">
        <v>1</v>
      </c>
      <c r="E479" s="20">
        <v>0</v>
      </c>
      <c r="F479" s="20">
        <v>0</v>
      </c>
      <c r="G479" s="20">
        <v>0</v>
      </c>
      <c r="H479" s="21">
        <v>0</v>
      </c>
      <c r="I479" s="21">
        <v>1</v>
      </c>
      <c r="J479" s="21">
        <v>0</v>
      </c>
      <c r="K479" s="21">
        <v>0</v>
      </c>
      <c r="L479" s="21">
        <v>0</v>
      </c>
      <c r="M479" s="21">
        <v>0</v>
      </c>
      <c r="N479" s="21">
        <v>0</v>
      </c>
      <c r="O479" s="21">
        <v>1</v>
      </c>
      <c r="P479" s="21">
        <v>0</v>
      </c>
      <c r="Q479" s="22">
        <v>12244.531000000001</v>
      </c>
      <c r="R479" s="59">
        <f t="shared" si="21"/>
        <v>15534.677462531585</v>
      </c>
      <c r="S479" s="59">
        <f t="shared" si="22"/>
        <v>-3290.1464625315839</v>
      </c>
      <c r="T479" s="61">
        <f t="shared" si="23"/>
        <v>0.26870334703155097</v>
      </c>
      <c r="U479" s="61"/>
    </row>
    <row r="480" spans="1:21" ht="14.25" customHeight="1">
      <c r="A480" s="19">
        <v>59</v>
      </c>
      <c r="B480" s="19">
        <v>32.1</v>
      </c>
      <c r="C480" s="20">
        <v>0</v>
      </c>
      <c r="D480" s="20">
        <v>1</v>
      </c>
      <c r="E480" s="20">
        <v>0</v>
      </c>
      <c r="F480" s="20">
        <v>0</v>
      </c>
      <c r="G480" s="20">
        <v>0</v>
      </c>
      <c r="H480" s="21">
        <v>0</v>
      </c>
      <c r="I480" s="21">
        <v>0</v>
      </c>
      <c r="J480" s="21">
        <v>1</v>
      </c>
      <c r="K480" s="21">
        <v>0</v>
      </c>
      <c r="L480" s="21">
        <v>0</v>
      </c>
      <c r="M480" s="21">
        <v>0</v>
      </c>
      <c r="N480" s="21">
        <v>0</v>
      </c>
      <c r="O480" s="21">
        <v>1</v>
      </c>
      <c r="P480" s="21">
        <v>0</v>
      </c>
      <c r="Q480" s="22">
        <v>14007.222</v>
      </c>
      <c r="R480" s="59">
        <f t="shared" si="21"/>
        <v>15064.184909640466</v>
      </c>
      <c r="S480" s="59">
        <f t="shared" si="22"/>
        <v>-1056.962909640466</v>
      </c>
      <c r="T480" s="61">
        <f t="shared" si="23"/>
        <v>7.5458424921120412E-2</v>
      </c>
      <c r="U480" s="61"/>
    </row>
    <row r="481" spans="1:21" ht="14.25" customHeight="1">
      <c r="A481" s="19">
        <v>59</v>
      </c>
      <c r="B481" s="19">
        <v>31.35</v>
      </c>
      <c r="C481" s="20">
        <v>0</v>
      </c>
      <c r="D481" s="20">
        <v>1</v>
      </c>
      <c r="E481" s="20">
        <v>0</v>
      </c>
      <c r="F481" s="20">
        <v>0</v>
      </c>
      <c r="G481" s="20">
        <v>0</v>
      </c>
      <c r="H481" s="21">
        <v>0</v>
      </c>
      <c r="I481" s="21">
        <v>0</v>
      </c>
      <c r="J481" s="21">
        <v>0</v>
      </c>
      <c r="K481" s="21">
        <v>1</v>
      </c>
      <c r="L481" s="21">
        <v>0</v>
      </c>
      <c r="M481" s="21">
        <v>0</v>
      </c>
      <c r="N481" s="21">
        <v>0</v>
      </c>
      <c r="O481" s="21">
        <v>1</v>
      </c>
      <c r="P481" s="21">
        <v>0</v>
      </c>
      <c r="Q481" s="22">
        <v>12622.1795</v>
      </c>
      <c r="R481" s="59">
        <f t="shared" si="21"/>
        <v>15500.417304407463</v>
      </c>
      <c r="S481" s="59">
        <f t="shared" si="22"/>
        <v>-2878.237804407463</v>
      </c>
      <c r="T481" s="61">
        <f t="shared" si="23"/>
        <v>0.22803017532807729</v>
      </c>
      <c r="U481" s="61"/>
    </row>
    <row r="482" spans="1:21" ht="14.25" customHeight="1">
      <c r="A482" s="19">
        <v>59</v>
      </c>
      <c r="B482" s="19">
        <v>34.799999999999997</v>
      </c>
      <c r="C482" s="20">
        <v>0</v>
      </c>
      <c r="D482" s="20">
        <v>1</v>
      </c>
      <c r="E482" s="20">
        <v>0</v>
      </c>
      <c r="F482" s="20">
        <v>0</v>
      </c>
      <c r="G482" s="20">
        <v>0</v>
      </c>
      <c r="H482" s="21">
        <v>0</v>
      </c>
      <c r="I482" s="21">
        <v>0</v>
      </c>
      <c r="J482" s="21">
        <v>1</v>
      </c>
      <c r="K482" s="21">
        <v>0</v>
      </c>
      <c r="L482" s="21">
        <v>0</v>
      </c>
      <c r="M482" s="21">
        <v>0</v>
      </c>
      <c r="N482" s="21">
        <v>0</v>
      </c>
      <c r="O482" s="21">
        <v>1</v>
      </c>
      <c r="P482" s="21">
        <v>0</v>
      </c>
      <c r="Q482" s="22">
        <v>36910.608030000003</v>
      </c>
      <c r="R482" s="59">
        <f t="shared" si="21"/>
        <v>15471.69649025334</v>
      </c>
      <c r="S482" s="59">
        <f t="shared" si="22"/>
        <v>21438.911539746663</v>
      </c>
      <c r="T482" s="61">
        <f t="shared" si="23"/>
        <v>-0.58083333447993224</v>
      </c>
      <c r="U482" s="61"/>
    </row>
    <row r="483" spans="1:21" ht="14.25" customHeight="1">
      <c r="A483" s="19">
        <v>60</v>
      </c>
      <c r="B483" s="19">
        <v>36.005000000000003</v>
      </c>
      <c r="C483" s="20">
        <v>0</v>
      </c>
      <c r="D483" s="20">
        <v>1</v>
      </c>
      <c r="E483" s="20">
        <v>0</v>
      </c>
      <c r="F483" s="20">
        <v>0</v>
      </c>
      <c r="G483" s="20">
        <v>0</v>
      </c>
      <c r="H483" s="21">
        <v>0</v>
      </c>
      <c r="I483" s="21">
        <v>0</v>
      </c>
      <c r="J483" s="21">
        <v>0</v>
      </c>
      <c r="K483" s="21">
        <v>0</v>
      </c>
      <c r="L483" s="21">
        <v>1</v>
      </c>
      <c r="M483" s="21">
        <v>0</v>
      </c>
      <c r="N483" s="21">
        <v>0</v>
      </c>
      <c r="O483" s="21">
        <v>0</v>
      </c>
      <c r="P483" s="21">
        <v>1</v>
      </c>
      <c r="Q483" s="22">
        <v>13228.846949999999</v>
      </c>
      <c r="R483" s="59">
        <f t="shared" si="21"/>
        <v>17101.090538240755</v>
      </c>
      <c r="S483" s="59">
        <f t="shared" si="22"/>
        <v>-3872.2435882407553</v>
      </c>
      <c r="T483" s="61">
        <f t="shared" si="23"/>
        <v>0.29271210127960212</v>
      </c>
      <c r="U483" s="61"/>
    </row>
    <row r="484" spans="1:21" ht="14.25" customHeight="1">
      <c r="A484" s="19">
        <v>60</v>
      </c>
      <c r="B484" s="19">
        <v>38.06</v>
      </c>
      <c r="C484" s="20">
        <v>0</v>
      </c>
      <c r="D484" s="20">
        <v>1</v>
      </c>
      <c r="E484" s="20">
        <v>0</v>
      </c>
      <c r="F484" s="20">
        <v>0</v>
      </c>
      <c r="G484" s="20">
        <v>0</v>
      </c>
      <c r="H484" s="21">
        <v>0</v>
      </c>
      <c r="I484" s="21">
        <v>1</v>
      </c>
      <c r="J484" s="21">
        <v>0</v>
      </c>
      <c r="K484" s="21">
        <v>0</v>
      </c>
      <c r="L484" s="21">
        <v>0</v>
      </c>
      <c r="M484" s="21">
        <v>0</v>
      </c>
      <c r="N484" s="21">
        <v>0</v>
      </c>
      <c r="O484" s="21">
        <v>0</v>
      </c>
      <c r="P484" s="21">
        <v>1</v>
      </c>
      <c r="Q484" s="22">
        <v>12648.7034</v>
      </c>
      <c r="R484" s="59">
        <f t="shared" si="21"/>
        <v>16489.809331512897</v>
      </c>
      <c r="S484" s="59">
        <f t="shared" si="22"/>
        <v>-3841.1059315128969</v>
      </c>
      <c r="T484" s="61">
        <f t="shared" si="23"/>
        <v>0.30367586384489786</v>
      </c>
      <c r="U484" s="61"/>
    </row>
    <row r="485" spans="1:21" ht="14.25" customHeight="1">
      <c r="A485" s="19">
        <v>60</v>
      </c>
      <c r="B485" s="19">
        <v>30.5</v>
      </c>
      <c r="C485" s="20">
        <v>0</v>
      </c>
      <c r="D485" s="20">
        <v>1</v>
      </c>
      <c r="E485" s="20">
        <v>0</v>
      </c>
      <c r="F485" s="20">
        <v>0</v>
      </c>
      <c r="G485" s="20">
        <v>0</v>
      </c>
      <c r="H485" s="21">
        <v>0</v>
      </c>
      <c r="I485" s="21">
        <v>0</v>
      </c>
      <c r="J485" s="21">
        <v>1</v>
      </c>
      <c r="K485" s="21">
        <v>0</v>
      </c>
      <c r="L485" s="21">
        <v>0</v>
      </c>
      <c r="M485" s="21">
        <v>0</v>
      </c>
      <c r="N485" s="21">
        <v>0</v>
      </c>
      <c r="O485" s="21">
        <v>0</v>
      </c>
      <c r="P485" s="21">
        <v>1</v>
      </c>
      <c r="Q485" s="22">
        <v>12638.195</v>
      </c>
      <c r="R485" s="59">
        <f t="shared" si="21"/>
        <v>15346.168019535329</v>
      </c>
      <c r="S485" s="59">
        <f t="shared" si="22"/>
        <v>-2707.9730195353295</v>
      </c>
      <c r="T485" s="61">
        <f t="shared" si="23"/>
        <v>0.21426896954314517</v>
      </c>
      <c r="U485" s="61"/>
    </row>
    <row r="486" spans="1:21" ht="14.25" customHeight="1">
      <c r="A486" s="19">
        <v>60</v>
      </c>
      <c r="B486" s="19">
        <v>35.1</v>
      </c>
      <c r="C486" s="20">
        <v>0</v>
      </c>
      <c r="D486" s="20">
        <v>1</v>
      </c>
      <c r="E486" s="20">
        <v>0</v>
      </c>
      <c r="F486" s="20">
        <v>0</v>
      </c>
      <c r="G486" s="20">
        <v>0</v>
      </c>
      <c r="H486" s="21">
        <v>0</v>
      </c>
      <c r="I486" s="21">
        <v>0</v>
      </c>
      <c r="J486" s="21">
        <v>1</v>
      </c>
      <c r="K486" s="21">
        <v>0</v>
      </c>
      <c r="L486" s="21">
        <v>0</v>
      </c>
      <c r="M486" s="21">
        <v>0</v>
      </c>
      <c r="N486" s="21">
        <v>0</v>
      </c>
      <c r="O486" s="21">
        <v>0</v>
      </c>
      <c r="P486" s="21">
        <v>1</v>
      </c>
      <c r="Q486" s="22">
        <v>12644.589</v>
      </c>
      <c r="R486" s="59">
        <f t="shared" si="21"/>
        <v>16040.447008727631</v>
      </c>
      <c r="S486" s="59">
        <f t="shared" si="22"/>
        <v>-3395.8580087276314</v>
      </c>
      <c r="T486" s="61">
        <f t="shared" si="23"/>
        <v>0.26856215008076828</v>
      </c>
      <c r="U486" s="61"/>
    </row>
    <row r="487" spans="1:21" ht="14.25" customHeight="1">
      <c r="A487" s="19">
        <v>61</v>
      </c>
      <c r="B487" s="19">
        <v>39.1</v>
      </c>
      <c r="C487" s="20">
        <v>0</v>
      </c>
      <c r="D487" s="20">
        <v>1</v>
      </c>
      <c r="E487" s="20">
        <v>0</v>
      </c>
      <c r="F487" s="20">
        <v>0</v>
      </c>
      <c r="G487" s="20">
        <v>0</v>
      </c>
      <c r="H487" s="21">
        <v>0</v>
      </c>
      <c r="I487" s="21">
        <v>0</v>
      </c>
      <c r="J487" s="21">
        <v>1</v>
      </c>
      <c r="K487" s="21">
        <v>0</v>
      </c>
      <c r="L487" s="21">
        <v>0</v>
      </c>
      <c r="M487" s="21">
        <v>0</v>
      </c>
      <c r="N487" s="21">
        <v>0</v>
      </c>
      <c r="O487" s="21">
        <v>0</v>
      </c>
      <c r="P487" s="21">
        <v>1</v>
      </c>
      <c r="Q487" s="22">
        <v>14235.072</v>
      </c>
      <c r="R487" s="59">
        <f t="shared" si="21"/>
        <v>16958.518854995345</v>
      </c>
      <c r="S487" s="59">
        <f t="shared" si="22"/>
        <v>-2723.4468549953453</v>
      </c>
      <c r="T487" s="61">
        <f t="shared" si="23"/>
        <v>0.19131949982376945</v>
      </c>
      <c r="U487" s="61"/>
    </row>
    <row r="488" spans="1:21" ht="14.25" customHeight="1">
      <c r="A488" s="19">
        <v>61</v>
      </c>
      <c r="B488" s="19">
        <v>31.16</v>
      </c>
      <c r="C488" s="20">
        <v>0</v>
      </c>
      <c r="D488" s="20">
        <v>1</v>
      </c>
      <c r="E488" s="20">
        <v>0</v>
      </c>
      <c r="F488" s="20">
        <v>0</v>
      </c>
      <c r="G488" s="20">
        <v>0</v>
      </c>
      <c r="H488" s="21">
        <v>0</v>
      </c>
      <c r="I488" s="21">
        <v>0</v>
      </c>
      <c r="J488" s="21">
        <v>0</v>
      </c>
      <c r="K488" s="21">
        <v>1</v>
      </c>
      <c r="L488" s="21">
        <v>0</v>
      </c>
      <c r="M488" s="21">
        <v>0</v>
      </c>
      <c r="N488" s="21">
        <v>0</v>
      </c>
      <c r="O488" s="21">
        <v>0</v>
      </c>
      <c r="P488" s="21">
        <v>1</v>
      </c>
      <c r="Q488" s="22">
        <v>13429.035400000001</v>
      </c>
      <c r="R488" s="59">
        <f t="shared" si="21"/>
        <v>16309.563003611762</v>
      </c>
      <c r="S488" s="59">
        <f t="shared" si="22"/>
        <v>-2880.5276036117612</v>
      </c>
      <c r="T488" s="61">
        <f t="shared" si="23"/>
        <v>0.21449996353511444</v>
      </c>
      <c r="U488" s="61"/>
    </row>
    <row r="489" spans="1:21" ht="14.25" customHeight="1">
      <c r="A489" s="19">
        <v>61</v>
      </c>
      <c r="B489" s="19">
        <v>35.909999999999997</v>
      </c>
      <c r="C489" s="20">
        <v>0</v>
      </c>
      <c r="D489" s="20">
        <v>1</v>
      </c>
      <c r="E489" s="20">
        <v>0</v>
      </c>
      <c r="F489" s="20">
        <v>0</v>
      </c>
      <c r="G489" s="20">
        <v>0</v>
      </c>
      <c r="H489" s="21">
        <v>0</v>
      </c>
      <c r="I489" s="21">
        <v>0</v>
      </c>
      <c r="J489" s="21">
        <v>0</v>
      </c>
      <c r="K489" s="21">
        <v>0</v>
      </c>
      <c r="L489" s="21">
        <v>1</v>
      </c>
      <c r="M489" s="21">
        <v>0</v>
      </c>
      <c r="N489" s="21">
        <v>0</v>
      </c>
      <c r="O489" s="21">
        <v>0</v>
      </c>
      <c r="P489" s="21">
        <v>1</v>
      </c>
      <c r="Q489" s="22">
        <v>13635.6379</v>
      </c>
      <c r="R489" s="59">
        <f t="shared" si="21"/>
        <v>17401.103153912274</v>
      </c>
      <c r="S489" s="59">
        <f t="shared" si="22"/>
        <v>-3765.4652539122744</v>
      </c>
      <c r="T489" s="61">
        <f t="shared" si="23"/>
        <v>0.2761488154442906</v>
      </c>
      <c r="U489" s="61"/>
    </row>
    <row r="490" spans="1:21" ht="14.25" customHeight="1">
      <c r="A490" s="19">
        <v>61</v>
      </c>
      <c r="B490" s="19">
        <v>44</v>
      </c>
      <c r="C490" s="20">
        <v>0</v>
      </c>
      <c r="D490" s="20">
        <v>1</v>
      </c>
      <c r="E490" s="20">
        <v>0</v>
      </c>
      <c r="F490" s="20">
        <v>0</v>
      </c>
      <c r="G490" s="20">
        <v>0</v>
      </c>
      <c r="H490" s="21">
        <v>0</v>
      </c>
      <c r="I490" s="21">
        <v>0</v>
      </c>
      <c r="J490" s="21">
        <v>1</v>
      </c>
      <c r="K490" s="21">
        <v>0</v>
      </c>
      <c r="L490" s="21">
        <v>0</v>
      </c>
      <c r="M490" s="21">
        <v>0</v>
      </c>
      <c r="N490" s="21">
        <v>0</v>
      </c>
      <c r="O490" s="21">
        <v>0</v>
      </c>
      <c r="P490" s="21">
        <v>1</v>
      </c>
      <c r="Q490" s="22">
        <v>13063.883</v>
      </c>
      <c r="R490" s="59">
        <f t="shared" si="21"/>
        <v>17698.076908700194</v>
      </c>
      <c r="S490" s="59">
        <f t="shared" si="22"/>
        <v>-4634.1939087001938</v>
      </c>
      <c r="T490" s="61">
        <f t="shared" si="23"/>
        <v>0.35473326794952115</v>
      </c>
      <c r="U490" s="61"/>
    </row>
    <row r="491" spans="1:21" ht="14.25" customHeight="1">
      <c r="A491" s="19">
        <v>61</v>
      </c>
      <c r="B491" s="19">
        <v>33.33</v>
      </c>
      <c r="C491" s="20">
        <v>0</v>
      </c>
      <c r="D491" s="20">
        <v>1</v>
      </c>
      <c r="E491" s="20">
        <v>0</v>
      </c>
      <c r="F491" s="20">
        <v>0</v>
      </c>
      <c r="G491" s="20">
        <v>0</v>
      </c>
      <c r="H491" s="21">
        <v>0</v>
      </c>
      <c r="I491" s="21">
        <v>1</v>
      </c>
      <c r="J491" s="21">
        <v>0</v>
      </c>
      <c r="K491" s="21">
        <v>0</v>
      </c>
      <c r="L491" s="21">
        <v>0</v>
      </c>
      <c r="M491" s="21">
        <v>0</v>
      </c>
      <c r="N491" s="21">
        <v>0</v>
      </c>
      <c r="O491" s="21">
        <v>0</v>
      </c>
      <c r="P491" s="21">
        <v>1</v>
      </c>
      <c r="Q491" s="22">
        <v>36580.282160000002</v>
      </c>
      <c r="R491" s="59">
        <f t="shared" si="21"/>
        <v>16090.26040046565</v>
      </c>
      <c r="S491" s="59">
        <f t="shared" si="22"/>
        <v>20490.021759534353</v>
      </c>
      <c r="T491" s="61">
        <f t="shared" si="23"/>
        <v>-0.56013842840009276</v>
      </c>
      <c r="U491" s="61"/>
    </row>
    <row r="492" spans="1:21" ht="14.25" customHeight="1">
      <c r="A492" s="19">
        <v>62</v>
      </c>
      <c r="B492" s="19">
        <v>32.965000000000003</v>
      </c>
      <c r="C492" s="20">
        <v>0</v>
      </c>
      <c r="D492" s="20">
        <v>1</v>
      </c>
      <c r="E492" s="20">
        <v>0</v>
      </c>
      <c r="F492" s="20">
        <v>0</v>
      </c>
      <c r="G492" s="20">
        <v>0</v>
      </c>
      <c r="H492" s="21">
        <v>0</v>
      </c>
      <c r="I492" s="21">
        <v>0</v>
      </c>
      <c r="J492" s="21">
        <v>0</v>
      </c>
      <c r="K492" s="21">
        <v>1</v>
      </c>
      <c r="L492" s="21">
        <v>0</v>
      </c>
      <c r="M492" s="21">
        <v>0</v>
      </c>
      <c r="N492" s="21">
        <v>0</v>
      </c>
      <c r="O492" s="21">
        <v>0</v>
      </c>
      <c r="P492" s="21">
        <v>1</v>
      </c>
      <c r="Q492" s="22">
        <v>15612.19335</v>
      </c>
      <c r="R492" s="59">
        <f t="shared" si="21"/>
        <v>16896.343027862709</v>
      </c>
      <c r="S492" s="59">
        <f t="shared" si="22"/>
        <v>-1284.1496778627097</v>
      </c>
      <c r="T492" s="61">
        <f t="shared" si="23"/>
        <v>8.2252996044448148E-2</v>
      </c>
      <c r="U492" s="61"/>
    </row>
    <row r="493" spans="1:21" ht="14.25" customHeight="1">
      <c r="A493" s="19">
        <v>62</v>
      </c>
      <c r="B493" s="19">
        <v>38.094999999999999</v>
      </c>
      <c r="C493" s="20">
        <v>0</v>
      </c>
      <c r="D493" s="20">
        <v>1</v>
      </c>
      <c r="E493" s="20">
        <v>0</v>
      </c>
      <c r="F493" s="20">
        <v>0</v>
      </c>
      <c r="G493" s="20">
        <v>0</v>
      </c>
      <c r="H493" s="21">
        <v>0</v>
      </c>
      <c r="I493" s="21">
        <v>0</v>
      </c>
      <c r="J493" s="21">
        <v>0</v>
      </c>
      <c r="K493" s="21">
        <v>0</v>
      </c>
      <c r="L493" s="21">
        <v>1</v>
      </c>
      <c r="M493" s="21">
        <v>0</v>
      </c>
      <c r="N493" s="21">
        <v>0</v>
      </c>
      <c r="O493" s="21">
        <v>0</v>
      </c>
      <c r="P493" s="21">
        <v>1</v>
      </c>
      <c r="Q493" s="22">
        <v>15230.324049999999</v>
      </c>
      <c r="R493" s="59">
        <f t="shared" si="21"/>
        <v>18045.236659879109</v>
      </c>
      <c r="S493" s="59">
        <f t="shared" si="22"/>
        <v>-2814.9126098791094</v>
      </c>
      <c r="T493" s="61">
        <f t="shared" si="23"/>
        <v>0.18482289678394004</v>
      </c>
      <c r="U493" s="61"/>
    </row>
    <row r="494" spans="1:21" ht="14.25" customHeight="1">
      <c r="A494" s="19">
        <v>62</v>
      </c>
      <c r="B494" s="19">
        <v>39.200000000000003</v>
      </c>
      <c r="C494" s="20">
        <v>0</v>
      </c>
      <c r="D494" s="20">
        <v>1</v>
      </c>
      <c r="E494" s="20">
        <v>0</v>
      </c>
      <c r="F494" s="20">
        <v>0</v>
      </c>
      <c r="G494" s="20">
        <v>0</v>
      </c>
      <c r="H494" s="21">
        <v>0</v>
      </c>
      <c r="I494" s="21">
        <v>0</v>
      </c>
      <c r="J494" s="21">
        <v>1</v>
      </c>
      <c r="K494" s="21">
        <v>0</v>
      </c>
      <c r="L494" s="21">
        <v>0</v>
      </c>
      <c r="M494" s="21">
        <v>0</v>
      </c>
      <c r="N494" s="21">
        <v>0</v>
      </c>
      <c r="O494" s="21">
        <v>0</v>
      </c>
      <c r="P494" s="21">
        <v>1</v>
      </c>
      <c r="Q494" s="22">
        <v>13470.86</v>
      </c>
      <c r="R494" s="59">
        <f t="shared" si="21"/>
        <v>17287.962862600016</v>
      </c>
      <c r="S494" s="59">
        <f t="shared" si="22"/>
        <v>-3817.1028626000152</v>
      </c>
      <c r="T494" s="61">
        <f t="shared" si="23"/>
        <v>0.28335999799567474</v>
      </c>
      <c r="U494" s="61"/>
    </row>
    <row r="495" spans="1:21" ht="14.25" customHeight="1">
      <c r="A495" s="19">
        <v>62</v>
      </c>
      <c r="B495" s="19">
        <v>31.73</v>
      </c>
      <c r="C495" s="20">
        <v>0</v>
      </c>
      <c r="D495" s="20">
        <v>1</v>
      </c>
      <c r="E495" s="20">
        <v>0</v>
      </c>
      <c r="F495" s="20">
        <v>0</v>
      </c>
      <c r="G495" s="20">
        <v>0</v>
      </c>
      <c r="H495" s="21">
        <v>0</v>
      </c>
      <c r="I495" s="21">
        <v>0</v>
      </c>
      <c r="J495" s="21">
        <v>0</v>
      </c>
      <c r="K495" s="21">
        <v>0</v>
      </c>
      <c r="L495" s="21">
        <v>1</v>
      </c>
      <c r="M495" s="21">
        <v>0</v>
      </c>
      <c r="N495" s="21">
        <v>0</v>
      </c>
      <c r="O495" s="21">
        <v>0</v>
      </c>
      <c r="P495" s="21">
        <v>1</v>
      </c>
      <c r="Q495" s="22">
        <v>14043.476699999999</v>
      </c>
      <c r="R495" s="59">
        <f t="shared" si="21"/>
        <v>17084.565841138017</v>
      </c>
      <c r="S495" s="59">
        <f t="shared" si="22"/>
        <v>-3041.089141138018</v>
      </c>
      <c r="T495" s="61">
        <f t="shared" si="23"/>
        <v>0.21654816724536724</v>
      </c>
      <c r="U495" s="61"/>
    </row>
    <row r="496" spans="1:21" ht="14.25" customHeight="1">
      <c r="A496" s="19">
        <v>62</v>
      </c>
      <c r="B496" s="19">
        <v>36.86</v>
      </c>
      <c r="C496" s="20">
        <v>0</v>
      </c>
      <c r="D496" s="20">
        <v>1</v>
      </c>
      <c r="E496" s="20">
        <v>0</v>
      </c>
      <c r="F496" s="20">
        <v>0</v>
      </c>
      <c r="G496" s="20">
        <v>0</v>
      </c>
      <c r="H496" s="21">
        <v>0</v>
      </c>
      <c r="I496" s="21">
        <v>0</v>
      </c>
      <c r="J496" s="21">
        <v>0</v>
      </c>
      <c r="K496" s="21">
        <v>0</v>
      </c>
      <c r="L496" s="21">
        <v>1</v>
      </c>
      <c r="M496" s="21">
        <v>0</v>
      </c>
      <c r="N496" s="21">
        <v>0</v>
      </c>
      <c r="O496" s="21">
        <v>0</v>
      </c>
      <c r="P496" s="21">
        <v>1</v>
      </c>
      <c r="Q496" s="22">
        <v>31620.001059999999</v>
      </c>
      <c r="R496" s="59">
        <f t="shared" si="21"/>
        <v>17858.837844302478</v>
      </c>
      <c r="S496" s="59">
        <f t="shared" si="22"/>
        <v>13761.163215697521</v>
      </c>
      <c r="T496" s="61">
        <f t="shared" si="23"/>
        <v>-0.43520438818408824</v>
      </c>
      <c r="U496" s="61"/>
    </row>
    <row r="497" spans="1:21" ht="14.25" customHeight="1">
      <c r="A497" s="19">
        <v>62</v>
      </c>
      <c r="B497" s="19">
        <v>29.92</v>
      </c>
      <c r="C497" s="20">
        <v>0</v>
      </c>
      <c r="D497" s="20">
        <v>1</v>
      </c>
      <c r="E497" s="20">
        <v>0</v>
      </c>
      <c r="F497" s="20">
        <v>0</v>
      </c>
      <c r="G497" s="20">
        <v>0</v>
      </c>
      <c r="H497" s="21">
        <v>0</v>
      </c>
      <c r="I497" s="21">
        <v>1</v>
      </c>
      <c r="J497" s="21">
        <v>0</v>
      </c>
      <c r="K497" s="21">
        <v>0</v>
      </c>
      <c r="L497" s="21">
        <v>0</v>
      </c>
      <c r="M497" s="21">
        <v>0</v>
      </c>
      <c r="N497" s="21">
        <v>0</v>
      </c>
      <c r="O497" s="21">
        <v>0</v>
      </c>
      <c r="P497" s="21">
        <v>1</v>
      </c>
      <c r="Q497" s="22">
        <v>13457.960800000001</v>
      </c>
      <c r="R497" s="59">
        <f t="shared" si="21"/>
        <v>15889.939353273581</v>
      </c>
      <c r="S497" s="59">
        <f t="shared" si="22"/>
        <v>-2431.9785532735805</v>
      </c>
      <c r="T497" s="61">
        <f t="shared" si="23"/>
        <v>0.18070929091081767</v>
      </c>
      <c r="U497" s="61"/>
    </row>
    <row r="498" spans="1:21" ht="14.25" customHeight="1">
      <c r="A498" s="19">
        <v>62</v>
      </c>
      <c r="B498" s="19">
        <v>33.200000000000003</v>
      </c>
      <c r="C498" s="20">
        <v>0</v>
      </c>
      <c r="D498" s="20">
        <v>1</v>
      </c>
      <c r="E498" s="20">
        <v>0</v>
      </c>
      <c r="F498" s="20">
        <v>0</v>
      </c>
      <c r="G498" s="20">
        <v>0</v>
      </c>
      <c r="H498" s="21">
        <v>0</v>
      </c>
      <c r="I498" s="21">
        <v>0</v>
      </c>
      <c r="J498" s="21">
        <v>1</v>
      </c>
      <c r="K498" s="21">
        <v>0</v>
      </c>
      <c r="L498" s="21">
        <v>0</v>
      </c>
      <c r="M498" s="21">
        <v>0</v>
      </c>
      <c r="N498" s="21">
        <v>0</v>
      </c>
      <c r="O498" s="21">
        <v>0</v>
      </c>
      <c r="P498" s="21">
        <v>1</v>
      </c>
      <c r="Q498" s="22">
        <v>13462.52</v>
      </c>
      <c r="R498" s="59">
        <f t="shared" si="21"/>
        <v>16382.381572349183</v>
      </c>
      <c r="S498" s="59">
        <f t="shared" si="22"/>
        <v>-2919.8615723491821</v>
      </c>
      <c r="T498" s="61">
        <f t="shared" si="23"/>
        <v>0.21688818827004022</v>
      </c>
      <c r="U498" s="61"/>
    </row>
    <row r="499" spans="1:21" ht="14.25" customHeight="1">
      <c r="A499" s="19">
        <v>62</v>
      </c>
      <c r="B499" s="19">
        <v>39.159999999999997</v>
      </c>
      <c r="C499" s="20">
        <v>0</v>
      </c>
      <c r="D499" s="20">
        <v>1</v>
      </c>
      <c r="E499" s="20">
        <v>0</v>
      </c>
      <c r="F499" s="20">
        <v>0</v>
      </c>
      <c r="G499" s="20">
        <v>0</v>
      </c>
      <c r="H499" s="21">
        <v>0</v>
      </c>
      <c r="I499" s="21">
        <v>1</v>
      </c>
      <c r="J499" s="21">
        <v>0</v>
      </c>
      <c r="K499" s="21">
        <v>0</v>
      </c>
      <c r="L499" s="21">
        <v>0</v>
      </c>
      <c r="M499" s="21">
        <v>0</v>
      </c>
      <c r="N499" s="21">
        <v>0</v>
      </c>
      <c r="O499" s="21">
        <v>0</v>
      </c>
      <c r="P499" s="21">
        <v>1</v>
      </c>
      <c r="Q499" s="22">
        <v>13470.804400000001</v>
      </c>
      <c r="R499" s="59">
        <f t="shared" si="21"/>
        <v>17284.534540259865</v>
      </c>
      <c r="S499" s="59">
        <f t="shared" si="22"/>
        <v>-3813.7301402598641</v>
      </c>
      <c r="T499" s="61">
        <f t="shared" si="23"/>
        <v>0.28311079479855439</v>
      </c>
      <c r="U499" s="61"/>
    </row>
    <row r="500" spans="1:21" ht="14.25" customHeight="1">
      <c r="A500" s="19">
        <v>62</v>
      </c>
      <c r="B500" s="19">
        <v>30.495000000000001</v>
      </c>
      <c r="C500" s="20">
        <v>0</v>
      </c>
      <c r="D500" s="20">
        <v>1</v>
      </c>
      <c r="E500" s="20">
        <v>0</v>
      </c>
      <c r="F500" s="20">
        <v>0</v>
      </c>
      <c r="G500" s="20">
        <v>0</v>
      </c>
      <c r="H500" s="21">
        <v>0</v>
      </c>
      <c r="I500" s="21">
        <v>0</v>
      </c>
      <c r="J500" s="21">
        <v>0</v>
      </c>
      <c r="K500" s="21">
        <v>1</v>
      </c>
      <c r="L500" s="21">
        <v>0</v>
      </c>
      <c r="M500" s="21">
        <v>0</v>
      </c>
      <c r="N500" s="21">
        <v>0</v>
      </c>
      <c r="O500" s="21">
        <v>0</v>
      </c>
      <c r="P500" s="21">
        <v>1</v>
      </c>
      <c r="Q500" s="22">
        <v>15019.760050000001</v>
      </c>
      <c r="R500" s="59">
        <f t="shared" si="21"/>
        <v>16523.545396709451</v>
      </c>
      <c r="S500" s="59">
        <f t="shared" si="22"/>
        <v>-1503.7853467094501</v>
      </c>
      <c r="T500" s="61">
        <f t="shared" si="23"/>
        <v>0.10012046408886872</v>
      </c>
      <c r="U500" s="61"/>
    </row>
    <row r="501" spans="1:21" ht="14.25" customHeight="1">
      <c r="A501" s="19">
        <v>62</v>
      </c>
      <c r="B501" s="19">
        <v>32.68</v>
      </c>
      <c r="C501" s="20">
        <v>0</v>
      </c>
      <c r="D501" s="20">
        <v>1</v>
      </c>
      <c r="E501" s="20">
        <v>0</v>
      </c>
      <c r="F501" s="20">
        <v>0</v>
      </c>
      <c r="G501" s="20">
        <v>0</v>
      </c>
      <c r="H501" s="21">
        <v>0</v>
      </c>
      <c r="I501" s="21">
        <v>0</v>
      </c>
      <c r="J501" s="21">
        <v>0</v>
      </c>
      <c r="K501" s="21">
        <v>1</v>
      </c>
      <c r="L501" s="21">
        <v>0</v>
      </c>
      <c r="M501" s="21">
        <v>0</v>
      </c>
      <c r="N501" s="21">
        <v>0</v>
      </c>
      <c r="O501" s="21">
        <v>0</v>
      </c>
      <c r="P501" s="21">
        <v>1</v>
      </c>
      <c r="Q501" s="22">
        <v>13844.797200000001</v>
      </c>
      <c r="R501" s="59">
        <f t="shared" si="21"/>
        <v>16853.327916575796</v>
      </c>
      <c r="S501" s="59">
        <f t="shared" si="22"/>
        <v>-3008.5307165757949</v>
      </c>
      <c r="T501" s="61">
        <f t="shared" si="23"/>
        <v>0.21730406542724906</v>
      </c>
      <c r="U501" s="61"/>
    </row>
    <row r="502" spans="1:21" ht="14.25" customHeight="1">
      <c r="A502" s="19">
        <v>63</v>
      </c>
      <c r="B502" s="19">
        <v>31.8</v>
      </c>
      <c r="C502" s="20">
        <v>0</v>
      </c>
      <c r="D502" s="20">
        <v>1</v>
      </c>
      <c r="E502" s="20">
        <v>0</v>
      </c>
      <c r="F502" s="20">
        <v>0</v>
      </c>
      <c r="G502" s="20">
        <v>0</v>
      </c>
      <c r="H502" s="21">
        <v>0</v>
      </c>
      <c r="I502" s="21">
        <v>0</v>
      </c>
      <c r="J502" s="21">
        <v>1</v>
      </c>
      <c r="K502" s="21">
        <v>0</v>
      </c>
      <c r="L502" s="21">
        <v>0</v>
      </c>
      <c r="M502" s="21">
        <v>0</v>
      </c>
      <c r="N502" s="21">
        <v>0</v>
      </c>
      <c r="O502" s="21">
        <v>0</v>
      </c>
      <c r="P502" s="21">
        <v>1</v>
      </c>
      <c r="Q502" s="22">
        <v>13880.949000000001</v>
      </c>
      <c r="R502" s="59">
        <f t="shared" si="21"/>
        <v>16485.430257391145</v>
      </c>
      <c r="S502" s="59">
        <f t="shared" si="22"/>
        <v>-2604.481257391144</v>
      </c>
      <c r="T502" s="61">
        <f t="shared" si="23"/>
        <v>0.18762991329995837</v>
      </c>
      <c r="U502" s="61"/>
    </row>
    <row r="503" spans="1:21" ht="14.25" customHeight="1">
      <c r="A503" s="19">
        <v>63</v>
      </c>
      <c r="B503" s="19">
        <v>36.299999999999997</v>
      </c>
      <c r="C503" s="20">
        <v>0</v>
      </c>
      <c r="D503" s="20">
        <v>1</v>
      </c>
      <c r="E503" s="20">
        <v>0</v>
      </c>
      <c r="F503" s="20">
        <v>0</v>
      </c>
      <c r="G503" s="20">
        <v>0</v>
      </c>
      <c r="H503" s="21">
        <v>0</v>
      </c>
      <c r="I503" s="21">
        <v>1</v>
      </c>
      <c r="J503" s="21">
        <v>0</v>
      </c>
      <c r="K503" s="21">
        <v>0</v>
      </c>
      <c r="L503" s="21">
        <v>0</v>
      </c>
      <c r="M503" s="21">
        <v>0</v>
      </c>
      <c r="N503" s="21">
        <v>0</v>
      </c>
      <c r="O503" s="21">
        <v>0</v>
      </c>
      <c r="P503" s="21">
        <v>1</v>
      </c>
      <c r="Q503" s="22">
        <v>13887.204</v>
      </c>
      <c r="R503" s="59">
        <f t="shared" si="21"/>
        <v>17167.225111340787</v>
      </c>
      <c r="S503" s="59">
        <f t="shared" si="22"/>
        <v>-3280.0211113407877</v>
      </c>
      <c r="T503" s="61">
        <f t="shared" si="23"/>
        <v>0.23619017271876958</v>
      </c>
      <c r="U503" s="61"/>
    </row>
    <row r="504" spans="1:21" ht="14.25" customHeight="1">
      <c r="A504" s="19">
        <v>63</v>
      </c>
      <c r="B504" s="19">
        <v>35.200000000000003</v>
      </c>
      <c r="C504" s="20">
        <v>0</v>
      </c>
      <c r="D504" s="20">
        <v>1</v>
      </c>
      <c r="E504" s="20">
        <v>0</v>
      </c>
      <c r="F504" s="20">
        <v>0</v>
      </c>
      <c r="G504" s="20">
        <v>0</v>
      </c>
      <c r="H504" s="21">
        <v>0</v>
      </c>
      <c r="I504" s="21">
        <v>1</v>
      </c>
      <c r="J504" s="21">
        <v>0</v>
      </c>
      <c r="K504" s="21">
        <v>0</v>
      </c>
      <c r="L504" s="21">
        <v>0</v>
      </c>
      <c r="M504" s="21">
        <v>0</v>
      </c>
      <c r="N504" s="21">
        <v>0</v>
      </c>
      <c r="O504" s="21">
        <v>0</v>
      </c>
      <c r="P504" s="21">
        <v>1</v>
      </c>
      <c r="Q504" s="22">
        <v>14474.674999999999</v>
      </c>
      <c r="R504" s="59">
        <f t="shared" si="21"/>
        <v>17001.201874794806</v>
      </c>
      <c r="S504" s="59">
        <f t="shared" si="22"/>
        <v>-2526.5268747948066</v>
      </c>
      <c r="T504" s="61">
        <f t="shared" si="23"/>
        <v>0.17454809001202493</v>
      </c>
      <c r="U504" s="61"/>
    </row>
    <row r="505" spans="1:21" ht="14.25" customHeight="1">
      <c r="A505" s="19">
        <v>63</v>
      </c>
      <c r="B505" s="19">
        <v>36.85</v>
      </c>
      <c r="C505" s="20">
        <v>0</v>
      </c>
      <c r="D505" s="20">
        <v>1</v>
      </c>
      <c r="E505" s="20">
        <v>0</v>
      </c>
      <c r="F505" s="20">
        <v>0</v>
      </c>
      <c r="G505" s="20">
        <v>0</v>
      </c>
      <c r="H505" s="21">
        <v>0</v>
      </c>
      <c r="I505" s="21">
        <v>1</v>
      </c>
      <c r="J505" s="21">
        <v>0</v>
      </c>
      <c r="K505" s="21">
        <v>0</v>
      </c>
      <c r="L505" s="21">
        <v>0</v>
      </c>
      <c r="M505" s="21">
        <v>0</v>
      </c>
      <c r="N505" s="21">
        <v>0</v>
      </c>
      <c r="O505" s="21">
        <v>0</v>
      </c>
      <c r="P505" s="21">
        <v>1</v>
      </c>
      <c r="Q505" s="22">
        <v>13887.968500000001</v>
      </c>
      <c r="R505" s="59">
        <f t="shared" si="21"/>
        <v>17250.236729613782</v>
      </c>
      <c r="S505" s="59">
        <f t="shared" si="22"/>
        <v>-3362.2682296137809</v>
      </c>
      <c r="T505" s="61">
        <f t="shared" si="23"/>
        <v>0.24209935597231377</v>
      </c>
      <c r="U505" s="61"/>
    </row>
    <row r="506" spans="1:21" ht="14.25" customHeight="1">
      <c r="A506" s="19">
        <v>64</v>
      </c>
      <c r="B506" s="19">
        <v>39.33</v>
      </c>
      <c r="C506" s="20">
        <v>0</v>
      </c>
      <c r="D506" s="20">
        <v>1</v>
      </c>
      <c r="E506" s="20">
        <v>0</v>
      </c>
      <c r="F506" s="20">
        <v>0</v>
      </c>
      <c r="G506" s="20">
        <v>0</v>
      </c>
      <c r="H506" s="21">
        <v>0</v>
      </c>
      <c r="I506" s="21">
        <v>0</v>
      </c>
      <c r="J506" s="21">
        <v>0</v>
      </c>
      <c r="K506" s="21">
        <v>0</v>
      </c>
      <c r="L506" s="21">
        <v>1</v>
      </c>
      <c r="M506" s="21">
        <v>0</v>
      </c>
      <c r="N506" s="21">
        <v>0</v>
      </c>
      <c r="O506" s="21">
        <v>0</v>
      </c>
      <c r="P506" s="21">
        <v>1</v>
      </c>
      <c r="Q506" s="22">
        <v>14901.5167</v>
      </c>
      <c r="R506" s="59">
        <f t="shared" si="21"/>
        <v>18860.337447656715</v>
      </c>
      <c r="S506" s="59">
        <f t="shared" si="22"/>
        <v>-3958.820747656715</v>
      </c>
      <c r="T506" s="61">
        <f t="shared" si="23"/>
        <v>0.26566562500693064</v>
      </c>
      <c r="U506" s="61"/>
    </row>
    <row r="507" spans="1:21" ht="14.25" customHeight="1">
      <c r="A507" s="19">
        <v>64</v>
      </c>
      <c r="B507" s="19">
        <v>30.114999999999998</v>
      </c>
      <c r="C507" s="20">
        <v>0</v>
      </c>
      <c r="D507" s="20">
        <v>1</v>
      </c>
      <c r="E507" s="20">
        <v>0</v>
      </c>
      <c r="F507" s="20">
        <v>0</v>
      </c>
      <c r="G507" s="20">
        <v>0</v>
      </c>
      <c r="H507" s="21">
        <v>0</v>
      </c>
      <c r="I507" s="21">
        <v>0</v>
      </c>
      <c r="J507" s="21">
        <v>0</v>
      </c>
      <c r="K507" s="21">
        <v>1</v>
      </c>
      <c r="L507" s="21">
        <v>0</v>
      </c>
      <c r="M507" s="21">
        <v>0</v>
      </c>
      <c r="N507" s="21">
        <v>0</v>
      </c>
      <c r="O507" s="21">
        <v>0</v>
      </c>
      <c r="P507" s="21">
        <v>1</v>
      </c>
      <c r="Q507" s="22">
        <v>16455.707849999999</v>
      </c>
      <c r="R507" s="59">
        <f t="shared" si="21"/>
        <v>17094.893887194543</v>
      </c>
      <c r="S507" s="59">
        <f t="shared" si="22"/>
        <v>-639.18603719454404</v>
      </c>
      <c r="T507" s="61">
        <f t="shared" si="23"/>
        <v>3.8842816305501196E-2</v>
      </c>
      <c r="U507" s="61"/>
    </row>
    <row r="508" spans="1:21" ht="14.25" customHeight="1">
      <c r="A508" s="19">
        <v>64</v>
      </c>
      <c r="B508" s="19">
        <v>32.965000000000003</v>
      </c>
      <c r="C508" s="20">
        <v>0</v>
      </c>
      <c r="D508" s="20">
        <v>1</v>
      </c>
      <c r="E508" s="20">
        <v>0</v>
      </c>
      <c r="F508" s="20">
        <v>0</v>
      </c>
      <c r="G508" s="20">
        <v>0</v>
      </c>
      <c r="H508" s="21">
        <v>0</v>
      </c>
      <c r="I508" s="21">
        <v>0</v>
      </c>
      <c r="J508" s="21">
        <v>0</v>
      </c>
      <c r="K508" s="21">
        <v>1</v>
      </c>
      <c r="L508" s="21">
        <v>0</v>
      </c>
      <c r="M508" s="21">
        <v>0</v>
      </c>
      <c r="N508" s="21">
        <v>0</v>
      </c>
      <c r="O508" s="21">
        <v>0</v>
      </c>
      <c r="P508" s="21">
        <v>1</v>
      </c>
      <c r="Q508" s="22">
        <v>14692.66935</v>
      </c>
      <c r="R508" s="59">
        <f t="shared" si="21"/>
        <v>17525.045000063688</v>
      </c>
      <c r="S508" s="59">
        <f t="shared" si="22"/>
        <v>-2832.3756500636882</v>
      </c>
      <c r="T508" s="61">
        <f t="shared" si="23"/>
        <v>0.19277474927070951</v>
      </c>
      <c r="U508" s="61"/>
    </row>
    <row r="509" spans="1:21" ht="14.25" customHeight="1">
      <c r="A509" s="19">
        <v>64</v>
      </c>
      <c r="B509" s="19">
        <v>39.049999999999997</v>
      </c>
      <c r="C509" s="20">
        <v>0</v>
      </c>
      <c r="D509" s="20">
        <v>1</v>
      </c>
      <c r="E509" s="20">
        <v>0</v>
      </c>
      <c r="F509" s="20">
        <v>0</v>
      </c>
      <c r="G509" s="20">
        <v>0</v>
      </c>
      <c r="H509" s="21">
        <v>0</v>
      </c>
      <c r="I509" s="21">
        <v>1</v>
      </c>
      <c r="J509" s="21">
        <v>0</v>
      </c>
      <c r="K509" s="21">
        <v>0</v>
      </c>
      <c r="L509" s="21">
        <v>0</v>
      </c>
      <c r="M509" s="21">
        <v>0</v>
      </c>
      <c r="N509" s="21">
        <v>0</v>
      </c>
      <c r="O509" s="21">
        <v>0</v>
      </c>
      <c r="P509" s="21">
        <v>1</v>
      </c>
      <c r="Q509" s="22">
        <v>16085.127500000001</v>
      </c>
      <c r="R509" s="59">
        <f t="shared" si="21"/>
        <v>17896.634188806245</v>
      </c>
      <c r="S509" s="59">
        <f t="shared" si="22"/>
        <v>-1811.5066888062447</v>
      </c>
      <c r="T509" s="61">
        <f t="shared" si="23"/>
        <v>0.11261997698223061</v>
      </c>
      <c r="U509" s="61"/>
    </row>
    <row r="510" spans="1:21" ht="14.25" customHeight="1">
      <c r="A510" s="19">
        <v>64</v>
      </c>
      <c r="B510" s="19">
        <v>39.700000000000003</v>
      </c>
      <c r="C510" s="20">
        <v>0</v>
      </c>
      <c r="D510" s="20">
        <v>1</v>
      </c>
      <c r="E510" s="20">
        <v>0</v>
      </c>
      <c r="F510" s="20">
        <v>0</v>
      </c>
      <c r="G510" s="20">
        <v>0</v>
      </c>
      <c r="H510" s="21">
        <v>0</v>
      </c>
      <c r="I510" s="21">
        <v>0</v>
      </c>
      <c r="J510" s="21">
        <v>1</v>
      </c>
      <c r="K510" s="21">
        <v>0</v>
      </c>
      <c r="L510" s="21">
        <v>0</v>
      </c>
      <c r="M510" s="21">
        <v>0</v>
      </c>
      <c r="N510" s="21">
        <v>0</v>
      </c>
      <c r="O510" s="21">
        <v>0</v>
      </c>
      <c r="P510" s="21">
        <v>1</v>
      </c>
      <c r="Q510" s="22">
        <v>14319.031000000001</v>
      </c>
      <c r="R510" s="59">
        <f t="shared" si="21"/>
        <v>17992.129942321899</v>
      </c>
      <c r="S510" s="59">
        <f t="shared" si="22"/>
        <v>-3673.098942321898</v>
      </c>
      <c r="T510" s="61">
        <f t="shared" si="23"/>
        <v>0.25651868079075307</v>
      </c>
      <c r="U510" s="61"/>
    </row>
    <row r="511" spans="1:21" ht="14.25" customHeight="1">
      <c r="A511" s="19">
        <v>64</v>
      </c>
      <c r="B511" s="19">
        <v>35.97</v>
      </c>
      <c r="C511" s="20">
        <v>0</v>
      </c>
      <c r="D511" s="20">
        <v>1</v>
      </c>
      <c r="E511" s="20">
        <v>0</v>
      </c>
      <c r="F511" s="20">
        <v>0</v>
      </c>
      <c r="G511" s="20">
        <v>0</v>
      </c>
      <c r="H511" s="21">
        <v>0</v>
      </c>
      <c r="I511" s="21">
        <v>1</v>
      </c>
      <c r="J511" s="21">
        <v>0</v>
      </c>
      <c r="K511" s="21">
        <v>0</v>
      </c>
      <c r="L511" s="21">
        <v>0</v>
      </c>
      <c r="M511" s="21">
        <v>0</v>
      </c>
      <c r="N511" s="21">
        <v>0</v>
      </c>
      <c r="O511" s="21">
        <v>0</v>
      </c>
      <c r="P511" s="21">
        <v>1</v>
      </c>
      <c r="Q511" s="22">
        <v>14313.846299999999</v>
      </c>
      <c r="R511" s="59">
        <f t="shared" si="21"/>
        <v>17431.769126477484</v>
      </c>
      <c r="S511" s="59">
        <f t="shared" si="22"/>
        <v>-3117.9228264774847</v>
      </c>
      <c r="T511" s="61">
        <f t="shared" si="23"/>
        <v>0.2178256466591712</v>
      </c>
      <c r="U511" s="61"/>
    </row>
    <row r="512" spans="1:21" ht="14.25" customHeight="1">
      <c r="A512" s="19">
        <v>64</v>
      </c>
      <c r="B512" s="19">
        <v>31.824999999999999</v>
      </c>
      <c r="C512" s="20">
        <v>0</v>
      </c>
      <c r="D512" s="20">
        <v>1</v>
      </c>
      <c r="E512" s="20">
        <v>0</v>
      </c>
      <c r="F512" s="20">
        <v>0</v>
      </c>
      <c r="G512" s="20">
        <v>0</v>
      </c>
      <c r="H512" s="21">
        <v>0</v>
      </c>
      <c r="I512" s="21">
        <v>0</v>
      </c>
      <c r="J512" s="21">
        <v>0</v>
      </c>
      <c r="K512" s="21">
        <v>0</v>
      </c>
      <c r="L512" s="21">
        <v>1</v>
      </c>
      <c r="M512" s="21">
        <v>0</v>
      </c>
      <c r="N512" s="21">
        <v>0</v>
      </c>
      <c r="O512" s="21">
        <v>0</v>
      </c>
      <c r="P512" s="21">
        <v>1</v>
      </c>
      <c r="Q512" s="22">
        <v>16069.08475</v>
      </c>
      <c r="R512" s="59">
        <f t="shared" si="21"/>
        <v>17727.606183767966</v>
      </c>
      <c r="S512" s="59">
        <f t="shared" si="22"/>
        <v>-1658.5214337679663</v>
      </c>
      <c r="T512" s="61">
        <f t="shared" si="23"/>
        <v>0.10321194141240472</v>
      </c>
      <c r="U512" s="61"/>
    </row>
    <row r="513" spans="1:21" ht="14.25" customHeight="1">
      <c r="A513" s="19">
        <v>34</v>
      </c>
      <c r="B513" s="19">
        <v>31.92</v>
      </c>
      <c r="C513" s="20">
        <v>0</v>
      </c>
      <c r="D513" s="20">
        <v>1</v>
      </c>
      <c r="E513" s="20">
        <v>0</v>
      </c>
      <c r="F513" s="20">
        <v>0</v>
      </c>
      <c r="G513" s="20">
        <v>0</v>
      </c>
      <c r="H513" s="21">
        <v>1</v>
      </c>
      <c r="I513" s="21">
        <v>0</v>
      </c>
      <c r="J513" s="21">
        <v>0</v>
      </c>
      <c r="K513" s="21">
        <v>0</v>
      </c>
      <c r="L513" s="21">
        <v>1</v>
      </c>
      <c r="M513" s="21">
        <v>0</v>
      </c>
      <c r="N513" s="21">
        <v>1</v>
      </c>
      <c r="O513" s="21">
        <v>0</v>
      </c>
      <c r="P513" s="21">
        <v>0</v>
      </c>
      <c r="Q513" s="22">
        <v>37701.876799999998</v>
      </c>
      <c r="R513" s="59">
        <f t="shared" si="21"/>
        <v>32779.383287324737</v>
      </c>
      <c r="S513" s="59">
        <f t="shared" si="22"/>
        <v>4922.4935126752607</v>
      </c>
      <c r="T513" s="61">
        <f t="shared" si="23"/>
        <v>-0.13056361991706633</v>
      </c>
      <c r="U513" s="61"/>
    </row>
    <row r="514" spans="1:21" ht="14.25" customHeight="1">
      <c r="A514" s="19">
        <v>37</v>
      </c>
      <c r="B514" s="19">
        <v>34.799999999999997</v>
      </c>
      <c r="C514" s="20">
        <v>0</v>
      </c>
      <c r="D514" s="20">
        <v>1</v>
      </c>
      <c r="E514" s="20">
        <v>0</v>
      </c>
      <c r="F514" s="20">
        <v>0</v>
      </c>
      <c r="G514" s="20">
        <v>0</v>
      </c>
      <c r="H514" s="21">
        <v>1</v>
      </c>
      <c r="I514" s="21">
        <v>0</v>
      </c>
      <c r="J514" s="21">
        <v>1</v>
      </c>
      <c r="K514" s="21">
        <v>0</v>
      </c>
      <c r="L514" s="21">
        <v>0</v>
      </c>
      <c r="M514" s="21">
        <v>0</v>
      </c>
      <c r="N514" s="21">
        <v>0</v>
      </c>
      <c r="O514" s="21">
        <v>1</v>
      </c>
      <c r="P514" s="21">
        <v>0</v>
      </c>
      <c r="Q514" s="22">
        <v>39836.519</v>
      </c>
      <c r="R514" s="59">
        <f t="shared" si="21"/>
        <v>32437.936611888668</v>
      </c>
      <c r="S514" s="59">
        <f t="shared" si="22"/>
        <v>7398.582388111332</v>
      </c>
      <c r="T514" s="61">
        <f t="shared" si="23"/>
        <v>-0.18572361676760291</v>
      </c>
      <c r="U514" s="61"/>
    </row>
    <row r="515" spans="1:21" ht="14.25" customHeight="1">
      <c r="A515" s="19">
        <v>57</v>
      </c>
      <c r="B515" s="19">
        <v>31.16</v>
      </c>
      <c r="C515" s="20">
        <v>0</v>
      </c>
      <c r="D515" s="20">
        <v>1</v>
      </c>
      <c r="E515" s="20">
        <v>0</v>
      </c>
      <c r="F515" s="20">
        <v>0</v>
      </c>
      <c r="G515" s="20">
        <v>0</v>
      </c>
      <c r="H515" s="21">
        <v>1</v>
      </c>
      <c r="I515" s="21">
        <v>0</v>
      </c>
      <c r="J515" s="21">
        <v>0</v>
      </c>
      <c r="K515" s="21">
        <v>1</v>
      </c>
      <c r="L515" s="21">
        <v>0</v>
      </c>
      <c r="M515" s="21">
        <v>0</v>
      </c>
      <c r="N515" s="21">
        <v>0</v>
      </c>
      <c r="O515" s="21">
        <v>1</v>
      </c>
      <c r="P515" s="21">
        <v>0</v>
      </c>
      <c r="Q515" s="22">
        <v>43578.939400000003</v>
      </c>
      <c r="R515" s="59">
        <f t="shared" ref="R515:R578" si="24">$X$2*A515+$X$3*B515+($X$4)*C515+$X$5*D515+($X$6)*E515+($X$7)*F515+($X$8)*G515+$X$9*H515+($X$10)*I515+($X$11)*J515+$X$12*K515+$X$13*L515+$X$14*M515+($X$15)*N515+($X$16)*O515+($X$17)*P515+($X$18)</f>
        <v>38725.000407194646</v>
      </c>
      <c r="S515" s="59">
        <f t="shared" ref="S515:S578" si="25">Q515-R515</f>
        <v>4853.938992805357</v>
      </c>
      <c r="T515" s="61">
        <f t="shared" ref="T515:T578" si="26">(R515-Q515)/Q515</f>
        <v>-0.11138267841381556</v>
      </c>
      <c r="U515" s="61"/>
    </row>
    <row r="516" spans="1:21" ht="14.25" customHeight="1">
      <c r="A516" s="19">
        <v>64</v>
      </c>
      <c r="B516" s="19">
        <v>31.3</v>
      </c>
      <c r="C516" s="20">
        <v>0</v>
      </c>
      <c r="D516" s="20">
        <v>1</v>
      </c>
      <c r="E516" s="20">
        <v>0</v>
      </c>
      <c r="F516" s="20">
        <v>0</v>
      </c>
      <c r="G516" s="20">
        <v>0</v>
      </c>
      <c r="H516" s="21">
        <v>1</v>
      </c>
      <c r="I516" s="21">
        <v>0</v>
      </c>
      <c r="J516" s="21">
        <v>1</v>
      </c>
      <c r="K516" s="21">
        <v>0</v>
      </c>
      <c r="L516" s="21">
        <v>0</v>
      </c>
      <c r="M516" s="21">
        <v>0</v>
      </c>
      <c r="N516" s="21">
        <v>0</v>
      </c>
      <c r="O516" s="21">
        <v>0</v>
      </c>
      <c r="P516" s="21">
        <v>1</v>
      </c>
      <c r="Q516" s="22">
        <v>47291.055</v>
      </c>
      <c r="R516" s="59">
        <f t="shared" si="24"/>
        <v>40606.277951816839</v>
      </c>
      <c r="S516" s="59">
        <f t="shared" si="25"/>
        <v>6684.7770481831612</v>
      </c>
      <c r="T516" s="61">
        <f t="shared" si="26"/>
        <v>-0.14135394205485924</v>
      </c>
      <c r="U516" s="61"/>
    </row>
    <row r="517" spans="1:21" ht="14.25" customHeight="1">
      <c r="A517" s="19">
        <v>61</v>
      </c>
      <c r="B517" s="19">
        <v>29.92</v>
      </c>
      <c r="C517" s="20">
        <v>0</v>
      </c>
      <c r="D517" s="20">
        <v>1</v>
      </c>
      <c r="E517" s="20">
        <v>0</v>
      </c>
      <c r="F517" s="20">
        <v>0</v>
      </c>
      <c r="G517" s="20">
        <v>0</v>
      </c>
      <c r="H517" s="21">
        <v>1</v>
      </c>
      <c r="I517" s="21">
        <v>1</v>
      </c>
      <c r="J517" s="21">
        <v>0</v>
      </c>
      <c r="K517" s="21">
        <v>0</v>
      </c>
      <c r="L517" s="21">
        <v>0</v>
      </c>
      <c r="M517" s="21">
        <v>0</v>
      </c>
      <c r="N517" s="21">
        <v>0</v>
      </c>
      <c r="O517" s="21">
        <v>0</v>
      </c>
      <c r="P517" s="21">
        <v>1</v>
      </c>
      <c r="Q517" s="22">
        <v>30942.191800000001</v>
      </c>
      <c r="R517" s="59">
        <f t="shared" si="24"/>
        <v>39457.550183019201</v>
      </c>
      <c r="S517" s="59">
        <f t="shared" si="25"/>
        <v>-8515.3583830192001</v>
      </c>
      <c r="T517" s="61">
        <f t="shared" si="26"/>
        <v>0.27520217178083678</v>
      </c>
      <c r="U517" s="61"/>
    </row>
    <row r="518" spans="1:21" ht="14.25" customHeight="1">
      <c r="A518" s="19">
        <v>18</v>
      </c>
      <c r="B518" s="19">
        <v>36.85</v>
      </c>
      <c r="C518" s="20">
        <v>0</v>
      </c>
      <c r="D518" s="20">
        <v>1</v>
      </c>
      <c r="E518" s="20">
        <v>0</v>
      </c>
      <c r="F518" s="20">
        <v>0</v>
      </c>
      <c r="G518" s="20">
        <v>0</v>
      </c>
      <c r="H518" s="21">
        <v>1</v>
      </c>
      <c r="I518" s="21">
        <v>1</v>
      </c>
      <c r="J518" s="21">
        <v>0</v>
      </c>
      <c r="K518" s="21">
        <v>0</v>
      </c>
      <c r="L518" s="21">
        <v>0</v>
      </c>
      <c r="M518" s="21">
        <v>1</v>
      </c>
      <c r="N518" s="21">
        <v>0</v>
      </c>
      <c r="O518" s="21">
        <v>0</v>
      </c>
      <c r="P518" s="21">
        <v>0</v>
      </c>
      <c r="Q518" s="22">
        <v>36149.483500000002</v>
      </c>
      <c r="R518" s="59">
        <f t="shared" si="24"/>
        <v>29136.100220144435</v>
      </c>
      <c r="S518" s="59">
        <f t="shared" si="25"/>
        <v>7013.3832798555668</v>
      </c>
      <c r="T518" s="61">
        <f t="shared" si="26"/>
        <v>-0.19401060819736377</v>
      </c>
      <c r="U518" s="61"/>
    </row>
    <row r="519" spans="1:21" ht="14.25" customHeight="1">
      <c r="A519" s="19">
        <v>63</v>
      </c>
      <c r="B519" s="19">
        <v>37.700000000000003</v>
      </c>
      <c r="C519" s="20">
        <v>0</v>
      </c>
      <c r="D519" s="20">
        <v>1</v>
      </c>
      <c r="E519" s="20">
        <v>0</v>
      </c>
      <c r="F519" s="20">
        <v>0</v>
      </c>
      <c r="G519" s="20">
        <v>0</v>
      </c>
      <c r="H519" s="21">
        <v>1</v>
      </c>
      <c r="I519" s="21">
        <v>0</v>
      </c>
      <c r="J519" s="21">
        <v>1</v>
      </c>
      <c r="K519" s="21">
        <v>0</v>
      </c>
      <c r="L519" s="21">
        <v>0</v>
      </c>
      <c r="M519" s="21">
        <v>0</v>
      </c>
      <c r="N519" s="21">
        <v>0</v>
      </c>
      <c r="O519" s="21">
        <v>0</v>
      </c>
      <c r="P519" s="21">
        <v>1</v>
      </c>
      <c r="Q519" s="22">
        <v>48824.45</v>
      </c>
      <c r="R519" s="59">
        <f t="shared" si="24"/>
        <v>41257.880341983902</v>
      </c>
      <c r="S519" s="59">
        <f t="shared" si="25"/>
        <v>7566.5696580160948</v>
      </c>
      <c r="T519" s="61">
        <f t="shared" si="26"/>
        <v>-0.15497501063537009</v>
      </c>
      <c r="U519" s="61"/>
    </row>
    <row r="520" spans="1:21" ht="14.25" customHeight="1">
      <c r="A520" s="19">
        <v>27</v>
      </c>
      <c r="B520" s="19">
        <v>36.08</v>
      </c>
      <c r="C520" s="20">
        <v>0</v>
      </c>
      <c r="D520" s="20">
        <v>1</v>
      </c>
      <c r="E520" s="20">
        <v>0</v>
      </c>
      <c r="F520" s="20">
        <v>0</v>
      </c>
      <c r="G520" s="20">
        <v>0</v>
      </c>
      <c r="H520" s="21">
        <v>1</v>
      </c>
      <c r="I520" s="21">
        <v>1</v>
      </c>
      <c r="J520" s="21">
        <v>0</v>
      </c>
      <c r="K520" s="21">
        <v>0</v>
      </c>
      <c r="L520" s="21">
        <v>0</v>
      </c>
      <c r="M520" s="21">
        <v>0</v>
      </c>
      <c r="N520" s="21">
        <v>1</v>
      </c>
      <c r="O520" s="21">
        <v>0</v>
      </c>
      <c r="P520" s="21">
        <v>0</v>
      </c>
      <c r="Q520" s="22">
        <v>37133.898200000003</v>
      </c>
      <c r="R520" s="59">
        <f t="shared" si="24"/>
        <v>30285.353280556446</v>
      </c>
      <c r="S520" s="59">
        <f t="shared" si="25"/>
        <v>6848.5449194435569</v>
      </c>
      <c r="T520" s="61">
        <f t="shared" si="26"/>
        <v>-0.18442838622968907</v>
      </c>
      <c r="U520" s="61"/>
    </row>
    <row r="521" spans="1:21" ht="14.25" customHeight="1">
      <c r="A521" s="19">
        <v>23</v>
      </c>
      <c r="B521" s="19">
        <v>36.67</v>
      </c>
      <c r="C521" s="20">
        <v>0</v>
      </c>
      <c r="D521" s="20">
        <v>1</v>
      </c>
      <c r="E521" s="20">
        <v>0</v>
      </c>
      <c r="F521" s="20">
        <v>0</v>
      </c>
      <c r="G521" s="20">
        <v>0</v>
      </c>
      <c r="H521" s="21">
        <v>1</v>
      </c>
      <c r="I521" s="21">
        <v>0</v>
      </c>
      <c r="J521" s="21">
        <v>0</v>
      </c>
      <c r="K521" s="21">
        <v>0</v>
      </c>
      <c r="L521" s="21">
        <v>1</v>
      </c>
      <c r="M521" s="21">
        <v>1</v>
      </c>
      <c r="N521" s="21">
        <v>0</v>
      </c>
      <c r="O521" s="21">
        <v>0</v>
      </c>
      <c r="P521" s="21">
        <v>0</v>
      </c>
      <c r="Q521" s="22">
        <v>38511.628299999997</v>
      </c>
      <c r="R521" s="59">
        <f t="shared" si="24"/>
        <v>31602.130510578128</v>
      </c>
      <c r="S521" s="59">
        <f t="shared" si="25"/>
        <v>6909.4977894218682</v>
      </c>
      <c r="T521" s="61">
        <f t="shared" si="26"/>
        <v>-0.17941328617938154</v>
      </c>
      <c r="U521" s="61"/>
    </row>
    <row r="522" spans="1:21" ht="14.25" customHeight="1">
      <c r="A522" s="19">
        <v>63</v>
      </c>
      <c r="B522" s="19">
        <v>32.200000000000003</v>
      </c>
      <c r="C522" s="20">
        <v>0</v>
      </c>
      <c r="D522" s="20">
        <v>1</v>
      </c>
      <c r="E522" s="20">
        <v>0</v>
      </c>
      <c r="F522" s="20">
        <v>0</v>
      </c>
      <c r="G522" s="20">
        <v>0</v>
      </c>
      <c r="H522" s="21">
        <v>1</v>
      </c>
      <c r="I522" s="21">
        <v>0</v>
      </c>
      <c r="J522" s="21">
        <v>1</v>
      </c>
      <c r="K522" s="21">
        <v>0</v>
      </c>
      <c r="L522" s="21">
        <v>0</v>
      </c>
      <c r="M522" s="21">
        <v>0</v>
      </c>
      <c r="N522" s="21">
        <v>0</v>
      </c>
      <c r="O522" s="21">
        <v>0</v>
      </c>
      <c r="P522" s="21">
        <v>1</v>
      </c>
      <c r="Q522" s="22">
        <v>47305.305</v>
      </c>
      <c r="R522" s="59">
        <f t="shared" si="24"/>
        <v>40427.764159253973</v>
      </c>
      <c r="S522" s="59">
        <f t="shared" si="25"/>
        <v>6877.5408407460272</v>
      </c>
      <c r="T522" s="61">
        <f t="shared" si="26"/>
        <v>-0.14538624876736397</v>
      </c>
      <c r="U522" s="61"/>
    </row>
    <row r="523" spans="1:21" ht="14.25" customHeight="1">
      <c r="A523" s="19">
        <v>59</v>
      </c>
      <c r="B523" s="19">
        <v>36.765000000000001</v>
      </c>
      <c r="C523" s="20">
        <v>0</v>
      </c>
      <c r="D523" s="20">
        <v>1</v>
      </c>
      <c r="E523" s="20">
        <v>0</v>
      </c>
      <c r="F523" s="20">
        <v>0</v>
      </c>
      <c r="G523" s="20">
        <v>0</v>
      </c>
      <c r="H523" s="21">
        <v>1</v>
      </c>
      <c r="I523" s="21">
        <v>0</v>
      </c>
      <c r="J523" s="21">
        <v>0</v>
      </c>
      <c r="K523" s="21">
        <v>0</v>
      </c>
      <c r="L523" s="21">
        <v>1</v>
      </c>
      <c r="M523" s="21">
        <v>0</v>
      </c>
      <c r="N523" s="21">
        <v>0</v>
      </c>
      <c r="O523" s="21">
        <v>1</v>
      </c>
      <c r="P523" s="21">
        <v>0</v>
      </c>
      <c r="Q523" s="22">
        <v>47896.79135</v>
      </c>
      <c r="R523" s="59">
        <f t="shared" si="24"/>
        <v>40574.287863556892</v>
      </c>
      <c r="S523" s="59">
        <f t="shared" si="25"/>
        <v>7322.5034864431072</v>
      </c>
      <c r="T523" s="61">
        <f t="shared" si="26"/>
        <v>-0.1528808774043923</v>
      </c>
      <c r="U523" s="61"/>
    </row>
    <row r="524" spans="1:21" ht="14.25" customHeight="1">
      <c r="A524" s="19">
        <v>27</v>
      </c>
      <c r="B524" s="19">
        <v>31.4</v>
      </c>
      <c r="C524" s="20">
        <v>0</v>
      </c>
      <c r="D524" s="20">
        <v>1</v>
      </c>
      <c r="E524" s="20">
        <v>0</v>
      </c>
      <c r="F524" s="20">
        <v>0</v>
      </c>
      <c r="G524" s="20">
        <v>0</v>
      </c>
      <c r="H524" s="21">
        <v>1</v>
      </c>
      <c r="I524" s="21">
        <v>0</v>
      </c>
      <c r="J524" s="21">
        <v>1</v>
      </c>
      <c r="K524" s="21">
        <v>0</v>
      </c>
      <c r="L524" s="21">
        <v>0</v>
      </c>
      <c r="M524" s="21">
        <v>0</v>
      </c>
      <c r="N524" s="21">
        <v>1</v>
      </c>
      <c r="O524" s="21">
        <v>0</v>
      </c>
      <c r="P524" s="21">
        <v>0</v>
      </c>
      <c r="Q524" s="22">
        <v>34838.873</v>
      </c>
      <c r="R524" s="59">
        <f t="shared" si="24"/>
        <v>29576.390987899278</v>
      </c>
      <c r="S524" s="59">
        <f t="shared" si="25"/>
        <v>5262.4820121007215</v>
      </c>
      <c r="T524" s="61">
        <f t="shared" si="26"/>
        <v>-0.15105201629515172</v>
      </c>
      <c r="U524" s="61"/>
    </row>
    <row r="525" spans="1:21" ht="14.25" customHeight="1">
      <c r="A525" s="19">
        <v>64</v>
      </c>
      <c r="B525" s="19">
        <v>33.799999999999997</v>
      </c>
      <c r="C525" s="20">
        <v>0</v>
      </c>
      <c r="D525" s="20">
        <v>1</v>
      </c>
      <c r="E525" s="20">
        <v>0</v>
      </c>
      <c r="F525" s="20">
        <v>0</v>
      </c>
      <c r="G525" s="20">
        <v>0</v>
      </c>
      <c r="H525" s="21">
        <v>1</v>
      </c>
      <c r="I525" s="21">
        <v>0</v>
      </c>
      <c r="J525" s="21">
        <v>1</v>
      </c>
      <c r="K525" s="21">
        <v>0</v>
      </c>
      <c r="L525" s="21">
        <v>0</v>
      </c>
      <c r="M525" s="21">
        <v>0</v>
      </c>
      <c r="N525" s="21">
        <v>0</v>
      </c>
      <c r="O525" s="21">
        <v>0</v>
      </c>
      <c r="P525" s="21">
        <v>1</v>
      </c>
      <c r="Q525" s="22">
        <v>47928.03</v>
      </c>
      <c r="R525" s="59">
        <f t="shared" si="24"/>
        <v>40983.603489421352</v>
      </c>
      <c r="S525" s="59">
        <f t="shared" si="25"/>
        <v>6944.4265105786471</v>
      </c>
      <c r="T525" s="61">
        <f t="shared" si="26"/>
        <v>-0.14489280094714194</v>
      </c>
      <c r="U525" s="61"/>
    </row>
    <row r="526" spans="1:21" ht="14.25" customHeight="1">
      <c r="A526" s="19">
        <v>61</v>
      </c>
      <c r="B526" s="19">
        <v>36.384999999999998</v>
      </c>
      <c r="C526" s="20">
        <v>0</v>
      </c>
      <c r="D526" s="20">
        <v>1</v>
      </c>
      <c r="E526" s="20">
        <v>0</v>
      </c>
      <c r="F526" s="20">
        <v>0</v>
      </c>
      <c r="G526" s="20">
        <v>0</v>
      </c>
      <c r="H526" s="21">
        <v>1</v>
      </c>
      <c r="I526" s="21">
        <v>0</v>
      </c>
      <c r="J526" s="21">
        <v>0</v>
      </c>
      <c r="K526" s="21">
        <v>0</v>
      </c>
      <c r="L526" s="21">
        <v>1</v>
      </c>
      <c r="M526" s="21">
        <v>0</v>
      </c>
      <c r="N526" s="21">
        <v>0</v>
      </c>
      <c r="O526" s="21">
        <v>0</v>
      </c>
      <c r="P526" s="21">
        <v>1</v>
      </c>
      <c r="Q526" s="22">
        <v>48517.563150000002</v>
      </c>
      <c r="R526" s="59">
        <f t="shared" si="24"/>
        <v>41354.75682190324</v>
      </c>
      <c r="S526" s="59">
        <f t="shared" si="25"/>
        <v>7162.8063280967617</v>
      </c>
      <c r="T526" s="61">
        <f t="shared" si="26"/>
        <v>-0.14763326645140382</v>
      </c>
      <c r="U526" s="61"/>
    </row>
    <row r="527" spans="1:21" ht="14.25" customHeight="1">
      <c r="A527" s="19">
        <v>33</v>
      </c>
      <c r="B527" s="19">
        <v>33.5</v>
      </c>
      <c r="C527" s="20">
        <v>0</v>
      </c>
      <c r="D527" s="20">
        <v>1</v>
      </c>
      <c r="E527" s="20">
        <v>0</v>
      </c>
      <c r="F527" s="20">
        <v>0</v>
      </c>
      <c r="G527" s="20">
        <v>0</v>
      </c>
      <c r="H527" s="21">
        <v>1</v>
      </c>
      <c r="I527" s="21">
        <v>0</v>
      </c>
      <c r="J527" s="21">
        <v>1</v>
      </c>
      <c r="K527" s="21">
        <v>0</v>
      </c>
      <c r="L527" s="21">
        <v>0</v>
      </c>
      <c r="M527" s="21">
        <v>0</v>
      </c>
      <c r="N527" s="21">
        <v>1</v>
      </c>
      <c r="O527" s="21">
        <v>0</v>
      </c>
      <c r="P527" s="21">
        <v>0</v>
      </c>
      <c r="Q527" s="22">
        <v>37079.372000000003</v>
      </c>
      <c r="R527" s="59">
        <f t="shared" si="24"/>
        <v>31779.450356090012</v>
      </c>
      <c r="S527" s="59">
        <f t="shared" si="25"/>
        <v>5299.921643909991</v>
      </c>
      <c r="T527" s="61">
        <f t="shared" si="26"/>
        <v>-0.14293450395842708</v>
      </c>
      <c r="U527" s="61"/>
    </row>
    <row r="528" spans="1:21" ht="14.25" customHeight="1">
      <c r="A528" s="19">
        <v>44</v>
      </c>
      <c r="B528" s="19">
        <v>38.06</v>
      </c>
      <c r="C528" s="20">
        <v>0</v>
      </c>
      <c r="D528" s="20">
        <v>1</v>
      </c>
      <c r="E528" s="20">
        <v>0</v>
      </c>
      <c r="F528" s="20">
        <v>0</v>
      </c>
      <c r="G528" s="20">
        <v>0</v>
      </c>
      <c r="H528" s="21">
        <v>1</v>
      </c>
      <c r="I528" s="21">
        <v>1</v>
      </c>
      <c r="J528" s="21">
        <v>0</v>
      </c>
      <c r="K528" s="21">
        <v>0</v>
      </c>
      <c r="L528" s="21">
        <v>0</v>
      </c>
      <c r="M528" s="21">
        <v>0</v>
      </c>
      <c r="N528" s="21">
        <v>0</v>
      </c>
      <c r="O528" s="21">
        <v>1</v>
      </c>
      <c r="P528" s="21">
        <v>0</v>
      </c>
      <c r="Q528" s="22">
        <v>48885.135609999998</v>
      </c>
      <c r="R528" s="59">
        <f t="shared" si="24"/>
        <v>35133.034901889907</v>
      </c>
      <c r="S528" s="59">
        <f t="shared" si="25"/>
        <v>13752.100708110091</v>
      </c>
      <c r="T528" s="61">
        <f t="shared" si="26"/>
        <v>-0.28131456600269605</v>
      </c>
      <c r="U528" s="61"/>
    </row>
    <row r="529" spans="1:21" ht="14.25" customHeight="1">
      <c r="A529" s="19">
        <v>54</v>
      </c>
      <c r="B529" s="19">
        <v>47.41</v>
      </c>
      <c r="C529" s="20">
        <v>0</v>
      </c>
      <c r="D529" s="20">
        <v>1</v>
      </c>
      <c r="E529" s="20">
        <v>0</v>
      </c>
      <c r="F529" s="20">
        <v>0</v>
      </c>
      <c r="G529" s="20">
        <v>0</v>
      </c>
      <c r="H529" s="21">
        <v>1</v>
      </c>
      <c r="I529" s="21">
        <v>1</v>
      </c>
      <c r="J529" s="21">
        <v>0</v>
      </c>
      <c r="K529" s="21">
        <v>0</v>
      </c>
      <c r="L529" s="21">
        <v>0</v>
      </c>
      <c r="M529" s="21">
        <v>0</v>
      </c>
      <c r="N529" s="21">
        <v>0</v>
      </c>
      <c r="O529" s="21">
        <v>1</v>
      </c>
      <c r="P529" s="21">
        <v>0</v>
      </c>
      <c r="Q529" s="22">
        <v>63770.428010000003</v>
      </c>
      <c r="R529" s="59">
        <f t="shared" si="24"/>
        <v>39687.742273535689</v>
      </c>
      <c r="S529" s="59">
        <f t="shared" si="25"/>
        <v>24082.685736464315</v>
      </c>
      <c r="T529" s="61">
        <f t="shared" si="26"/>
        <v>-0.37764660655386928</v>
      </c>
      <c r="U529" s="61"/>
    </row>
    <row r="530" spans="1:21" ht="14.25" customHeight="1">
      <c r="A530" s="19">
        <v>43</v>
      </c>
      <c r="B530" s="19">
        <v>46.2</v>
      </c>
      <c r="C530" s="20">
        <v>0</v>
      </c>
      <c r="D530" s="20">
        <v>1</v>
      </c>
      <c r="E530" s="20">
        <v>0</v>
      </c>
      <c r="F530" s="20">
        <v>0</v>
      </c>
      <c r="G530" s="20">
        <v>0</v>
      </c>
      <c r="H530" s="21">
        <v>1</v>
      </c>
      <c r="I530" s="21">
        <v>1</v>
      </c>
      <c r="J530" s="21">
        <v>0</v>
      </c>
      <c r="K530" s="21">
        <v>0</v>
      </c>
      <c r="L530" s="21">
        <v>0</v>
      </c>
      <c r="M530" s="21">
        <v>0</v>
      </c>
      <c r="N530" s="21">
        <v>0</v>
      </c>
      <c r="O530" s="21">
        <v>1</v>
      </c>
      <c r="P530" s="21">
        <v>0</v>
      </c>
      <c r="Q530" s="22">
        <v>45863.205000000002</v>
      </c>
      <c r="R530" s="59">
        <f t="shared" si="24"/>
        <v>36047.255866229716</v>
      </c>
      <c r="S530" s="59">
        <f t="shared" si="25"/>
        <v>9815.9491337702857</v>
      </c>
      <c r="T530" s="61">
        <f t="shared" si="26"/>
        <v>-0.21402667200799172</v>
      </c>
      <c r="U530" s="61"/>
    </row>
    <row r="531" spans="1:21" ht="14.25" customHeight="1">
      <c r="A531" s="19">
        <v>35</v>
      </c>
      <c r="B531" s="19">
        <v>34.104999999999997</v>
      </c>
      <c r="C531" s="20">
        <v>0</v>
      </c>
      <c r="D531" s="20">
        <v>1</v>
      </c>
      <c r="E531" s="20">
        <v>0</v>
      </c>
      <c r="F531" s="20">
        <v>0</v>
      </c>
      <c r="G531" s="20">
        <v>0</v>
      </c>
      <c r="H531" s="21">
        <v>1</v>
      </c>
      <c r="I531" s="21">
        <v>0</v>
      </c>
      <c r="J531" s="21">
        <v>0</v>
      </c>
      <c r="K531" s="21">
        <v>1</v>
      </c>
      <c r="L531" s="21">
        <v>0</v>
      </c>
      <c r="M531" s="21">
        <v>0</v>
      </c>
      <c r="N531" s="21">
        <v>1</v>
      </c>
      <c r="O531" s="21">
        <v>0</v>
      </c>
      <c r="P531" s="21">
        <v>0</v>
      </c>
      <c r="Q531" s="22">
        <v>39983.425949999997</v>
      </c>
      <c r="R531" s="59">
        <f t="shared" si="24"/>
        <v>33048.895164439637</v>
      </c>
      <c r="S531" s="59">
        <f t="shared" si="25"/>
        <v>6934.5307855603605</v>
      </c>
      <c r="T531" s="61">
        <f t="shared" si="26"/>
        <v>-0.17343513270303845</v>
      </c>
      <c r="U531" s="61"/>
    </row>
    <row r="532" spans="1:21" ht="14.25" customHeight="1">
      <c r="A532" s="19">
        <v>31</v>
      </c>
      <c r="B532" s="19">
        <v>38.094999999999999</v>
      </c>
      <c r="C532" s="20">
        <v>0</v>
      </c>
      <c r="D532" s="20">
        <v>1</v>
      </c>
      <c r="E532" s="20">
        <v>0</v>
      </c>
      <c r="F532" s="20">
        <v>0</v>
      </c>
      <c r="G532" s="20">
        <v>0</v>
      </c>
      <c r="H532" s="21">
        <v>1</v>
      </c>
      <c r="I532" s="21">
        <v>0</v>
      </c>
      <c r="J532" s="21">
        <v>0</v>
      </c>
      <c r="K532" s="21">
        <v>0</v>
      </c>
      <c r="L532" s="21">
        <v>1</v>
      </c>
      <c r="M532" s="21">
        <v>0</v>
      </c>
      <c r="N532" s="21">
        <v>1</v>
      </c>
      <c r="O532" s="21">
        <v>0</v>
      </c>
      <c r="P532" s="21">
        <v>0</v>
      </c>
      <c r="Q532" s="22">
        <v>58571.074480000003</v>
      </c>
      <c r="R532" s="59">
        <f t="shared" si="24"/>
        <v>32768.324406906417</v>
      </c>
      <c r="S532" s="59">
        <f t="shared" si="25"/>
        <v>25802.750073093586</v>
      </c>
      <c r="T532" s="61">
        <f t="shared" si="26"/>
        <v>-0.44053742059835921</v>
      </c>
      <c r="U532" s="61"/>
    </row>
    <row r="533" spans="1:21" ht="14.25" customHeight="1">
      <c r="A533" s="19">
        <v>34</v>
      </c>
      <c r="B533" s="19">
        <v>30.21</v>
      </c>
      <c r="C533" s="20">
        <v>0</v>
      </c>
      <c r="D533" s="20">
        <v>1</v>
      </c>
      <c r="E533" s="20">
        <v>0</v>
      </c>
      <c r="F533" s="20">
        <v>0</v>
      </c>
      <c r="G533" s="20">
        <v>0</v>
      </c>
      <c r="H533" s="21">
        <v>1</v>
      </c>
      <c r="I533" s="21">
        <v>0</v>
      </c>
      <c r="J533" s="21">
        <v>0</v>
      </c>
      <c r="K533" s="21">
        <v>1</v>
      </c>
      <c r="L533" s="21">
        <v>0</v>
      </c>
      <c r="M533" s="21">
        <v>0</v>
      </c>
      <c r="N533" s="21">
        <v>1</v>
      </c>
      <c r="O533" s="21">
        <v>0</v>
      </c>
      <c r="P533" s="21">
        <v>0</v>
      </c>
      <c r="Q533" s="22">
        <v>43943.876100000001</v>
      </c>
      <c r="R533" s="59">
        <f t="shared" si="24"/>
        <v>32146.670990751314</v>
      </c>
      <c r="S533" s="59">
        <f t="shared" si="25"/>
        <v>11797.205109248687</v>
      </c>
      <c r="T533" s="61">
        <f t="shared" si="26"/>
        <v>-0.26846073119272895</v>
      </c>
      <c r="U533" s="61"/>
    </row>
    <row r="534" spans="1:21" ht="14.25" customHeight="1">
      <c r="A534" s="19">
        <v>47</v>
      </c>
      <c r="B534" s="19">
        <v>36.630000000000003</v>
      </c>
      <c r="C534" s="20">
        <v>0</v>
      </c>
      <c r="D534" s="20">
        <v>1</v>
      </c>
      <c r="E534" s="20">
        <v>0</v>
      </c>
      <c r="F534" s="20">
        <v>0</v>
      </c>
      <c r="G534" s="20">
        <v>0</v>
      </c>
      <c r="H534" s="21">
        <v>1</v>
      </c>
      <c r="I534" s="21">
        <v>1</v>
      </c>
      <c r="J534" s="21">
        <v>0</v>
      </c>
      <c r="K534" s="21">
        <v>0</v>
      </c>
      <c r="L534" s="21">
        <v>0</v>
      </c>
      <c r="M534" s="21">
        <v>0</v>
      </c>
      <c r="N534" s="21">
        <v>0</v>
      </c>
      <c r="O534" s="21">
        <v>1</v>
      </c>
      <c r="P534" s="21">
        <v>0</v>
      </c>
      <c r="Q534" s="22">
        <v>42969.852700000003</v>
      </c>
      <c r="R534" s="59">
        <f t="shared" si="24"/>
        <v>35860.257652681597</v>
      </c>
      <c r="S534" s="59">
        <f t="shared" si="25"/>
        <v>7109.5950473184057</v>
      </c>
      <c r="T534" s="61">
        <f t="shared" si="26"/>
        <v>-0.16545542050039203</v>
      </c>
      <c r="U534" s="61"/>
    </row>
    <row r="535" spans="1:21" ht="14.25" customHeight="1">
      <c r="A535" s="19">
        <v>19</v>
      </c>
      <c r="B535" s="19">
        <v>33.11</v>
      </c>
      <c r="C535" s="20">
        <v>0</v>
      </c>
      <c r="D535" s="20">
        <v>1</v>
      </c>
      <c r="E535" s="20">
        <v>0</v>
      </c>
      <c r="F535" s="20">
        <v>0</v>
      </c>
      <c r="G535" s="20">
        <v>0</v>
      </c>
      <c r="H535" s="21">
        <v>1</v>
      </c>
      <c r="I535" s="21">
        <v>1</v>
      </c>
      <c r="J535" s="21">
        <v>0</v>
      </c>
      <c r="K535" s="21">
        <v>0</v>
      </c>
      <c r="L535" s="21">
        <v>0</v>
      </c>
      <c r="M535" s="21">
        <v>1</v>
      </c>
      <c r="N535" s="21">
        <v>0</v>
      </c>
      <c r="O535" s="21">
        <v>0</v>
      </c>
      <c r="P535" s="21">
        <v>0</v>
      </c>
      <c r="Q535" s="22">
        <v>34439.855900000002</v>
      </c>
      <c r="R535" s="59">
        <f t="shared" si="24"/>
        <v>28885.972201988574</v>
      </c>
      <c r="S535" s="59">
        <f t="shared" si="25"/>
        <v>5553.8836980114284</v>
      </c>
      <c r="T535" s="61">
        <f t="shared" si="26"/>
        <v>-0.16126326759722093</v>
      </c>
      <c r="U535" s="61"/>
    </row>
    <row r="536" spans="1:21" ht="14.25" customHeight="1">
      <c r="A536" s="19">
        <v>44</v>
      </c>
      <c r="B536" s="19">
        <v>38.950000000000003</v>
      </c>
      <c r="C536" s="20">
        <v>0</v>
      </c>
      <c r="D536" s="20">
        <v>1</v>
      </c>
      <c r="E536" s="20">
        <v>0</v>
      </c>
      <c r="F536" s="20">
        <v>0</v>
      </c>
      <c r="G536" s="20">
        <v>0</v>
      </c>
      <c r="H536" s="21">
        <v>1</v>
      </c>
      <c r="I536" s="21">
        <v>0</v>
      </c>
      <c r="J536" s="21">
        <v>0</v>
      </c>
      <c r="K536" s="21">
        <v>1</v>
      </c>
      <c r="L536" s="21">
        <v>0</v>
      </c>
      <c r="M536" s="21">
        <v>0</v>
      </c>
      <c r="N536" s="21">
        <v>0</v>
      </c>
      <c r="O536" s="21">
        <v>1</v>
      </c>
      <c r="P536" s="21">
        <v>0</v>
      </c>
      <c r="Q536" s="22">
        <v>42983.458500000001</v>
      </c>
      <c r="R536" s="59">
        <f t="shared" si="24"/>
        <v>35814.183963063944</v>
      </c>
      <c r="S536" s="59">
        <f t="shared" si="25"/>
        <v>7169.2745369360564</v>
      </c>
      <c r="T536" s="61">
        <f t="shared" si="26"/>
        <v>-0.16679147716640941</v>
      </c>
      <c r="U536" s="61"/>
    </row>
    <row r="537" spans="1:21" ht="14.25" customHeight="1">
      <c r="A537" s="19">
        <v>40</v>
      </c>
      <c r="B537" s="19">
        <v>32.774999999999999</v>
      </c>
      <c r="C537" s="20">
        <v>0</v>
      </c>
      <c r="D537" s="20">
        <v>1</v>
      </c>
      <c r="E537" s="20">
        <v>0</v>
      </c>
      <c r="F537" s="20">
        <v>0</v>
      </c>
      <c r="G537" s="20">
        <v>0</v>
      </c>
      <c r="H537" s="21">
        <v>1</v>
      </c>
      <c r="I537" s="21">
        <v>0</v>
      </c>
      <c r="J537" s="21">
        <v>0</v>
      </c>
      <c r="K537" s="21">
        <v>1</v>
      </c>
      <c r="L537" s="21">
        <v>0</v>
      </c>
      <c r="M537" s="21">
        <v>0</v>
      </c>
      <c r="N537" s="21">
        <v>0</v>
      </c>
      <c r="O537" s="21">
        <v>1</v>
      </c>
      <c r="P537" s="21">
        <v>0</v>
      </c>
      <c r="Q537" s="22">
        <v>40003.332249999999</v>
      </c>
      <c r="R537" s="59">
        <f t="shared" si="24"/>
        <v>33624.785940778842</v>
      </c>
      <c r="S537" s="59">
        <f t="shared" si="25"/>
        <v>6378.5463092211576</v>
      </c>
      <c r="T537" s="61">
        <f t="shared" si="26"/>
        <v>-0.15945037451776678</v>
      </c>
      <c r="U537" s="61"/>
    </row>
    <row r="538" spans="1:21" ht="14.25" customHeight="1">
      <c r="A538" s="19">
        <v>44</v>
      </c>
      <c r="B538" s="19">
        <v>43.89</v>
      </c>
      <c r="C538" s="20">
        <v>0</v>
      </c>
      <c r="D538" s="20">
        <v>1</v>
      </c>
      <c r="E538" s="20">
        <v>0</v>
      </c>
      <c r="F538" s="20">
        <v>0</v>
      </c>
      <c r="G538" s="20">
        <v>0</v>
      </c>
      <c r="H538" s="21">
        <v>1</v>
      </c>
      <c r="I538" s="21">
        <v>1</v>
      </c>
      <c r="J538" s="21">
        <v>0</v>
      </c>
      <c r="K538" s="21">
        <v>0</v>
      </c>
      <c r="L538" s="21">
        <v>0</v>
      </c>
      <c r="M538" s="21">
        <v>0</v>
      </c>
      <c r="N538" s="21">
        <v>0</v>
      </c>
      <c r="O538" s="21">
        <v>1</v>
      </c>
      <c r="P538" s="21">
        <v>0</v>
      </c>
      <c r="Q538" s="22">
        <v>46200.985099999998</v>
      </c>
      <c r="R538" s="59">
        <f t="shared" si="24"/>
        <v>36012.958055583636</v>
      </c>
      <c r="S538" s="59">
        <f t="shared" si="25"/>
        <v>10188.027044416362</v>
      </c>
      <c r="T538" s="61">
        <f t="shared" si="26"/>
        <v>-0.22051536395522359</v>
      </c>
      <c r="U538" s="61"/>
    </row>
    <row r="539" spans="1:21" ht="14.25" customHeight="1">
      <c r="A539" s="19">
        <v>51</v>
      </c>
      <c r="B539" s="19">
        <v>38.06</v>
      </c>
      <c r="C539" s="20">
        <v>0</v>
      </c>
      <c r="D539" s="20">
        <v>1</v>
      </c>
      <c r="E539" s="20">
        <v>0</v>
      </c>
      <c r="F539" s="20">
        <v>0</v>
      </c>
      <c r="G539" s="20">
        <v>0</v>
      </c>
      <c r="H539" s="21">
        <v>1</v>
      </c>
      <c r="I539" s="21">
        <v>1</v>
      </c>
      <c r="J539" s="21">
        <v>0</v>
      </c>
      <c r="K539" s="21">
        <v>0</v>
      </c>
      <c r="L539" s="21">
        <v>0</v>
      </c>
      <c r="M539" s="21">
        <v>0</v>
      </c>
      <c r="N539" s="21">
        <v>0</v>
      </c>
      <c r="O539" s="21">
        <v>1</v>
      </c>
      <c r="P539" s="21">
        <v>0</v>
      </c>
      <c r="Q539" s="22">
        <v>44400.4064</v>
      </c>
      <c r="R539" s="59">
        <f t="shared" si="24"/>
        <v>37333.491804593337</v>
      </c>
      <c r="S539" s="59">
        <f t="shared" si="25"/>
        <v>7066.9145954066626</v>
      </c>
      <c r="T539" s="61">
        <f t="shared" si="26"/>
        <v>-0.1591632862938539</v>
      </c>
      <c r="U539" s="61"/>
    </row>
    <row r="540" spans="1:21" ht="14.25" customHeight="1">
      <c r="A540" s="19">
        <v>30</v>
      </c>
      <c r="B540" s="19">
        <v>39.049999999999997</v>
      </c>
      <c r="C540" s="20">
        <v>0</v>
      </c>
      <c r="D540" s="20">
        <v>1</v>
      </c>
      <c r="E540" s="20">
        <v>0</v>
      </c>
      <c r="F540" s="20">
        <v>0</v>
      </c>
      <c r="G540" s="20">
        <v>0</v>
      </c>
      <c r="H540" s="21">
        <v>1</v>
      </c>
      <c r="I540" s="21">
        <v>1</v>
      </c>
      <c r="J540" s="21">
        <v>0</v>
      </c>
      <c r="K540" s="21">
        <v>0</v>
      </c>
      <c r="L540" s="21">
        <v>0</v>
      </c>
      <c r="M540" s="21">
        <v>0</v>
      </c>
      <c r="N540" s="21">
        <v>1</v>
      </c>
      <c r="O540" s="21">
        <v>0</v>
      </c>
      <c r="P540" s="21">
        <v>0</v>
      </c>
      <c r="Q540" s="22">
        <v>40932.429499999998</v>
      </c>
      <c r="R540" s="59">
        <f t="shared" si="24"/>
        <v>31676.668977532085</v>
      </c>
      <c r="S540" s="59">
        <f t="shared" si="25"/>
        <v>9255.7605224679137</v>
      </c>
      <c r="T540" s="61">
        <f t="shared" si="26"/>
        <v>-0.226122921007362</v>
      </c>
      <c r="U540" s="61"/>
    </row>
    <row r="541" spans="1:21" ht="14.25" customHeight="1">
      <c r="A541" s="19">
        <v>37</v>
      </c>
      <c r="B541" s="19">
        <v>38.39</v>
      </c>
      <c r="C541" s="20">
        <v>0</v>
      </c>
      <c r="D541" s="20">
        <v>1</v>
      </c>
      <c r="E541" s="20">
        <v>0</v>
      </c>
      <c r="F541" s="20">
        <v>0</v>
      </c>
      <c r="G541" s="20">
        <v>0</v>
      </c>
      <c r="H541" s="21">
        <v>1</v>
      </c>
      <c r="I541" s="21">
        <v>1</v>
      </c>
      <c r="J541" s="21">
        <v>0</v>
      </c>
      <c r="K541" s="21">
        <v>0</v>
      </c>
      <c r="L541" s="21">
        <v>0</v>
      </c>
      <c r="M541" s="21">
        <v>0</v>
      </c>
      <c r="N541" s="21">
        <v>0</v>
      </c>
      <c r="O541" s="21">
        <v>1</v>
      </c>
      <c r="P541" s="21">
        <v>0</v>
      </c>
      <c r="Q541" s="22">
        <v>40419.019099999998</v>
      </c>
      <c r="R541" s="59">
        <f t="shared" si="24"/>
        <v>32982.384970150277</v>
      </c>
      <c r="S541" s="59">
        <f t="shared" si="25"/>
        <v>7436.6341298497209</v>
      </c>
      <c r="T541" s="61">
        <f t="shared" si="26"/>
        <v>-0.18398848600088175</v>
      </c>
      <c r="U541" s="61"/>
    </row>
    <row r="542" spans="1:21" ht="14.25" customHeight="1">
      <c r="A542" s="19">
        <v>18</v>
      </c>
      <c r="B542" s="19">
        <v>42.24</v>
      </c>
      <c r="C542" s="20">
        <v>0</v>
      </c>
      <c r="D542" s="20">
        <v>1</v>
      </c>
      <c r="E542" s="20">
        <v>0</v>
      </c>
      <c r="F542" s="20">
        <v>0</v>
      </c>
      <c r="G542" s="20">
        <v>0</v>
      </c>
      <c r="H542" s="21">
        <v>1</v>
      </c>
      <c r="I542" s="21">
        <v>1</v>
      </c>
      <c r="J542" s="21">
        <v>0</v>
      </c>
      <c r="K542" s="21">
        <v>0</v>
      </c>
      <c r="L542" s="21">
        <v>0</v>
      </c>
      <c r="M542" s="21">
        <v>1</v>
      </c>
      <c r="N542" s="21">
        <v>0</v>
      </c>
      <c r="O542" s="21">
        <v>0</v>
      </c>
      <c r="P542" s="21">
        <v>0</v>
      </c>
      <c r="Q542" s="22">
        <v>38792.685599999997</v>
      </c>
      <c r="R542" s="59">
        <f t="shared" si="24"/>
        <v>29949.614079219769</v>
      </c>
      <c r="S542" s="59">
        <f t="shared" si="25"/>
        <v>8843.0715207802277</v>
      </c>
      <c r="T542" s="61">
        <f t="shared" si="26"/>
        <v>-0.22795718790813049</v>
      </c>
      <c r="U542" s="61"/>
    </row>
    <row r="543" spans="1:21" ht="14.25" customHeight="1">
      <c r="A543" s="19">
        <v>33</v>
      </c>
      <c r="B543" s="19">
        <v>35.53</v>
      </c>
      <c r="C543" s="20">
        <v>0</v>
      </c>
      <c r="D543" s="20">
        <v>1</v>
      </c>
      <c r="E543" s="20">
        <v>0</v>
      </c>
      <c r="F543" s="20">
        <v>0</v>
      </c>
      <c r="G543" s="20">
        <v>0</v>
      </c>
      <c r="H543" s="21">
        <v>1</v>
      </c>
      <c r="I543" s="21">
        <v>0</v>
      </c>
      <c r="J543" s="21">
        <v>0</v>
      </c>
      <c r="K543" s="21">
        <v>1</v>
      </c>
      <c r="L543" s="21">
        <v>0</v>
      </c>
      <c r="M543" s="21">
        <v>0</v>
      </c>
      <c r="N543" s="21">
        <v>1</v>
      </c>
      <c r="O543" s="21">
        <v>0</v>
      </c>
      <c r="P543" s="21">
        <v>0</v>
      </c>
      <c r="Q543" s="22">
        <v>55135.402090000003</v>
      </c>
      <c r="R543" s="59">
        <f t="shared" si="24"/>
        <v>32635.268748673225</v>
      </c>
      <c r="S543" s="59">
        <f t="shared" si="25"/>
        <v>22500.133341326778</v>
      </c>
      <c r="T543" s="61">
        <f t="shared" si="26"/>
        <v>-0.40808867784438746</v>
      </c>
      <c r="U543" s="61"/>
    </row>
    <row r="544" spans="1:21" ht="14.25" customHeight="1">
      <c r="A544" s="19">
        <v>23</v>
      </c>
      <c r="B544" s="19">
        <v>32.78</v>
      </c>
      <c r="C544" s="20">
        <v>0</v>
      </c>
      <c r="D544" s="20">
        <v>1</v>
      </c>
      <c r="E544" s="20">
        <v>0</v>
      </c>
      <c r="F544" s="20">
        <v>0</v>
      </c>
      <c r="G544" s="20">
        <v>0</v>
      </c>
      <c r="H544" s="21">
        <v>1</v>
      </c>
      <c r="I544" s="21">
        <v>1</v>
      </c>
      <c r="J544" s="21">
        <v>0</v>
      </c>
      <c r="K544" s="21">
        <v>0</v>
      </c>
      <c r="L544" s="21">
        <v>0</v>
      </c>
      <c r="M544" s="21">
        <v>1</v>
      </c>
      <c r="N544" s="21">
        <v>0</v>
      </c>
      <c r="O544" s="21">
        <v>0</v>
      </c>
      <c r="P544" s="21">
        <v>0</v>
      </c>
      <c r="Q544" s="22">
        <v>36021.011200000001</v>
      </c>
      <c r="R544" s="59">
        <f t="shared" si="24"/>
        <v>30093.569175426732</v>
      </c>
      <c r="S544" s="59">
        <f t="shared" si="25"/>
        <v>5927.442024573269</v>
      </c>
      <c r="T544" s="61">
        <f t="shared" si="26"/>
        <v>-0.16455512566435862</v>
      </c>
      <c r="U544" s="61"/>
    </row>
    <row r="545" spans="1:21" ht="14.25" customHeight="1">
      <c r="A545" s="19">
        <v>60</v>
      </c>
      <c r="B545" s="19">
        <v>32.450000000000003</v>
      </c>
      <c r="C545" s="20">
        <v>0</v>
      </c>
      <c r="D545" s="20">
        <v>1</v>
      </c>
      <c r="E545" s="20">
        <v>0</v>
      </c>
      <c r="F545" s="20">
        <v>0</v>
      </c>
      <c r="G545" s="20">
        <v>0</v>
      </c>
      <c r="H545" s="21">
        <v>1</v>
      </c>
      <c r="I545" s="21">
        <v>1</v>
      </c>
      <c r="J545" s="21">
        <v>0</v>
      </c>
      <c r="K545" s="21">
        <v>0</v>
      </c>
      <c r="L545" s="21">
        <v>0</v>
      </c>
      <c r="M545" s="21">
        <v>0</v>
      </c>
      <c r="N545" s="21">
        <v>0</v>
      </c>
      <c r="O545" s="21">
        <v>0</v>
      </c>
      <c r="P545" s="21">
        <v>1</v>
      </c>
      <c r="Q545" s="22">
        <v>45008.955499999996</v>
      </c>
      <c r="R545" s="59">
        <f t="shared" si="24"/>
        <v>39525.052640974471</v>
      </c>
      <c r="S545" s="59">
        <f t="shared" si="25"/>
        <v>5483.9028590255257</v>
      </c>
      <c r="T545" s="61">
        <f t="shared" si="26"/>
        <v>-0.12184026041274222</v>
      </c>
      <c r="U545" s="61"/>
    </row>
    <row r="546" spans="1:21" ht="14.25" customHeight="1">
      <c r="A546" s="19">
        <v>37</v>
      </c>
      <c r="B546" s="19">
        <v>30.78</v>
      </c>
      <c r="C546" s="20">
        <v>0</v>
      </c>
      <c r="D546" s="20">
        <v>1</v>
      </c>
      <c r="E546" s="20">
        <v>0</v>
      </c>
      <c r="F546" s="20">
        <v>0</v>
      </c>
      <c r="G546" s="20">
        <v>0</v>
      </c>
      <c r="H546" s="21">
        <v>1</v>
      </c>
      <c r="I546" s="21">
        <v>0</v>
      </c>
      <c r="J546" s="21">
        <v>0</v>
      </c>
      <c r="K546" s="21">
        <v>0</v>
      </c>
      <c r="L546" s="21">
        <v>1</v>
      </c>
      <c r="M546" s="21">
        <v>0</v>
      </c>
      <c r="N546" s="21">
        <v>0</v>
      </c>
      <c r="O546" s="21">
        <v>1</v>
      </c>
      <c r="P546" s="21">
        <v>0</v>
      </c>
      <c r="Q546" s="22">
        <v>37270.1512</v>
      </c>
      <c r="R546" s="59">
        <f t="shared" si="24"/>
        <v>32755.248832320904</v>
      </c>
      <c r="S546" s="59">
        <f t="shared" si="25"/>
        <v>4514.9023676790966</v>
      </c>
      <c r="T546" s="61">
        <f t="shared" si="26"/>
        <v>-0.12113989941846806</v>
      </c>
      <c r="U546" s="61"/>
    </row>
    <row r="547" spans="1:21" ht="14.25" customHeight="1">
      <c r="A547" s="19">
        <v>46</v>
      </c>
      <c r="B547" s="19">
        <v>35.53</v>
      </c>
      <c r="C547" s="20">
        <v>0</v>
      </c>
      <c r="D547" s="20">
        <v>1</v>
      </c>
      <c r="E547" s="20">
        <v>0</v>
      </c>
      <c r="F547" s="20">
        <v>0</v>
      </c>
      <c r="G547" s="20">
        <v>0</v>
      </c>
      <c r="H547" s="21">
        <v>1</v>
      </c>
      <c r="I547" s="21">
        <v>0</v>
      </c>
      <c r="J547" s="21">
        <v>0</v>
      </c>
      <c r="K547" s="21">
        <v>0</v>
      </c>
      <c r="L547" s="21">
        <v>1</v>
      </c>
      <c r="M547" s="21">
        <v>0</v>
      </c>
      <c r="N547" s="21">
        <v>0</v>
      </c>
      <c r="O547" s="21">
        <v>1</v>
      </c>
      <c r="P547" s="21">
        <v>0</v>
      </c>
      <c r="Q547" s="22">
        <v>42111.664700000001</v>
      </c>
      <c r="R547" s="59">
        <f t="shared" si="24"/>
        <v>36301.32622867389</v>
      </c>
      <c r="S547" s="59">
        <f t="shared" si="25"/>
        <v>5810.3384713261112</v>
      </c>
      <c r="T547" s="61">
        <f t="shared" si="26"/>
        <v>-0.1379745615073277</v>
      </c>
      <c r="U547" s="61"/>
    </row>
    <row r="548" spans="1:21" ht="14.25" customHeight="1">
      <c r="A548" s="19">
        <v>48</v>
      </c>
      <c r="B548" s="19">
        <v>33.11</v>
      </c>
      <c r="C548" s="20">
        <v>0</v>
      </c>
      <c r="D548" s="20">
        <v>1</v>
      </c>
      <c r="E548" s="20">
        <v>0</v>
      </c>
      <c r="F548" s="20">
        <v>0</v>
      </c>
      <c r="G548" s="20">
        <v>0</v>
      </c>
      <c r="H548" s="21">
        <v>1</v>
      </c>
      <c r="I548" s="21">
        <v>1</v>
      </c>
      <c r="J548" s="21">
        <v>0</v>
      </c>
      <c r="K548" s="21">
        <v>0</v>
      </c>
      <c r="L548" s="21">
        <v>0</v>
      </c>
      <c r="M548" s="21">
        <v>0</v>
      </c>
      <c r="N548" s="21">
        <v>0</v>
      </c>
      <c r="O548" s="21">
        <v>1</v>
      </c>
      <c r="P548" s="21">
        <v>0</v>
      </c>
      <c r="Q548" s="22">
        <v>40974.164900000003</v>
      </c>
      <c r="R548" s="59">
        <f t="shared" si="24"/>
        <v>35643.334281834927</v>
      </c>
      <c r="S548" s="59">
        <f t="shared" si="25"/>
        <v>5330.8306181650769</v>
      </c>
      <c r="T548" s="61">
        <f t="shared" si="26"/>
        <v>-0.13010223957401695</v>
      </c>
      <c r="U548" s="61"/>
    </row>
    <row r="549" spans="1:21" ht="14.25" customHeight="1">
      <c r="A549" s="19">
        <v>37</v>
      </c>
      <c r="B549" s="19">
        <v>47.6</v>
      </c>
      <c r="C549" s="20">
        <v>0</v>
      </c>
      <c r="D549" s="20">
        <v>1</v>
      </c>
      <c r="E549" s="20">
        <v>0</v>
      </c>
      <c r="F549" s="20">
        <v>0</v>
      </c>
      <c r="G549" s="20">
        <v>0</v>
      </c>
      <c r="H549" s="21">
        <v>1</v>
      </c>
      <c r="I549" s="21">
        <v>0</v>
      </c>
      <c r="J549" s="21">
        <v>1</v>
      </c>
      <c r="K549" s="21">
        <v>0</v>
      </c>
      <c r="L549" s="21">
        <v>0</v>
      </c>
      <c r="M549" s="21">
        <v>0</v>
      </c>
      <c r="N549" s="21">
        <v>0</v>
      </c>
      <c r="O549" s="21">
        <v>1</v>
      </c>
      <c r="P549" s="21">
        <v>0</v>
      </c>
      <c r="Q549" s="22">
        <v>46113.510999999999</v>
      </c>
      <c r="R549" s="59">
        <f t="shared" si="24"/>
        <v>34369.843364423781</v>
      </c>
      <c r="S549" s="59">
        <f t="shared" si="25"/>
        <v>11743.667635576217</v>
      </c>
      <c r="T549" s="61">
        <f t="shared" si="26"/>
        <v>-0.25466869429170591</v>
      </c>
      <c r="U549" s="61"/>
    </row>
    <row r="550" spans="1:21" ht="14.25" customHeight="1">
      <c r="A550" s="19">
        <v>51</v>
      </c>
      <c r="B550" s="19">
        <v>37.049999999999997</v>
      </c>
      <c r="C550" s="20">
        <v>0</v>
      </c>
      <c r="D550" s="20">
        <v>1</v>
      </c>
      <c r="E550" s="20">
        <v>0</v>
      </c>
      <c r="F550" s="20">
        <v>0</v>
      </c>
      <c r="G550" s="20">
        <v>0</v>
      </c>
      <c r="H550" s="21">
        <v>1</v>
      </c>
      <c r="I550" s="21">
        <v>0</v>
      </c>
      <c r="J550" s="21">
        <v>0</v>
      </c>
      <c r="K550" s="21">
        <v>0</v>
      </c>
      <c r="L550" s="21">
        <v>1</v>
      </c>
      <c r="M550" s="21">
        <v>0</v>
      </c>
      <c r="N550" s="21">
        <v>0</v>
      </c>
      <c r="O550" s="21">
        <v>1</v>
      </c>
      <c r="P550" s="21">
        <v>0</v>
      </c>
      <c r="Q550" s="22">
        <v>46255.112500000003</v>
      </c>
      <c r="R550" s="59">
        <f t="shared" si="24"/>
        <v>38102.495086039882</v>
      </c>
      <c r="S550" s="59">
        <f t="shared" si="25"/>
        <v>8152.6174139601208</v>
      </c>
      <c r="T550" s="61">
        <f t="shared" si="26"/>
        <v>-0.17625332581258168</v>
      </c>
      <c r="U550" s="61"/>
    </row>
    <row r="551" spans="1:21" ht="14.25" customHeight="1">
      <c r="A551" s="19">
        <v>22</v>
      </c>
      <c r="B551" s="19">
        <v>31.02</v>
      </c>
      <c r="C551" s="20">
        <v>0</v>
      </c>
      <c r="D551" s="20">
        <v>1</v>
      </c>
      <c r="E551" s="20">
        <v>0</v>
      </c>
      <c r="F551" s="20">
        <v>0</v>
      </c>
      <c r="G551" s="20">
        <v>0</v>
      </c>
      <c r="H551" s="21">
        <v>1</v>
      </c>
      <c r="I551" s="21">
        <v>1</v>
      </c>
      <c r="J551" s="21">
        <v>0</v>
      </c>
      <c r="K551" s="21">
        <v>0</v>
      </c>
      <c r="L551" s="21">
        <v>0</v>
      </c>
      <c r="M551" s="21">
        <v>1</v>
      </c>
      <c r="N551" s="21">
        <v>0</v>
      </c>
      <c r="O551" s="21">
        <v>0</v>
      </c>
      <c r="P551" s="21">
        <v>0</v>
      </c>
      <c r="Q551" s="22">
        <v>35595.589800000002</v>
      </c>
      <c r="R551" s="59">
        <f t="shared" si="24"/>
        <v>29513.581010852664</v>
      </c>
      <c r="S551" s="59">
        <f t="shared" si="25"/>
        <v>6082.0087891473377</v>
      </c>
      <c r="T551" s="61">
        <f t="shared" si="26"/>
        <v>-0.1708641105069521</v>
      </c>
      <c r="U551" s="61"/>
    </row>
    <row r="552" spans="1:21" ht="14.25" customHeight="1">
      <c r="A552" s="19">
        <v>55</v>
      </c>
      <c r="B552" s="19">
        <v>35.200000000000003</v>
      </c>
      <c r="C552" s="20">
        <v>0</v>
      </c>
      <c r="D552" s="20">
        <v>1</v>
      </c>
      <c r="E552" s="20">
        <v>0</v>
      </c>
      <c r="F552" s="20">
        <v>0</v>
      </c>
      <c r="G552" s="20">
        <v>0</v>
      </c>
      <c r="H552" s="21">
        <v>1</v>
      </c>
      <c r="I552" s="21">
        <v>1</v>
      </c>
      <c r="J552" s="21">
        <v>0</v>
      </c>
      <c r="K552" s="21">
        <v>0</v>
      </c>
      <c r="L552" s="21">
        <v>0</v>
      </c>
      <c r="M552" s="21">
        <v>0</v>
      </c>
      <c r="N552" s="21">
        <v>0</v>
      </c>
      <c r="O552" s="21">
        <v>1</v>
      </c>
      <c r="P552" s="21">
        <v>0</v>
      </c>
      <c r="Q552" s="22">
        <v>44423.803</v>
      </c>
      <c r="R552" s="59">
        <f t="shared" si="24"/>
        <v>38159.235333975732</v>
      </c>
      <c r="S552" s="59">
        <f t="shared" si="25"/>
        <v>6264.567666024268</v>
      </c>
      <c r="T552" s="61">
        <f t="shared" si="26"/>
        <v>-0.14101826595134748</v>
      </c>
      <c r="U552" s="61"/>
    </row>
    <row r="553" spans="1:21" ht="14.25" customHeight="1">
      <c r="A553" s="19">
        <v>45</v>
      </c>
      <c r="B553" s="19">
        <v>30.495000000000001</v>
      </c>
      <c r="C553" s="20">
        <v>0</v>
      </c>
      <c r="D553" s="20">
        <v>1</v>
      </c>
      <c r="E553" s="20">
        <v>0</v>
      </c>
      <c r="F553" s="20">
        <v>0</v>
      </c>
      <c r="G553" s="20">
        <v>0</v>
      </c>
      <c r="H553" s="21">
        <v>1</v>
      </c>
      <c r="I553" s="21">
        <v>0</v>
      </c>
      <c r="J553" s="21">
        <v>0</v>
      </c>
      <c r="K553" s="21">
        <v>1</v>
      </c>
      <c r="L553" s="21">
        <v>0</v>
      </c>
      <c r="M553" s="21">
        <v>0</v>
      </c>
      <c r="N553" s="21">
        <v>0</v>
      </c>
      <c r="O553" s="21">
        <v>1</v>
      </c>
      <c r="P553" s="21">
        <v>0</v>
      </c>
      <c r="Q553" s="22">
        <v>39725.518049999999</v>
      </c>
      <c r="R553" s="59">
        <f t="shared" si="24"/>
        <v>34852.419980985971</v>
      </c>
      <c r="S553" s="59">
        <f t="shared" si="25"/>
        <v>4873.0980690140277</v>
      </c>
      <c r="T553" s="61">
        <f t="shared" si="26"/>
        <v>-0.12266921385091989</v>
      </c>
      <c r="U553" s="61"/>
    </row>
    <row r="554" spans="1:21" ht="14.25" customHeight="1">
      <c r="A554" s="19">
        <v>22</v>
      </c>
      <c r="B554" s="19">
        <v>30.4</v>
      </c>
      <c r="C554" s="20">
        <v>0</v>
      </c>
      <c r="D554" s="20">
        <v>1</v>
      </c>
      <c r="E554" s="20">
        <v>0</v>
      </c>
      <c r="F554" s="20">
        <v>0</v>
      </c>
      <c r="G554" s="20">
        <v>0</v>
      </c>
      <c r="H554" s="21">
        <v>1</v>
      </c>
      <c r="I554" s="21">
        <v>0</v>
      </c>
      <c r="J554" s="21">
        <v>0</v>
      </c>
      <c r="K554" s="21">
        <v>1</v>
      </c>
      <c r="L554" s="21">
        <v>0</v>
      </c>
      <c r="M554" s="21">
        <v>1</v>
      </c>
      <c r="N554" s="21">
        <v>0</v>
      </c>
      <c r="O554" s="21">
        <v>0</v>
      </c>
      <c r="P554" s="21">
        <v>0</v>
      </c>
      <c r="Q554" s="22">
        <v>33907.548000000003</v>
      </c>
      <c r="R554" s="59">
        <f t="shared" si="24"/>
        <v>29966.825447313582</v>
      </c>
      <c r="S554" s="59">
        <f t="shared" si="25"/>
        <v>3940.7225526864204</v>
      </c>
      <c r="T554" s="61">
        <f t="shared" si="26"/>
        <v>-0.11621962616366185</v>
      </c>
      <c r="U554" s="61"/>
    </row>
    <row r="555" spans="1:21" ht="14.25" customHeight="1">
      <c r="A555" s="19">
        <v>51</v>
      </c>
      <c r="B555" s="19">
        <v>34.96</v>
      </c>
      <c r="C555" s="20">
        <v>0</v>
      </c>
      <c r="D555" s="20">
        <v>1</v>
      </c>
      <c r="E555" s="20">
        <v>0</v>
      </c>
      <c r="F555" s="20">
        <v>0</v>
      </c>
      <c r="G555" s="20">
        <v>0</v>
      </c>
      <c r="H555" s="21">
        <v>1</v>
      </c>
      <c r="I555" s="21">
        <v>0</v>
      </c>
      <c r="J555" s="21">
        <v>0</v>
      </c>
      <c r="K555" s="21">
        <v>0</v>
      </c>
      <c r="L555" s="21">
        <v>1</v>
      </c>
      <c r="M555" s="21">
        <v>0</v>
      </c>
      <c r="N555" s="21">
        <v>0</v>
      </c>
      <c r="O555" s="21">
        <v>1</v>
      </c>
      <c r="P555" s="21">
        <v>0</v>
      </c>
      <c r="Q555" s="22">
        <v>44641.197399999997</v>
      </c>
      <c r="R555" s="59">
        <f t="shared" si="24"/>
        <v>37787.050936602507</v>
      </c>
      <c r="S555" s="59">
        <f t="shared" si="25"/>
        <v>6854.1464633974902</v>
      </c>
      <c r="T555" s="61">
        <f t="shared" si="26"/>
        <v>-0.15353858907461768</v>
      </c>
      <c r="U555" s="61"/>
    </row>
    <row r="556" spans="1:21" ht="14.25" customHeight="1">
      <c r="A556" s="19">
        <v>23</v>
      </c>
      <c r="B556" s="19">
        <v>31.4</v>
      </c>
      <c r="C556" s="20">
        <v>0</v>
      </c>
      <c r="D556" s="20">
        <v>1</v>
      </c>
      <c r="E556" s="20">
        <v>0</v>
      </c>
      <c r="F556" s="20">
        <v>0</v>
      </c>
      <c r="G556" s="20">
        <v>0</v>
      </c>
      <c r="H556" s="21">
        <v>1</v>
      </c>
      <c r="I556" s="21">
        <v>0</v>
      </c>
      <c r="J556" s="21">
        <v>1</v>
      </c>
      <c r="K556" s="21">
        <v>0</v>
      </c>
      <c r="L556" s="21">
        <v>0</v>
      </c>
      <c r="M556" s="21">
        <v>1</v>
      </c>
      <c r="N556" s="21">
        <v>0</v>
      </c>
      <c r="O556" s="21">
        <v>0</v>
      </c>
      <c r="P556" s="21">
        <v>0</v>
      </c>
      <c r="Q556" s="22">
        <v>34166.273000000001</v>
      </c>
      <c r="R556" s="59">
        <f t="shared" si="24"/>
        <v>29882.676592407523</v>
      </c>
      <c r="S556" s="59">
        <f t="shared" si="25"/>
        <v>4283.5964075924785</v>
      </c>
      <c r="T556" s="61">
        <f t="shared" si="26"/>
        <v>-0.12537499795756121</v>
      </c>
      <c r="U556" s="61"/>
    </row>
    <row r="557" spans="1:21" ht="14.25" customHeight="1">
      <c r="A557" s="19">
        <v>53</v>
      </c>
      <c r="B557" s="19">
        <v>36.86</v>
      </c>
      <c r="C557" s="20">
        <v>0</v>
      </c>
      <c r="D557" s="20">
        <v>1</v>
      </c>
      <c r="E557" s="20">
        <v>0</v>
      </c>
      <c r="F557" s="20">
        <v>0</v>
      </c>
      <c r="G557" s="20">
        <v>0</v>
      </c>
      <c r="H557" s="21">
        <v>1</v>
      </c>
      <c r="I557" s="21">
        <v>0</v>
      </c>
      <c r="J557" s="21">
        <v>0</v>
      </c>
      <c r="K557" s="21">
        <v>1</v>
      </c>
      <c r="L557" s="21">
        <v>0</v>
      </c>
      <c r="M557" s="21">
        <v>0</v>
      </c>
      <c r="N557" s="21">
        <v>0</v>
      </c>
      <c r="O557" s="21">
        <v>1</v>
      </c>
      <c r="P557" s="21">
        <v>0</v>
      </c>
      <c r="Q557" s="22">
        <v>46661.4424</v>
      </c>
      <c r="R557" s="59">
        <f t="shared" si="24"/>
        <v>38327.898688530986</v>
      </c>
      <c r="S557" s="59">
        <f t="shared" si="25"/>
        <v>8333.5437114690139</v>
      </c>
      <c r="T557" s="61">
        <f t="shared" si="26"/>
        <v>-0.17859593023358861</v>
      </c>
      <c r="U557" s="61"/>
    </row>
    <row r="558" spans="1:21" ht="14.25" customHeight="1">
      <c r="A558" s="19">
        <v>23</v>
      </c>
      <c r="B558" s="19">
        <v>42.75</v>
      </c>
      <c r="C558" s="20">
        <v>0</v>
      </c>
      <c r="D558" s="20">
        <v>1</v>
      </c>
      <c r="E558" s="20">
        <v>0</v>
      </c>
      <c r="F558" s="20">
        <v>0</v>
      </c>
      <c r="G558" s="20">
        <v>0</v>
      </c>
      <c r="H558" s="21">
        <v>1</v>
      </c>
      <c r="I558" s="21">
        <v>0</v>
      </c>
      <c r="J558" s="21">
        <v>0</v>
      </c>
      <c r="K558" s="21">
        <v>0</v>
      </c>
      <c r="L558" s="21">
        <v>1</v>
      </c>
      <c r="M558" s="21">
        <v>1</v>
      </c>
      <c r="N558" s="21">
        <v>0</v>
      </c>
      <c r="O558" s="21">
        <v>0</v>
      </c>
      <c r="P558" s="21">
        <v>0</v>
      </c>
      <c r="Q558" s="22">
        <v>40904.199500000002</v>
      </c>
      <c r="R558" s="59">
        <f t="shared" si="24"/>
        <v>32519.786218032306</v>
      </c>
      <c r="S558" s="59">
        <f t="shared" si="25"/>
        <v>8384.4132819676961</v>
      </c>
      <c r="T558" s="61">
        <f t="shared" si="26"/>
        <v>-0.20497683329477442</v>
      </c>
      <c r="U558" s="61"/>
    </row>
    <row r="559" spans="1:21" ht="14.25" customHeight="1">
      <c r="A559" s="19">
        <v>19</v>
      </c>
      <c r="B559" s="19">
        <v>32.49</v>
      </c>
      <c r="C559" s="20">
        <v>0</v>
      </c>
      <c r="D559" s="20">
        <v>1</v>
      </c>
      <c r="E559" s="20">
        <v>0</v>
      </c>
      <c r="F559" s="20">
        <v>0</v>
      </c>
      <c r="G559" s="20">
        <v>0</v>
      </c>
      <c r="H559" s="21">
        <v>1</v>
      </c>
      <c r="I559" s="21">
        <v>0</v>
      </c>
      <c r="J559" s="21">
        <v>0</v>
      </c>
      <c r="K559" s="21">
        <v>1</v>
      </c>
      <c r="L559" s="21">
        <v>0</v>
      </c>
      <c r="M559" s="21">
        <v>1</v>
      </c>
      <c r="N559" s="21">
        <v>0</v>
      </c>
      <c r="O559" s="21">
        <v>0</v>
      </c>
      <c r="P559" s="21">
        <v>0</v>
      </c>
      <c r="Q559" s="22">
        <v>36898.733079999998</v>
      </c>
      <c r="R559" s="59">
        <f t="shared" si="24"/>
        <v>29339.216638449485</v>
      </c>
      <c r="S559" s="59">
        <f t="shared" si="25"/>
        <v>7559.5164415505133</v>
      </c>
      <c r="T559" s="61">
        <f t="shared" si="26"/>
        <v>-0.20487197826442322</v>
      </c>
      <c r="U559" s="61"/>
    </row>
    <row r="560" spans="1:21" ht="14.25" customHeight="1">
      <c r="A560" s="19">
        <v>43</v>
      </c>
      <c r="B560" s="19">
        <v>32.56</v>
      </c>
      <c r="C560" s="20">
        <v>0</v>
      </c>
      <c r="D560" s="20">
        <v>1</v>
      </c>
      <c r="E560" s="20">
        <v>0</v>
      </c>
      <c r="F560" s="20">
        <v>0</v>
      </c>
      <c r="G560" s="20">
        <v>0</v>
      </c>
      <c r="H560" s="21">
        <v>1</v>
      </c>
      <c r="I560" s="21">
        <v>1</v>
      </c>
      <c r="J560" s="21">
        <v>0</v>
      </c>
      <c r="K560" s="21">
        <v>0</v>
      </c>
      <c r="L560" s="21">
        <v>0</v>
      </c>
      <c r="M560" s="21">
        <v>0</v>
      </c>
      <c r="N560" s="21">
        <v>0</v>
      </c>
      <c r="O560" s="21">
        <v>1</v>
      </c>
      <c r="P560" s="21">
        <v>0</v>
      </c>
      <c r="Q560" s="22">
        <v>40941.285400000001</v>
      </c>
      <c r="R560" s="59">
        <f t="shared" si="24"/>
        <v>33988.567733059484</v>
      </c>
      <c r="S560" s="59">
        <f t="shared" si="25"/>
        <v>6952.7176669405162</v>
      </c>
      <c r="T560" s="61">
        <f t="shared" si="26"/>
        <v>-0.16982167508938339</v>
      </c>
      <c r="U560" s="61"/>
    </row>
    <row r="561" spans="1:21" ht="14.25" customHeight="1">
      <c r="A561" s="19">
        <v>19</v>
      </c>
      <c r="B561" s="19">
        <v>30.02</v>
      </c>
      <c r="C561" s="20">
        <v>0</v>
      </c>
      <c r="D561" s="20">
        <v>1</v>
      </c>
      <c r="E561" s="20">
        <v>0</v>
      </c>
      <c r="F561" s="20">
        <v>0</v>
      </c>
      <c r="G561" s="20">
        <v>0</v>
      </c>
      <c r="H561" s="21">
        <v>1</v>
      </c>
      <c r="I561" s="21">
        <v>0</v>
      </c>
      <c r="J561" s="21">
        <v>0</v>
      </c>
      <c r="K561" s="21">
        <v>1</v>
      </c>
      <c r="L561" s="21">
        <v>0</v>
      </c>
      <c r="M561" s="21">
        <v>1</v>
      </c>
      <c r="N561" s="21">
        <v>0</v>
      </c>
      <c r="O561" s="21">
        <v>0</v>
      </c>
      <c r="P561" s="21">
        <v>0</v>
      </c>
      <c r="Q561" s="22">
        <v>33307.550799999997</v>
      </c>
      <c r="R561" s="59">
        <f t="shared" si="24"/>
        <v>28966.419007296223</v>
      </c>
      <c r="S561" s="59">
        <f t="shared" si="25"/>
        <v>4341.1317927037744</v>
      </c>
      <c r="T561" s="61">
        <f t="shared" si="26"/>
        <v>-0.13033476459349197</v>
      </c>
      <c r="U561" s="61"/>
    </row>
    <row r="562" spans="1:21" ht="14.25" customHeight="1">
      <c r="A562" s="19">
        <v>46</v>
      </c>
      <c r="B562" s="19">
        <v>34.6</v>
      </c>
      <c r="C562" s="20">
        <v>0</v>
      </c>
      <c r="D562" s="20">
        <v>1</v>
      </c>
      <c r="E562" s="20">
        <v>0</v>
      </c>
      <c r="F562" s="20">
        <v>0</v>
      </c>
      <c r="G562" s="20">
        <v>0</v>
      </c>
      <c r="H562" s="21">
        <v>1</v>
      </c>
      <c r="I562" s="21">
        <v>0</v>
      </c>
      <c r="J562" s="21">
        <v>1</v>
      </c>
      <c r="K562" s="21">
        <v>0</v>
      </c>
      <c r="L562" s="21">
        <v>0</v>
      </c>
      <c r="M562" s="21">
        <v>0</v>
      </c>
      <c r="N562" s="21">
        <v>0</v>
      </c>
      <c r="O562" s="21">
        <v>1</v>
      </c>
      <c r="P562" s="21">
        <v>0</v>
      </c>
      <c r="Q562" s="22">
        <v>41661.601999999999</v>
      </c>
      <c r="R562" s="59">
        <f t="shared" si="24"/>
        <v>35236.909443784723</v>
      </c>
      <c r="S562" s="59">
        <f t="shared" si="25"/>
        <v>6424.6925562152755</v>
      </c>
      <c r="T562" s="61">
        <f t="shared" si="26"/>
        <v>-0.15421136604913263</v>
      </c>
      <c r="U562" s="61"/>
    </row>
    <row r="563" spans="1:21" ht="14.25" customHeight="1">
      <c r="A563" s="19">
        <v>25</v>
      </c>
      <c r="B563" s="19">
        <v>30.2</v>
      </c>
      <c r="C563" s="20">
        <v>0</v>
      </c>
      <c r="D563" s="20">
        <v>1</v>
      </c>
      <c r="E563" s="20">
        <v>0</v>
      </c>
      <c r="F563" s="20">
        <v>0</v>
      </c>
      <c r="G563" s="20">
        <v>0</v>
      </c>
      <c r="H563" s="21">
        <v>1</v>
      </c>
      <c r="I563" s="21">
        <v>0</v>
      </c>
      <c r="J563" s="21">
        <v>1</v>
      </c>
      <c r="K563" s="21">
        <v>0</v>
      </c>
      <c r="L563" s="21">
        <v>0</v>
      </c>
      <c r="M563" s="21">
        <v>1</v>
      </c>
      <c r="N563" s="21">
        <v>0</v>
      </c>
      <c r="O563" s="21">
        <v>0</v>
      </c>
      <c r="P563" s="21">
        <v>0</v>
      </c>
      <c r="Q563" s="22">
        <v>33900.652999999998</v>
      </c>
      <c r="R563" s="59">
        <f t="shared" si="24"/>
        <v>30330.262306558339</v>
      </c>
      <c r="S563" s="59">
        <f t="shared" si="25"/>
        <v>3570.3906934416591</v>
      </c>
      <c r="T563" s="61">
        <f t="shared" si="26"/>
        <v>-0.10531923067799488</v>
      </c>
      <c r="U563" s="61"/>
    </row>
    <row r="564" spans="1:21" ht="14.25" customHeight="1">
      <c r="A564" s="19">
        <v>19</v>
      </c>
      <c r="B564" s="19">
        <v>34.700000000000003</v>
      </c>
      <c r="C564" s="20">
        <v>0</v>
      </c>
      <c r="D564" s="20">
        <v>1</v>
      </c>
      <c r="E564" s="20">
        <v>0</v>
      </c>
      <c r="F564" s="20">
        <v>0</v>
      </c>
      <c r="G564" s="20">
        <v>0</v>
      </c>
      <c r="H564" s="21">
        <v>1</v>
      </c>
      <c r="I564" s="21">
        <v>0</v>
      </c>
      <c r="J564" s="21">
        <v>1</v>
      </c>
      <c r="K564" s="21">
        <v>0</v>
      </c>
      <c r="L564" s="21">
        <v>0</v>
      </c>
      <c r="M564" s="21">
        <v>1</v>
      </c>
      <c r="N564" s="21">
        <v>0</v>
      </c>
      <c r="O564" s="21">
        <v>0</v>
      </c>
      <c r="P564" s="21">
        <v>0</v>
      </c>
      <c r="Q564" s="22">
        <v>36397.576000000001</v>
      </c>
      <c r="R564" s="59">
        <f t="shared" si="24"/>
        <v>29123.342357643523</v>
      </c>
      <c r="S564" s="59">
        <f t="shared" si="25"/>
        <v>7274.2336423564775</v>
      </c>
      <c r="T564" s="61">
        <f t="shared" si="26"/>
        <v>-0.19985489259934444</v>
      </c>
      <c r="U564" s="61"/>
    </row>
    <row r="565" spans="1:21" ht="14.25" customHeight="1">
      <c r="A565" s="19">
        <v>42</v>
      </c>
      <c r="B565" s="19">
        <v>40.369999999999997</v>
      </c>
      <c r="C565" s="20">
        <v>0</v>
      </c>
      <c r="D565" s="20">
        <v>1</v>
      </c>
      <c r="E565" s="20">
        <v>0</v>
      </c>
      <c r="F565" s="20">
        <v>0</v>
      </c>
      <c r="G565" s="20">
        <v>0</v>
      </c>
      <c r="H565" s="21">
        <v>1</v>
      </c>
      <c r="I565" s="21">
        <v>1</v>
      </c>
      <c r="J565" s="21">
        <v>0</v>
      </c>
      <c r="K565" s="21">
        <v>0</v>
      </c>
      <c r="L565" s="21">
        <v>0</v>
      </c>
      <c r="M565" s="21">
        <v>0</v>
      </c>
      <c r="N565" s="21">
        <v>0</v>
      </c>
      <c r="O565" s="21">
        <v>1</v>
      </c>
      <c r="P565" s="21">
        <v>0</v>
      </c>
      <c r="Q565" s="22">
        <v>43896.376300000004</v>
      </c>
      <c r="R565" s="59">
        <f t="shared" si="24"/>
        <v>34852.981726435501</v>
      </c>
      <c r="S565" s="59">
        <f t="shared" si="25"/>
        <v>9043.3945735645029</v>
      </c>
      <c r="T565" s="61">
        <f t="shared" si="26"/>
        <v>-0.20601688193484213</v>
      </c>
      <c r="U565" s="61"/>
    </row>
    <row r="566" spans="1:21" ht="14.25" customHeight="1">
      <c r="A566" s="19">
        <v>18</v>
      </c>
      <c r="B566" s="19">
        <v>33.770000000000003</v>
      </c>
      <c r="C566" s="20">
        <v>0</v>
      </c>
      <c r="D566" s="20">
        <v>1</v>
      </c>
      <c r="E566" s="20">
        <v>0</v>
      </c>
      <c r="F566" s="20">
        <v>0</v>
      </c>
      <c r="G566" s="20">
        <v>1</v>
      </c>
      <c r="H566" s="21">
        <v>0</v>
      </c>
      <c r="I566" s="21">
        <v>1</v>
      </c>
      <c r="J566" s="21">
        <v>0</v>
      </c>
      <c r="K566" s="21">
        <v>0</v>
      </c>
      <c r="L566" s="21">
        <v>0</v>
      </c>
      <c r="M566" s="21">
        <v>1</v>
      </c>
      <c r="N566" s="21">
        <v>0</v>
      </c>
      <c r="O566" s="21">
        <v>0</v>
      </c>
      <c r="P566" s="21">
        <v>0</v>
      </c>
      <c r="Q566" s="22">
        <v>1725.5523000000001</v>
      </c>
      <c r="R566" s="59">
        <f t="shared" si="24"/>
        <v>4675.4484538027773</v>
      </c>
      <c r="S566" s="59">
        <f t="shared" si="25"/>
        <v>-2949.896153802777</v>
      </c>
      <c r="T566" s="61">
        <f t="shared" si="26"/>
        <v>1.7095373775705187</v>
      </c>
      <c r="U566" s="61"/>
    </row>
    <row r="567" spans="1:21" ht="14.25" customHeight="1">
      <c r="A567" s="19">
        <v>18</v>
      </c>
      <c r="B567" s="19">
        <v>34.1</v>
      </c>
      <c r="C567" s="20">
        <v>0</v>
      </c>
      <c r="D567" s="20">
        <v>1</v>
      </c>
      <c r="E567" s="20">
        <v>0</v>
      </c>
      <c r="F567" s="20">
        <v>0</v>
      </c>
      <c r="G567" s="20">
        <v>1</v>
      </c>
      <c r="H567" s="21">
        <v>0</v>
      </c>
      <c r="I567" s="21">
        <v>1</v>
      </c>
      <c r="J567" s="21">
        <v>0</v>
      </c>
      <c r="K567" s="21">
        <v>0</v>
      </c>
      <c r="L567" s="21">
        <v>0</v>
      </c>
      <c r="M567" s="21">
        <v>1</v>
      </c>
      <c r="N567" s="21">
        <v>0</v>
      </c>
      <c r="O567" s="21">
        <v>0</v>
      </c>
      <c r="P567" s="21">
        <v>0</v>
      </c>
      <c r="Q567" s="22">
        <v>1137.011</v>
      </c>
      <c r="R567" s="59">
        <f t="shared" si="24"/>
        <v>4725.2554247665739</v>
      </c>
      <c r="S567" s="59">
        <f t="shared" si="25"/>
        <v>-3588.244424766574</v>
      </c>
      <c r="T567" s="61">
        <f t="shared" si="26"/>
        <v>3.1558572650278442</v>
      </c>
      <c r="U567" s="61"/>
    </row>
    <row r="568" spans="1:21" ht="14.25" customHeight="1">
      <c r="A568" s="19">
        <v>18</v>
      </c>
      <c r="B568" s="19">
        <v>34.43</v>
      </c>
      <c r="C568" s="20">
        <v>0</v>
      </c>
      <c r="D568" s="20">
        <v>1</v>
      </c>
      <c r="E568" s="20">
        <v>0</v>
      </c>
      <c r="F568" s="20">
        <v>0</v>
      </c>
      <c r="G568" s="20">
        <v>1</v>
      </c>
      <c r="H568" s="21">
        <v>0</v>
      </c>
      <c r="I568" s="21">
        <v>1</v>
      </c>
      <c r="J568" s="21">
        <v>0</v>
      </c>
      <c r="K568" s="21">
        <v>0</v>
      </c>
      <c r="L568" s="21">
        <v>0</v>
      </c>
      <c r="M568" s="21">
        <v>1</v>
      </c>
      <c r="N568" s="21">
        <v>0</v>
      </c>
      <c r="O568" s="21">
        <v>0</v>
      </c>
      <c r="P568" s="21">
        <v>0</v>
      </c>
      <c r="Q568" s="22">
        <v>1137.4697000000001</v>
      </c>
      <c r="R568" s="59">
        <f t="shared" si="24"/>
        <v>4775.0623957303687</v>
      </c>
      <c r="S568" s="59">
        <f t="shared" si="25"/>
        <v>-3637.5926957303686</v>
      </c>
      <c r="T568" s="61">
        <f t="shared" si="26"/>
        <v>3.1979688740107699</v>
      </c>
      <c r="U568" s="61"/>
    </row>
    <row r="569" spans="1:21" ht="14.25" customHeight="1">
      <c r="A569" s="19">
        <v>18</v>
      </c>
      <c r="B569" s="19">
        <v>30.4</v>
      </c>
      <c r="C569" s="20">
        <v>0</v>
      </c>
      <c r="D569" s="20">
        <v>1</v>
      </c>
      <c r="E569" s="20">
        <v>0</v>
      </c>
      <c r="F569" s="20">
        <v>0</v>
      </c>
      <c r="G569" s="20">
        <v>1</v>
      </c>
      <c r="H569" s="21">
        <v>0</v>
      </c>
      <c r="I569" s="21">
        <v>0</v>
      </c>
      <c r="J569" s="21">
        <v>0</v>
      </c>
      <c r="K569" s="21">
        <v>0</v>
      </c>
      <c r="L569" s="21">
        <v>1</v>
      </c>
      <c r="M569" s="21">
        <v>1</v>
      </c>
      <c r="N569" s="21">
        <v>0</v>
      </c>
      <c r="O569" s="21">
        <v>0</v>
      </c>
      <c r="P569" s="21">
        <v>0</v>
      </c>
      <c r="Q569" s="22">
        <v>3481.8679999999999</v>
      </c>
      <c r="R569" s="59">
        <f t="shared" si="24"/>
        <v>5088.256427750659</v>
      </c>
      <c r="S569" s="59">
        <f t="shared" si="25"/>
        <v>-1606.388427750659</v>
      </c>
      <c r="T569" s="61">
        <f t="shared" si="26"/>
        <v>0.46135822143477556</v>
      </c>
      <c r="U569" s="61"/>
    </row>
    <row r="570" spans="1:21" ht="14.25" customHeight="1">
      <c r="A570" s="19">
        <v>18</v>
      </c>
      <c r="B570" s="19">
        <v>43.01</v>
      </c>
      <c r="C570" s="20">
        <v>0</v>
      </c>
      <c r="D570" s="20">
        <v>1</v>
      </c>
      <c r="E570" s="20">
        <v>0</v>
      </c>
      <c r="F570" s="20">
        <v>0</v>
      </c>
      <c r="G570" s="20">
        <v>1</v>
      </c>
      <c r="H570" s="21">
        <v>0</v>
      </c>
      <c r="I570" s="21">
        <v>1</v>
      </c>
      <c r="J570" s="21">
        <v>0</v>
      </c>
      <c r="K570" s="21">
        <v>0</v>
      </c>
      <c r="L570" s="21">
        <v>0</v>
      </c>
      <c r="M570" s="21">
        <v>1</v>
      </c>
      <c r="N570" s="21">
        <v>0</v>
      </c>
      <c r="O570" s="21">
        <v>0</v>
      </c>
      <c r="P570" s="21">
        <v>0</v>
      </c>
      <c r="Q570" s="22">
        <v>1149.3959</v>
      </c>
      <c r="R570" s="59">
        <f t="shared" si="24"/>
        <v>6070.0436407890611</v>
      </c>
      <c r="S570" s="59">
        <f t="shared" si="25"/>
        <v>-4920.6477407890616</v>
      </c>
      <c r="T570" s="61">
        <f t="shared" si="26"/>
        <v>4.2810729886795853</v>
      </c>
      <c r="U570" s="61"/>
    </row>
    <row r="571" spans="1:21" ht="14.25" customHeight="1">
      <c r="A571" s="19">
        <v>18</v>
      </c>
      <c r="B571" s="19">
        <v>33.659999999999997</v>
      </c>
      <c r="C571" s="20">
        <v>0</v>
      </c>
      <c r="D571" s="20">
        <v>1</v>
      </c>
      <c r="E571" s="20">
        <v>0</v>
      </c>
      <c r="F571" s="20">
        <v>0</v>
      </c>
      <c r="G571" s="20">
        <v>1</v>
      </c>
      <c r="H571" s="21">
        <v>0</v>
      </c>
      <c r="I571" s="21">
        <v>1</v>
      </c>
      <c r="J571" s="21">
        <v>0</v>
      </c>
      <c r="K571" s="21">
        <v>0</v>
      </c>
      <c r="L571" s="21">
        <v>0</v>
      </c>
      <c r="M571" s="21">
        <v>1</v>
      </c>
      <c r="N571" s="21">
        <v>0</v>
      </c>
      <c r="O571" s="21">
        <v>0</v>
      </c>
      <c r="P571" s="21">
        <v>0</v>
      </c>
      <c r="Q571" s="22">
        <v>1136.3994</v>
      </c>
      <c r="R571" s="59">
        <f t="shared" si="24"/>
        <v>4658.8461301481784</v>
      </c>
      <c r="S571" s="59">
        <f t="shared" si="25"/>
        <v>-3522.4467301481782</v>
      </c>
      <c r="T571" s="61">
        <f t="shared" si="26"/>
        <v>3.0996555701702921</v>
      </c>
      <c r="U571" s="61"/>
    </row>
    <row r="572" spans="1:21" ht="14.25" customHeight="1">
      <c r="A572" s="19">
        <v>18</v>
      </c>
      <c r="B572" s="19">
        <v>35.200000000000003</v>
      </c>
      <c r="C572" s="20">
        <v>0</v>
      </c>
      <c r="D572" s="20">
        <v>1</v>
      </c>
      <c r="E572" s="20">
        <v>0</v>
      </c>
      <c r="F572" s="20">
        <v>0</v>
      </c>
      <c r="G572" s="20">
        <v>1</v>
      </c>
      <c r="H572" s="21">
        <v>0</v>
      </c>
      <c r="I572" s="21">
        <v>1</v>
      </c>
      <c r="J572" s="21">
        <v>0</v>
      </c>
      <c r="K572" s="21">
        <v>0</v>
      </c>
      <c r="L572" s="21">
        <v>0</v>
      </c>
      <c r="M572" s="21">
        <v>1</v>
      </c>
      <c r="N572" s="21">
        <v>0</v>
      </c>
      <c r="O572" s="21">
        <v>0</v>
      </c>
      <c r="P572" s="21">
        <v>0</v>
      </c>
      <c r="Q572" s="22">
        <v>1727.54</v>
      </c>
      <c r="R572" s="59">
        <f t="shared" si="24"/>
        <v>4891.2786613125591</v>
      </c>
      <c r="S572" s="59">
        <f t="shared" si="25"/>
        <v>-3163.7386613125591</v>
      </c>
      <c r="T572" s="61">
        <f t="shared" si="26"/>
        <v>1.8313547942812087</v>
      </c>
      <c r="U572" s="61"/>
    </row>
    <row r="573" spans="1:21" ht="14.25" customHeight="1">
      <c r="A573" s="19">
        <v>18</v>
      </c>
      <c r="B573" s="19">
        <v>41.14</v>
      </c>
      <c r="C573" s="20">
        <v>0</v>
      </c>
      <c r="D573" s="20">
        <v>1</v>
      </c>
      <c r="E573" s="20">
        <v>0</v>
      </c>
      <c r="F573" s="20">
        <v>0</v>
      </c>
      <c r="G573" s="20">
        <v>1</v>
      </c>
      <c r="H573" s="21">
        <v>0</v>
      </c>
      <c r="I573" s="21">
        <v>1</v>
      </c>
      <c r="J573" s="21">
        <v>0</v>
      </c>
      <c r="K573" s="21">
        <v>0</v>
      </c>
      <c r="L573" s="21">
        <v>0</v>
      </c>
      <c r="M573" s="21">
        <v>1</v>
      </c>
      <c r="N573" s="21">
        <v>0</v>
      </c>
      <c r="O573" s="21">
        <v>0</v>
      </c>
      <c r="P573" s="21">
        <v>0</v>
      </c>
      <c r="Q573" s="22">
        <v>1146.7965999999999</v>
      </c>
      <c r="R573" s="59">
        <f t="shared" si="24"/>
        <v>5787.8041386608838</v>
      </c>
      <c r="S573" s="59">
        <f t="shared" si="25"/>
        <v>-4641.0075386608842</v>
      </c>
      <c r="T573" s="61">
        <f t="shared" si="26"/>
        <v>4.0469317215109326</v>
      </c>
      <c r="U573" s="61"/>
    </row>
    <row r="574" spans="1:21" ht="14.25" customHeight="1">
      <c r="A574" s="19">
        <v>18</v>
      </c>
      <c r="B574" s="19">
        <v>30.14</v>
      </c>
      <c r="C574" s="20">
        <v>0</v>
      </c>
      <c r="D574" s="20">
        <v>1</v>
      </c>
      <c r="E574" s="20">
        <v>0</v>
      </c>
      <c r="F574" s="20">
        <v>0</v>
      </c>
      <c r="G574" s="20">
        <v>1</v>
      </c>
      <c r="H574" s="21">
        <v>0</v>
      </c>
      <c r="I574" s="21">
        <v>1</v>
      </c>
      <c r="J574" s="21">
        <v>0</v>
      </c>
      <c r="K574" s="21">
        <v>0</v>
      </c>
      <c r="L574" s="21">
        <v>0</v>
      </c>
      <c r="M574" s="21">
        <v>1</v>
      </c>
      <c r="N574" s="21">
        <v>0</v>
      </c>
      <c r="O574" s="21">
        <v>0</v>
      </c>
      <c r="P574" s="21">
        <v>0</v>
      </c>
      <c r="Q574" s="22">
        <v>1131.5065999999999</v>
      </c>
      <c r="R574" s="59">
        <f t="shared" si="24"/>
        <v>4127.5717732010235</v>
      </c>
      <c r="S574" s="59">
        <f t="shared" si="25"/>
        <v>-2996.0651732010238</v>
      </c>
      <c r="T574" s="61">
        <f t="shared" si="26"/>
        <v>2.6478547921868278</v>
      </c>
      <c r="U574" s="61"/>
    </row>
    <row r="575" spans="1:21" ht="14.25" customHeight="1">
      <c r="A575" s="19">
        <v>18</v>
      </c>
      <c r="B575" s="19">
        <v>37.29</v>
      </c>
      <c r="C575" s="20">
        <v>0</v>
      </c>
      <c r="D575" s="20">
        <v>1</v>
      </c>
      <c r="E575" s="20">
        <v>0</v>
      </c>
      <c r="F575" s="20">
        <v>0</v>
      </c>
      <c r="G575" s="20">
        <v>1</v>
      </c>
      <c r="H575" s="21">
        <v>0</v>
      </c>
      <c r="I575" s="21">
        <v>1</v>
      </c>
      <c r="J575" s="21">
        <v>0</v>
      </c>
      <c r="K575" s="21">
        <v>0</v>
      </c>
      <c r="L575" s="21">
        <v>0</v>
      </c>
      <c r="M575" s="21">
        <v>1</v>
      </c>
      <c r="N575" s="21">
        <v>0</v>
      </c>
      <c r="O575" s="21">
        <v>0</v>
      </c>
      <c r="P575" s="21">
        <v>0</v>
      </c>
      <c r="Q575" s="22">
        <v>1141.4450999999999</v>
      </c>
      <c r="R575" s="59">
        <f t="shared" si="24"/>
        <v>5206.7228107499341</v>
      </c>
      <c r="S575" s="59">
        <f t="shared" si="25"/>
        <v>-4065.2777107499342</v>
      </c>
      <c r="T575" s="61">
        <f t="shared" si="26"/>
        <v>3.5615183864295661</v>
      </c>
      <c r="U575" s="61"/>
    </row>
    <row r="576" spans="1:21" ht="14.25" customHeight="1">
      <c r="A576" s="19">
        <v>18</v>
      </c>
      <c r="B576" s="19">
        <v>39.14</v>
      </c>
      <c r="C576" s="20">
        <v>0</v>
      </c>
      <c r="D576" s="20">
        <v>1</v>
      </c>
      <c r="E576" s="20">
        <v>0</v>
      </c>
      <c r="F576" s="20">
        <v>0</v>
      </c>
      <c r="G576" s="20">
        <v>1</v>
      </c>
      <c r="H576" s="21">
        <v>0</v>
      </c>
      <c r="I576" s="21">
        <v>0</v>
      </c>
      <c r="J576" s="21">
        <v>0</v>
      </c>
      <c r="K576" s="21">
        <v>0</v>
      </c>
      <c r="L576" s="21">
        <v>1</v>
      </c>
      <c r="M576" s="21">
        <v>1</v>
      </c>
      <c r="N576" s="21">
        <v>0</v>
      </c>
      <c r="O576" s="21">
        <v>0</v>
      </c>
      <c r="P576" s="21">
        <v>0</v>
      </c>
      <c r="Q576" s="22">
        <v>12890.057650000001</v>
      </c>
      <c r="R576" s="59">
        <f t="shared" si="24"/>
        <v>6407.3865072160406</v>
      </c>
      <c r="S576" s="59">
        <f t="shared" si="25"/>
        <v>6482.67114278396</v>
      </c>
      <c r="T576" s="61">
        <f t="shared" si="26"/>
        <v>-0.50292025984724431</v>
      </c>
      <c r="U576" s="61"/>
    </row>
    <row r="577" spans="1:21" ht="14.25" customHeight="1">
      <c r="A577" s="19">
        <v>18</v>
      </c>
      <c r="B577" s="19">
        <v>33.33</v>
      </c>
      <c r="C577" s="20">
        <v>0</v>
      </c>
      <c r="D577" s="20">
        <v>1</v>
      </c>
      <c r="E577" s="20">
        <v>0</v>
      </c>
      <c r="F577" s="20">
        <v>0</v>
      </c>
      <c r="G577" s="20">
        <v>1</v>
      </c>
      <c r="H577" s="21">
        <v>0</v>
      </c>
      <c r="I577" s="21">
        <v>1</v>
      </c>
      <c r="J577" s="21">
        <v>0</v>
      </c>
      <c r="K577" s="21">
        <v>0</v>
      </c>
      <c r="L577" s="21">
        <v>0</v>
      </c>
      <c r="M577" s="21">
        <v>1</v>
      </c>
      <c r="N577" s="21">
        <v>0</v>
      </c>
      <c r="O577" s="21">
        <v>0</v>
      </c>
      <c r="P577" s="21">
        <v>0</v>
      </c>
      <c r="Q577" s="22">
        <v>1135.9407000000001</v>
      </c>
      <c r="R577" s="59">
        <f t="shared" si="24"/>
        <v>4609.0391591843818</v>
      </c>
      <c r="S577" s="59">
        <f t="shared" si="25"/>
        <v>-3473.0984591843817</v>
      </c>
      <c r="T577" s="61">
        <f t="shared" si="26"/>
        <v>3.0574645834807939</v>
      </c>
      <c r="U577" s="61"/>
    </row>
    <row r="578" spans="1:21" ht="14.25" customHeight="1">
      <c r="A578" s="19">
        <v>18</v>
      </c>
      <c r="B578" s="19">
        <v>30.03</v>
      </c>
      <c r="C578" s="20">
        <v>0</v>
      </c>
      <c r="D578" s="20">
        <v>1</v>
      </c>
      <c r="E578" s="20">
        <v>0</v>
      </c>
      <c r="F578" s="20">
        <v>0</v>
      </c>
      <c r="G578" s="20">
        <v>1</v>
      </c>
      <c r="H578" s="21">
        <v>0</v>
      </c>
      <c r="I578" s="21">
        <v>1</v>
      </c>
      <c r="J578" s="21">
        <v>0</v>
      </c>
      <c r="K578" s="21">
        <v>0</v>
      </c>
      <c r="L578" s="21">
        <v>0</v>
      </c>
      <c r="M578" s="21">
        <v>1</v>
      </c>
      <c r="N578" s="21">
        <v>0</v>
      </c>
      <c r="O578" s="21">
        <v>0</v>
      </c>
      <c r="P578" s="21">
        <v>0</v>
      </c>
      <c r="Q578" s="22">
        <v>1720.3536999999999</v>
      </c>
      <c r="R578" s="59">
        <f t="shared" si="24"/>
        <v>4110.9694495464246</v>
      </c>
      <c r="S578" s="59">
        <f t="shared" si="25"/>
        <v>-2390.6157495464249</v>
      </c>
      <c r="T578" s="61">
        <f t="shared" si="26"/>
        <v>1.3896071194815491</v>
      </c>
      <c r="U578" s="61"/>
    </row>
    <row r="579" spans="1:21" ht="14.25" customHeight="1">
      <c r="A579" s="19">
        <v>18</v>
      </c>
      <c r="B579" s="19">
        <v>53.13</v>
      </c>
      <c r="C579" s="20">
        <v>0</v>
      </c>
      <c r="D579" s="20">
        <v>1</v>
      </c>
      <c r="E579" s="20">
        <v>0</v>
      </c>
      <c r="F579" s="20">
        <v>0</v>
      </c>
      <c r="G579" s="20">
        <v>1</v>
      </c>
      <c r="H579" s="21">
        <v>0</v>
      </c>
      <c r="I579" s="21">
        <v>1</v>
      </c>
      <c r="J579" s="21">
        <v>0</v>
      </c>
      <c r="K579" s="21">
        <v>0</v>
      </c>
      <c r="L579" s="21">
        <v>0</v>
      </c>
      <c r="M579" s="21">
        <v>1</v>
      </c>
      <c r="N579" s="21">
        <v>0</v>
      </c>
      <c r="O579" s="21">
        <v>0</v>
      </c>
      <c r="P579" s="21">
        <v>0</v>
      </c>
      <c r="Q579" s="22">
        <v>1163.4627</v>
      </c>
      <c r="R579" s="59">
        <f t="shared" ref="R579:R642" si="27">$X$2*A579+$X$3*B579+($X$4)*C579+$X$5*D579+($X$6)*E579+($X$7)*F579+($X$8)*G579+$X$9*H579+($X$10)*I579+($X$11)*J579+$X$12*K579+$X$13*L579+$X$14*M579+($X$15)*N579+($X$16)*O579+($X$17)*P579+($X$18)</f>
        <v>7597.4574170121323</v>
      </c>
      <c r="S579" s="59">
        <f t="shared" ref="S579:S642" si="28">Q579-R579</f>
        <v>-6433.9947170121322</v>
      </c>
      <c r="T579" s="61">
        <f t="shared" ref="T579:T642" si="29">(R579-Q579)/Q579</f>
        <v>5.5300395251279921</v>
      </c>
      <c r="U579" s="61"/>
    </row>
    <row r="580" spans="1:21" ht="14.25" customHeight="1">
      <c r="A580" s="19">
        <v>19</v>
      </c>
      <c r="B580" s="19">
        <v>34.1</v>
      </c>
      <c r="C580" s="20">
        <v>0</v>
      </c>
      <c r="D580" s="20">
        <v>1</v>
      </c>
      <c r="E580" s="20">
        <v>0</v>
      </c>
      <c r="F580" s="20">
        <v>0</v>
      </c>
      <c r="G580" s="20">
        <v>1</v>
      </c>
      <c r="H580" s="21">
        <v>0</v>
      </c>
      <c r="I580" s="21">
        <v>0</v>
      </c>
      <c r="J580" s="21">
        <v>1</v>
      </c>
      <c r="K580" s="21">
        <v>0</v>
      </c>
      <c r="L580" s="21">
        <v>0</v>
      </c>
      <c r="M580" s="21">
        <v>1</v>
      </c>
      <c r="N580" s="21">
        <v>0</v>
      </c>
      <c r="O580" s="21">
        <v>0</v>
      </c>
      <c r="P580" s="21">
        <v>0</v>
      </c>
      <c r="Q580" s="22">
        <v>1261.442</v>
      </c>
      <c r="R580" s="59">
        <f t="shared" si="27"/>
        <v>5036.9975246055456</v>
      </c>
      <c r="S580" s="59">
        <f t="shared" si="28"/>
        <v>-3775.5555246055455</v>
      </c>
      <c r="T580" s="61">
        <f t="shared" si="29"/>
        <v>2.9930472622645716</v>
      </c>
      <c r="U580" s="61"/>
    </row>
    <row r="581" spans="1:21" ht="14.25" customHeight="1">
      <c r="A581" s="19">
        <v>19</v>
      </c>
      <c r="B581" s="19">
        <v>30.59</v>
      </c>
      <c r="C581" s="20">
        <v>0</v>
      </c>
      <c r="D581" s="20">
        <v>1</v>
      </c>
      <c r="E581" s="20">
        <v>0</v>
      </c>
      <c r="F581" s="20">
        <v>0</v>
      </c>
      <c r="G581" s="20">
        <v>1</v>
      </c>
      <c r="H581" s="21">
        <v>0</v>
      </c>
      <c r="I581" s="21">
        <v>0</v>
      </c>
      <c r="J581" s="21">
        <v>0</v>
      </c>
      <c r="K581" s="21">
        <v>1</v>
      </c>
      <c r="L581" s="21">
        <v>0</v>
      </c>
      <c r="M581" s="21">
        <v>1</v>
      </c>
      <c r="N581" s="21">
        <v>0</v>
      </c>
      <c r="O581" s="21">
        <v>0</v>
      </c>
      <c r="P581" s="21">
        <v>0</v>
      </c>
      <c r="Q581" s="22">
        <v>1639.5631000000001</v>
      </c>
      <c r="R581" s="59">
        <f t="shared" si="27"/>
        <v>5056.6625258571585</v>
      </c>
      <c r="S581" s="59">
        <f t="shared" si="28"/>
        <v>-3417.0994258571582</v>
      </c>
      <c r="T581" s="61">
        <f t="shared" si="29"/>
        <v>2.0841524341802753</v>
      </c>
      <c r="U581" s="61"/>
    </row>
    <row r="582" spans="1:21" ht="14.25" customHeight="1">
      <c r="A582" s="19">
        <v>19</v>
      </c>
      <c r="B582" s="19">
        <v>34.4</v>
      </c>
      <c r="C582" s="20">
        <v>0</v>
      </c>
      <c r="D582" s="20">
        <v>1</v>
      </c>
      <c r="E582" s="20">
        <v>0</v>
      </c>
      <c r="F582" s="20">
        <v>0</v>
      </c>
      <c r="G582" s="20">
        <v>1</v>
      </c>
      <c r="H582" s="21">
        <v>0</v>
      </c>
      <c r="I582" s="21">
        <v>0</v>
      </c>
      <c r="J582" s="21">
        <v>1</v>
      </c>
      <c r="K582" s="21">
        <v>0</v>
      </c>
      <c r="L582" s="21">
        <v>0</v>
      </c>
      <c r="M582" s="21">
        <v>1</v>
      </c>
      <c r="N582" s="21">
        <v>0</v>
      </c>
      <c r="O582" s="21">
        <v>0</v>
      </c>
      <c r="P582" s="21">
        <v>0</v>
      </c>
      <c r="Q582" s="22">
        <v>1261.8589999999999</v>
      </c>
      <c r="R582" s="59">
        <f t="shared" si="27"/>
        <v>5082.2765891180861</v>
      </c>
      <c r="S582" s="59">
        <f t="shared" si="28"/>
        <v>-3820.4175891180862</v>
      </c>
      <c r="T582" s="61">
        <f t="shared" si="29"/>
        <v>3.0276105247243046</v>
      </c>
      <c r="U582" s="61"/>
    </row>
    <row r="583" spans="1:21" ht="14.25" customHeight="1">
      <c r="A583" s="19">
        <v>19</v>
      </c>
      <c r="B583" s="19">
        <v>33.1</v>
      </c>
      <c r="C583" s="20">
        <v>0</v>
      </c>
      <c r="D583" s="20">
        <v>1</v>
      </c>
      <c r="E583" s="20">
        <v>0</v>
      </c>
      <c r="F583" s="20">
        <v>0</v>
      </c>
      <c r="G583" s="20">
        <v>1</v>
      </c>
      <c r="H583" s="21">
        <v>0</v>
      </c>
      <c r="I583" s="21">
        <v>0</v>
      </c>
      <c r="J583" s="21">
        <v>1</v>
      </c>
      <c r="K583" s="21">
        <v>0</v>
      </c>
      <c r="L583" s="21">
        <v>0</v>
      </c>
      <c r="M583" s="21">
        <v>1</v>
      </c>
      <c r="N583" s="21">
        <v>0</v>
      </c>
      <c r="O583" s="21">
        <v>0</v>
      </c>
      <c r="P583" s="21">
        <v>0</v>
      </c>
      <c r="Q583" s="22">
        <v>23082.955330000001</v>
      </c>
      <c r="R583" s="59">
        <f t="shared" si="27"/>
        <v>4886.0673095637394</v>
      </c>
      <c r="S583" s="59">
        <f t="shared" si="28"/>
        <v>18196.888020436261</v>
      </c>
      <c r="T583" s="61">
        <f t="shared" si="29"/>
        <v>-0.78832574773415121</v>
      </c>
      <c r="U583" s="61"/>
    </row>
    <row r="584" spans="1:21" ht="14.25" customHeight="1">
      <c r="A584" s="19">
        <v>19</v>
      </c>
      <c r="B584" s="19">
        <v>30.4</v>
      </c>
      <c r="C584" s="20">
        <v>0</v>
      </c>
      <c r="D584" s="20">
        <v>1</v>
      </c>
      <c r="E584" s="20">
        <v>0</v>
      </c>
      <c r="F584" s="20">
        <v>0</v>
      </c>
      <c r="G584" s="20">
        <v>1</v>
      </c>
      <c r="H584" s="21">
        <v>0</v>
      </c>
      <c r="I584" s="21">
        <v>0</v>
      </c>
      <c r="J584" s="21">
        <v>1</v>
      </c>
      <c r="K584" s="21">
        <v>0</v>
      </c>
      <c r="L584" s="21">
        <v>0</v>
      </c>
      <c r="M584" s="21">
        <v>1</v>
      </c>
      <c r="N584" s="21">
        <v>0</v>
      </c>
      <c r="O584" s="21">
        <v>0</v>
      </c>
      <c r="P584" s="21">
        <v>0</v>
      </c>
      <c r="Q584" s="22">
        <v>1256.299</v>
      </c>
      <c r="R584" s="59">
        <f t="shared" si="27"/>
        <v>4478.5557289508633</v>
      </c>
      <c r="S584" s="59">
        <f t="shared" si="28"/>
        <v>-3222.2567289508634</v>
      </c>
      <c r="T584" s="61">
        <f t="shared" si="29"/>
        <v>2.5648804376592382</v>
      </c>
      <c r="U584" s="61"/>
    </row>
    <row r="585" spans="1:21" ht="14.25" customHeight="1">
      <c r="A585" s="19">
        <v>19</v>
      </c>
      <c r="B585" s="19">
        <v>35.53</v>
      </c>
      <c r="C585" s="20">
        <v>0</v>
      </c>
      <c r="D585" s="20">
        <v>1</v>
      </c>
      <c r="E585" s="20">
        <v>0</v>
      </c>
      <c r="F585" s="20">
        <v>0</v>
      </c>
      <c r="G585" s="20">
        <v>1</v>
      </c>
      <c r="H585" s="21">
        <v>0</v>
      </c>
      <c r="I585" s="21">
        <v>0</v>
      </c>
      <c r="J585" s="21">
        <v>0</v>
      </c>
      <c r="K585" s="21">
        <v>1</v>
      </c>
      <c r="L585" s="21">
        <v>0</v>
      </c>
      <c r="M585" s="21">
        <v>1</v>
      </c>
      <c r="N585" s="21">
        <v>0</v>
      </c>
      <c r="O585" s="21">
        <v>0</v>
      </c>
      <c r="P585" s="21">
        <v>0</v>
      </c>
      <c r="Q585" s="22">
        <v>1646.4296999999999</v>
      </c>
      <c r="R585" s="59">
        <f t="shared" si="27"/>
        <v>5802.2577881636789</v>
      </c>
      <c r="S585" s="59">
        <f t="shared" si="28"/>
        <v>-4155.8280881636792</v>
      </c>
      <c r="T585" s="61">
        <f t="shared" si="29"/>
        <v>2.5241454816829894</v>
      </c>
      <c r="U585" s="61"/>
    </row>
    <row r="586" spans="1:21" ht="14.25" customHeight="1">
      <c r="A586" s="19">
        <v>19</v>
      </c>
      <c r="B586" s="19">
        <v>30.59</v>
      </c>
      <c r="C586" s="20">
        <v>0</v>
      </c>
      <c r="D586" s="20">
        <v>1</v>
      </c>
      <c r="E586" s="20">
        <v>0</v>
      </c>
      <c r="F586" s="20">
        <v>0</v>
      </c>
      <c r="G586" s="20">
        <v>1</v>
      </c>
      <c r="H586" s="21">
        <v>0</v>
      </c>
      <c r="I586" s="21">
        <v>0</v>
      </c>
      <c r="J586" s="21">
        <v>0</v>
      </c>
      <c r="K586" s="21">
        <v>1</v>
      </c>
      <c r="L586" s="21">
        <v>0</v>
      </c>
      <c r="M586" s="21">
        <v>1</v>
      </c>
      <c r="N586" s="21">
        <v>0</v>
      </c>
      <c r="O586" s="21">
        <v>0</v>
      </c>
      <c r="P586" s="21">
        <v>0</v>
      </c>
      <c r="Q586" s="22">
        <v>1639.5631000000001</v>
      </c>
      <c r="R586" s="59">
        <f t="shared" si="27"/>
        <v>5056.6625258571585</v>
      </c>
      <c r="S586" s="59">
        <f t="shared" si="28"/>
        <v>-3417.0994258571582</v>
      </c>
      <c r="T586" s="61">
        <f t="shared" si="29"/>
        <v>2.0841524341802753</v>
      </c>
      <c r="U586" s="61"/>
    </row>
    <row r="587" spans="1:21" ht="14.25" customHeight="1">
      <c r="A587" s="19">
        <v>19</v>
      </c>
      <c r="B587" s="19">
        <v>35.4</v>
      </c>
      <c r="C587" s="20">
        <v>0</v>
      </c>
      <c r="D587" s="20">
        <v>1</v>
      </c>
      <c r="E587" s="20">
        <v>0</v>
      </c>
      <c r="F587" s="20">
        <v>0</v>
      </c>
      <c r="G587" s="20">
        <v>1</v>
      </c>
      <c r="H587" s="21">
        <v>0</v>
      </c>
      <c r="I587" s="21">
        <v>0</v>
      </c>
      <c r="J587" s="21">
        <v>1</v>
      </c>
      <c r="K587" s="21">
        <v>0</v>
      </c>
      <c r="L587" s="21">
        <v>0</v>
      </c>
      <c r="M587" s="21">
        <v>1</v>
      </c>
      <c r="N587" s="21">
        <v>0</v>
      </c>
      <c r="O587" s="21">
        <v>0</v>
      </c>
      <c r="P587" s="21">
        <v>0</v>
      </c>
      <c r="Q587" s="22">
        <v>1263.249</v>
      </c>
      <c r="R587" s="59">
        <f t="shared" si="27"/>
        <v>5233.2068041598923</v>
      </c>
      <c r="S587" s="59">
        <f t="shared" si="28"/>
        <v>-3969.9578041598925</v>
      </c>
      <c r="T587" s="61">
        <f t="shared" si="29"/>
        <v>3.1426565975194856</v>
      </c>
      <c r="U587" s="61"/>
    </row>
    <row r="588" spans="1:21" ht="14.25" customHeight="1">
      <c r="A588" s="19">
        <v>20</v>
      </c>
      <c r="B588" s="19">
        <v>33</v>
      </c>
      <c r="C588" s="20">
        <v>0</v>
      </c>
      <c r="D588" s="20">
        <v>1</v>
      </c>
      <c r="E588" s="20">
        <v>0</v>
      </c>
      <c r="F588" s="20">
        <v>0</v>
      </c>
      <c r="G588" s="20">
        <v>1</v>
      </c>
      <c r="H588" s="21">
        <v>0</v>
      </c>
      <c r="I588" s="21">
        <v>0</v>
      </c>
      <c r="J588" s="21">
        <v>1</v>
      </c>
      <c r="K588" s="21">
        <v>0</v>
      </c>
      <c r="L588" s="21">
        <v>0</v>
      </c>
      <c r="M588" s="21">
        <v>1</v>
      </c>
      <c r="N588" s="21">
        <v>0</v>
      </c>
      <c r="O588" s="21">
        <v>0</v>
      </c>
      <c r="P588" s="21">
        <v>0</v>
      </c>
      <c r="Q588" s="22">
        <v>1980.07</v>
      </c>
      <c r="R588" s="59">
        <f t="shared" si="27"/>
        <v>5185.32527416005</v>
      </c>
      <c r="S588" s="59">
        <f t="shared" si="28"/>
        <v>-3205.2552741600502</v>
      </c>
      <c r="T588" s="61">
        <f t="shared" si="29"/>
        <v>1.6187585661921298</v>
      </c>
      <c r="U588" s="61"/>
    </row>
    <row r="589" spans="1:21" ht="14.25" customHeight="1">
      <c r="A589" s="19">
        <v>20</v>
      </c>
      <c r="B589" s="19">
        <v>33.33</v>
      </c>
      <c r="C589" s="20">
        <v>0</v>
      </c>
      <c r="D589" s="20">
        <v>1</v>
      </c>
      <c r="E589" s="20">
        <v>0</v>
      </c>
      <c r="F589" s="20">
        <v>0</v>
      </c>
      <c r="G589" s="20">
        <v>1</v>
      </c>
      <c r="H589" s="21">
        <v>0</v>
      </c>
      <c r="I589" s="21">
        <v>1</v>
      </c>
      <c r="J589" s="21">
        <v>0</v>
      </c>
      <c r="K589" s="21">
        <v>0</v>
      </c>
      <c r="L589" s="21">
        <v>0</v>
      </c>
      <c r="M589" s="21">
        <v>1</v>
      </c>
      <c r="N589" s="21">
        <v>0</v>
      </c>
      <c r="O589" s="21">
        <v>0</v>
      </c>
      <c r="P589" s="21">
        <v>0</v>
      </c>
      <c r="Q589" s="22">
        <v>1391.5287000000001</v>
      </c>
      <c r="R589" s="59">
        <f t="shared" si="27"/>
        <v>5237.7411313853627</v>
      </c>
      <c r="S589" s="59">
        <f t="shared" si="28"/>
        <v>-3846.2124313853628</v>
      </c>
      <c r="T589" s="61">
        <f t="shared" si="29"/>
        <v>2.764019478279796</v>
      </c>
      <c r="U589" s="61"/>
    </row>
    <row r="590" spans="1:21" ht="14.25" customHeight="1">
      <c r="A590" s="19">
        <v>20</v>
      </c>
      <c r="B590" s="19">
        <v>35.31</v>
      </c>
      <c r="C590" s="20">
        <v>0</v>
      </c>
      <c r="D590" s="20">
        <v>1</v>
      </c>
      <c r="E590" s="20">
        <v>0</v>
      </c>
      <c r="F590" s="20">
        <v>0</v>
      </c>
      <c r="G590" s="20">
        <v>1</v>
      </c>
      <c r="H590" s="21">
        <v>0</v>
      </c>
      <c r="I590" s="21">
        <v>1</v>
      </c>
      <c r="J590" s="21">
        <v>0</v>
      </c>
      <c r="K590" s="21">
        <v>0</v>
      </c>
      <c r="L590" s="21">
        <v>0</v>
      </c>
      <c r="M590" s="21">
        <v>1</v>
      </c>
      <c r="N590" s="21">
        <v>0</v>
      </c>
      <c r="O590" s="21">
        <v>0</v>
      </c>
      <c r="P590" s="21">
        <v>0</v>
      </c>
      <c r="Q590" s="22">
        <v>27724.28875</v>
      </c>
      <c r="R590" s="59">
        <f t="shared" si="27"/>
        <v>5536.582957168137</v>
      </c>
      <c r="S590" s="59">
        <f t="shared" si="28"/>
        <v>22187.705792831861</v>
      </c>
      <c r="T590" s="61">
        <f t="shared" si="29"/>
        <v>-0.80029846727201837</v>
      </c>
      <c r="U590" s="61"/>
    </row>
    <row r="591" spans="1:21" ht="14.25" customHeight="1">
      <c r="A591" s="19">
        <v>20</v>
      </c>
      <c r="B591" s="19">
        <v>31.13</v>
      </c>
      <c r="C591" s="20">
        <v>0</v>
      </c>
      <c r="D591" s="20">
        <v>1</v>
      </c>
      <c r="E591" s="20">
        <v>0</v>
      </c>
      <c r="F591" s="20">
        <v>0</v>
      </c>
      <c r="G591" s="20">
        <v>1</v>
      </c>
      <c r="H591" s="21">
        <v>0</v>
      </c>
      <c r="I591" s="21">
        <v>1</v>
      </c>
      <c r="J591" s="21">
        <v>0</v>
      </c>
      <c r="K591" s="21">
        <v>0</v>
      </c>
      <c r="L591" s="21">
        <v>0</v>
      </c>
      <c r="M591" s="21">
        <v>1</v>
      </c>
      <c r="N591" s="21">
        <v>0</v>
      </c>
      <c r="O591" s="21">
        <v>0</v>
      </c>
      <c r="P591" s="21">
        <v>0</v>
      </c>
      <c r="Q591" s="22">
        <v>2566.4706999999999</v>
      </c>
      <c r="R591" s="59">
        <f t="shared" si="27"/>
        <v>4905.6946582933906</v>
      </c>
      <c r="S591" s="59">
        <f t="shared" si="28"/>
        <v>-2339.2239582933908</v>
      </c>
      <c r="T591" s="61">
        <f t="shared" si="29"/>
        <v>0.91145554799958983</v>
      </c>
      <c r="U591" s="61"/>
    </row>
    <row r="592" spans="1:21" ht="14.25" customHeight="1">
      <c r="A592" s="19">
        <v>20</v>
      </c>
      <c r="B592" s="19">
        <v>32.395000000000003</v>
      </c>
      <c r="C592" s="20">
        <v>0</v>
      </c>
      <c r="D592" s="20">
        <v>1</v>
      </c>
      <c r="E592" s="20">
        <v>0</v>
      </c>
      <c r="F592" s="20">
        <v>0</v>
      </c>
      <c r="G592" s="20">
        <v>1</v>
      </c>
      <c r="H592" s="21">
        <v>0</v>
      </c>
      <c r="I592" s="21">
        <v>0</v>
      </c>
      <c r="J592" s="21">
        <v>0</v>
      </c>
      <c r="K592" s="21">
        <v>1</v>
      </c>
      <c r="L592" s="21">
        <v>0</v>
      </c>
      <c r="M592" s="21">
        <v>1</v>
      </c>
      <c r="N592" s="21">
        <v>0</v>
      </c>
      <c r="O592" s="21">
        <v>0</v>
      </c>
      <c r="P592" s="21">
        <v>0</v>
      </c>
      <c r="Q592" s="22">
        <v>2362.2290499999999</v>
      </c>
      <c r="R592" s="59">
        <f t="shared" si="27"/>
        <v>5643.4425501081096</v>
      </c>
      <c r="S592" s="59">
        <f t="shared" si="28"/>
        <v>-3281.2135001081097</v>
      </c>
      <c r="T592" s="61">
        <f t="shared" si="29"/>
        <v>1.3890327443514039</v>
      </c>
      <c r="U592" s="61"/>
    </row>
    <row r="593" spans="1:21" ht="14.25" customHeight="1">
      <c r="A593" s="19">
        <v>20</v>
      </c>
      <c r="B593" s="19">
        <v>40.47</v>
      </c>
      <c r="C593" s="20">
        <v>0</v>
      </c>
      <c r="D593" s="20">
        <v>1</v>
      </c>
      <c r="E593" s="20">
        <v>0</v>
      </c>
      <c r="F593" s="20">
        <v>0</v>
      </c>
      <c r="G593" s="20">
        <v>1</v>
      </c>
      <c r="H593" s="21">
        <v>0</v>
      </c>
      <c r="I593" s="21">
        <v>0</v>
      </c>
      <c r="J593" s="21">
        <v>0</v>
      </c>
      <c r="K593" s="21">
        <v>0</v>
      </c>
      <c r="L593" s="21">
        <v>1</v>
      </c>
      <c r="M593" s="21">
        <v>1</v>
      </c>
      <c r="N593" s="21">
        <v>0</v>
      </c>
      <c r="O593" s="21">
        <v>0</v>
      </c>
      <c r="P593" s="21">
        <v>0</v>
      </c>
      <c r="Q593" s="22">
        <v>1984.4532999999999</v>
      </c>
      <c r="R593" s="59">
        <f t="shared" si="27"/>
        <v>7236.8256654226225</v>
      </c>
      <c r="S593" s="59">
        <f t="shared" si="28"/>
        <v>-5252.3723654226224</v>
      </c>
      <c r="T593" s="61">
        <f t="shared" si="29"/>
        <v>2.6467603774916864</v>
      </c>
      <c r="U593" s="61"/>
    </row>
    <row r="594" spans="1:21" ht="14.25" customHeight="1">
      <c r="A594" s="19">
        <v>20</v>
      </c>
      <c r="B594" s="19">
        <v>30.114999999999998</v>
      </c>
      <c r="C594" s="20">
        <v>0</v>
      </c>
      <c r="D594" s="20">
        <v>1</v>
      </c>
      <c r="E594" s="20">
        <v>0</v>
      </c>
      <c r="F594" s="20">
        <v>0</v>
      </c>
      <c r="G594" s="20">
        <v>1</v>
      </c>
      <c r="H594" s="21">
        <v>0</v>
      </c>
      <c r="I594" s="21">
        <v>0</v>
      </c>
      <c r="J594" s="21">
        <v>0</v>
      </c>
      <c r="K594" s="21">
        <v>0</v>
      </c>
      <c r="L594" s="21">
        <v>1</v>
      </c>
      <c r="M594" s="21">
        <v>1</v>
      </c>
      <c r="N594" s="21">
        <v>0</v>
      </c>
      <c r="O594" s="21">
        <v>0</v>
      </c>
      <c r="P594" s="21">
        <v>0</v>
      </c>
      <c r="Q594" s="22">
        <v>4915.0598499999996</v>
      </c>
      <c r="R594" s="59">
        <f t="shared" si="27"/>
        <v>5673.9432886647246</v>
      </c>
      <c r="S594" s="59">
        <f t="shared" si="28"/>
        <v>-758.88343866472496</v>
      </c>
      <c r="T594" s="61">
        <f t="shared" si="29"/>
        <v>0.15439963333604675</v>
      </c>
      <c r="U594" s="61"/>
    </row>
    <row r="595" spans="1:21" ht="14.25" customHeight="1">
      <c r="A595" s="19">
        <v>21</v>
      </c>
      <c r="B595" s="19">
        <v>35.53</v>
      </c>
      <c r="C595" s="20">
        <v>0</v>
      </c>
      <c r="D595" s="20">
        <v>1</v>
      </c>
      <c r="E595" s="20">
        <v>0</v>
      </c>
      <c r="F595" s="20">
        <v>0</v>
      </c>
      <c r="G595" s="20">
        <v>1</v>
      </c>
      <c r="H595" s="21">
        <v>0</v>
      </c>
      <c r="I595" s="21">
        <v>1</v>
      </c>
      <c r="J595" s="21">
        <v>0</v>
      </c>
      <c r="K595" s="21">
        <v>0</v>
      </c>
      <c r="L595" s="21">
        <v>0</v>
      </c>
      <c r="M595" s="21">
        <v>1</v>
      </c>
      <c r="N595" s="21">
        <v>0</v>
      </c>
      <c r="O595" s="21">
        <v>0</v>
      </c>
      <c r="P595" s="21">
        <v>0</v>
      </c>
      <c r="Q595" s="22">
        <v>1532.4697000000001</v>
      </c>
      <c r="R595" s="59">
        <f t="shared" si="27"/>
        <v>5884.1385905778243</v>
      </c>
      <c r="S595" s="59">
        <f t="shared" si="28"/>
        <v>-4351.6688905778246</v>
      </c>
      <c r="T595" s="61">
        <f t="shared" si="29"/>
        <v>2.8396443274394425</v>
      </c>
      <c r="U595" s="61"/>
    </row>
    <row r="596" spans="1:21" ht="14.25" customHeight="1">
      <c r="A596" s="19">
        <v>21</v>
      </c>
      <c r="B596" s="19">
        <v>31.02</v>
      </c>
      <c r="C596" s="20">
        <v>0</v>
      </c>
      <c r="D596" s="20">
        <v>1</v>
      </c>
      <c r="E596" s="20">
        <v>0</v>
      </c>
      <c r="F596" s="20">
        <v>0</v>
      </c>
      <c r="G596" s="20">
        <v>1</v>
      </c>
      <c r="H596" s="21">
        <v>0</v>
      </c>
      <c r="I596" s="21">
        <v>1</v>
      </c>
      <c r="J596" s="21">
        <v>0</v>
      </c>
      <c r="K596" s="21">
        <v>0</v>
      </c>
      <c r="L596" s="21">
        <v>0</v>
      </c>
      <c r="M596" s="21">
        <v>1</v>
      </c>
      <c r="N596" s="21">
        <v>0</v>
      </c>
      <c r="O596" s="21">
        <v>0</v>
      </c>
      <c r="P596" s="21">
        <v>0</v>
      </c>
      <c r="Q596" s="22">
        <v>16586.49771</v>
      </c>
      <c r="R596" s="59">
        <f t="shared" si="27"/>
        <v>5203.4433207392813</v>
      </c>
      <c r="S596" s="59">
        <f t="shared" si="28"/>
        <v>11383.054389260718</v>
      </c>
      <c r="T596" s="61">
        <f t="shared" si="29"/>
        <v>-0.68628438554559201</v>
      </c>
      <c r="U596" s="61"/>
    </row>
    <row r="597" spans="1:21" ht="14.25" customHeight="1">
      <c r="A597" s="19">
        <v>21</v>
      </c>
      <c r="B597" s="19">
        <v>36.85</v>
      </c>
      <c r="C597" s="20">
        <v>0</v>
      </c>
      <c r="D597" s="20">
        <v>1</v>
      </c>
      <c r="E597" s="20">
        <v>0</v>
      </c>
      <c r="F597" s="20">
        <v>0</v>
      </c>
      <c r="G597" s="20">
        <v>1</v>
      </c>
      <c r="H597" s="21">
        <v>0</v>
      </c>
      <c r="I597" s="21">
        <v>1</v>
      </c>
      <c r="J597" s="21">
        <v>0</v>
      </c>
      <c r="K597" s="21">
        <v>0</v>
      </c>
      <c r="L597" s="21">
        <v>0</v>
      </c>
      <c r="M597" s="21">
        <v>1</v>
      </c>
      <c r="N597" s="21">
        <v>0</v>
      </c>
      <c r="O597" s="21">
        <v>0</v>
      </c>
      <c r="P597" s="21">
        <v>0</v>
      </c>
      <c r="Q597" s="22">
        <v>1534.3045</v>
      </c>
      <c r="R597" s="59">
        <f t="shared" si="27"/>
        <v>6083.3664744330072</v>
      </c>
      <c r="S597" s="59">
        <f t="shared" si="28"/>
        <v>-4549.061974433007</v>
      </c>
      <c r="T597" s="61">
        <f t="shared" si="29"/>
        <v>2.9649016700615864</v>
      </c>
      <c r="U597" s="61"/>
    </row>
    <row r="598" spans="1:21" ht="14.25" customHeight="1">
      <c r="A598" s="19">
        <v>21</v>
      </c>
      <c r="B598" s="19">
        <v>36.86</v>
      </c>
      <c r="C598" s="20">
        <v>0</v>
      </c>
      <c r="D598" s="20">
        <v>1</v>
      </c>
      <c r="E598" s="20">
        <v>0</v>
      </c>
      <c r="F598" s="20">
        <v>0</v>
      </c>
      <c r="G598" s="20">
        <v>1</v>
      </c>
      <c r="H598" s="21">
        <v>0</v>
      </c>
      <c r="I598" s="21">
        <v>0</v>
      </c>
      <c r="J598" s="21">
        <v>0</v>
      </c>
      <c r="K598" s="21">
        <v>1</v>
      </c>
      <c r="L598" s="21">
        <v>0</v>
      </c>
      <c r="M598" s="21">
        <v>1</v>
      </c>
      <c r="N598" s="21">
        <v>0</v>
      </c>
      <c r="O598" s="21">
        <v>0</v>
      </c>
      <c r="P598" s="21">
        <v>0</v>
      </c>
      <c r="Q598" s="22">
        <v>1917.3184000000001</v>
      </c>
      <c r="R598" s="59">
        <f t="shared" si="27"/>
        <v>6631.696946370259</v>
      </c>
      <c r="S598" s="59">
        <f t="shared" si="28"/>
        <v>-4714.3785463702588</v>
      </c>
      <c r="T598" s="61">
        <f t="shared" si="29"/>
        <v>2.4588396723101695</v>
      </c>
      <c r="U598" s="61"/>
    </row>
    <row r="599" spans="1:21" ht="14.25" customHeight="1">
      <c r="A599" s="19">
        <v>21</v>
      </c>
      <c r="B599" s="19">
        <v>31.1</v>
      </c>
      <c r="C599" s="20">
        <v>0</v>
      </c>
      <c r="D599" s="20">
        <v>1</v>
      </c>
      <c r="E599" s="20">
        <v>0</v>
      </c>
      <c r="F599" s="20">
        <v>0</v>
      </c>
      <c r="G599" s="20">
        <v>1</v>
      </c>
      <c r="H599" s="21">
        <v>0</v>
      </c>
      <c r="I599" s="21">
        <v>0</v>
      </c>
      <c r="J599" s="21">
        <v>1</v>
      </c>
      <c r="K599" s="21">
        <v>0</v>
      </c>
      <c r="L599" s="21">
        <v>0</v>
      </c>
      <c r="M599" s="21">
        <v>1</v>
      </c>
      <c r="N599" s="21">
        <v>0</v>
      </c>
      <c r="O599" s="21">
        <v>0</v>
      </c>
      <c r="P599" s="21">
        <v>0</v>
      </c>
      <c r="Q599" s="22">
        <v>1526.3119999999999</v>
      </c>
      <c r="R599" s="59">
        <f t="shared" si="27"/>
        <v>5212.908851681108</v>
      </c>
      <c r="S599" s="59">
        <f t="shared" si="28"/>
        <v>-3686.5968516811081</v>
      </c>
      <c r="T599" s="61">
        <f t="shared" si="29"/>
        <v>2.4153625547601725</v>
      </c>
      <c r="U599" s="61"/>
    </row>
    <row r="600" spans="1:21" ht="14.25" customHeight="1">
      <c r="A600" s="19">
        <v>21</v>
      </c>
      <c r="B600" s="19">
        <v>31.254999999999999</v>
      </c>
      <c r="C600" s="20">
        <v>0</v>
      </c>
      <c r="D600" s="20">
        <v>1</v>
      </c>
      <c r="E600" s="20">
        <v>0</v>
      </c>
      <c r="F600" s="20">
        <v>0</v>
      </c>
      <c r="G600" s="20">
        <v>1</v>
      </c>
      <c r="H600" s="21">
        <v>0</v>
      </c>
      <c r="I600" s="21">
        <v>0</v>
      </c>
      <c r="J600" s="21">
        <v>0</v>
      </c>
      <c r="K600" s="21">
        <v>1</v>
      </c>
      <c r="L600" s="21">
        <v>0</v>
      </c>
      <c r="M600" s="21">
        <v>1</v>
      </c>
      <c r="N600" s="21">
        <v>0</v>
      </c>
      <c r="O600" s="21">
        <v>0</v>
      </c>
      <c r="P600" s="21">
        <v>0</v>
      </c>
      <c r="Q600" s="22">
        <v>1909.52745</v>
      </c>
      <c r="R600" s="59">
        <f t="shared" si="27"/>
        <v>5785.7330910609398</v>
      </c>
      <c r="S600" s="59">
        <f t="shared" si="28"/>
        <v>-3876.2056410609398</v>
      </c>
      <c r="T600" s="61">
        <f t="shared" si="29"/>
        <v>2.0299292587079276</v>
      </c>
      <c r="U600" s="61"/>
    </row>
    <row r="601" spans="1:21" ht="14.25" customHeight="1">
      <c r="A601" s="19">
        <v>22</v>
      </c>
      <c r="B601" s="19">
        <v>31.73</v>
      </c>
      <c r="C601" s="20">
        <v>0</v>
      </c>
      <c r="D601" s="20">
        <v>1</v>
      </c>
      <c r="E601" s="20">
        <v>0</v>
      </c>
      <c r="F601" s="20">
        <v>0</v>
      </c>
      <c r="G601" s="20">
        <v>1</v>
      </c>
      <c r="H601" s="21">
        <v>0</v>
      </c>
      <c r="I601" s="21">
        <v>0</v>
      </c>
      <c r="J601" s="21">
        <v>0</v>
      </c>
      <c r="K601" s="21">
        <v>0</v>
      </c>
      <c r="L601" s="21">
        <v>1</v>
      </c>
      <c r="M601" s="21">
        <v>1</v>
      </c>
      <c r="N601" s="21">
        <v>0</v>
      </c>
      <c r="O601" s="21">
        <v>0</v>
      </c>
      <c r="P601" s="21">
        <v>0</v>
      </c>
      <c r="Q601" s="22">
        <v>2254.7966999999999</v>
      </c>
      <c r="R601" s="59">
        <f t="shared" si="27"/>
        <v>6546.3975581582217</v>
      </c>
      <c r="S601" s="59">
        <f t="shared" si="28"/>
        <v>-4291.6008581582219</v>
      </c>
      <c r="T601" s="61">
        <f t="shared" si="29"/>
        <v>1.9033205335799108</v>
      </c>
      <c r="U601" s="61"/>
    </row>
    <row r="602" spans="1:21" ht="14.25" customHeight="1">
      <c r="A602" s="19">
        <v>22</v>
      </c>
      <c r="B602" s="19">
        <v>31.35</v>
      </c>
      <c r="C602" s="20">
        <v>0</v>
      </c>
      <c r="D602" s="20">
        <v>1</v>
      </c>
      <c r="E602" s="20">
        <v>0</v>
      </c>
      <c r="F602" s="20">
        <v>0</v>
      </c>
      <c r="G602" s="20">
        <v>1</v>
      </c>
      <c r="H602" s="21">
        <v>0</v>
      </c>
      <c r="I602" s="21">
        <v>0</v>
      </c>
      <c r="J602" s="21">
        <v>0</v>
      </c>
      <c r="K602" s="21">
        <v>1</v>
      </c>
      <c r="L602" s="21">
        <v>0</v>
      </c>
      <c r="M602" s="21">
        <v>1</v>
      </c>
      <c r="N602" s="21">
        <v>0</v>
      </c>
      <c r="O602" s="21">
        <v>0</v>
      </c>
      <c r="P602" s="21">
        <v>0</v>
      </c>
      <c r="Q602" s="22">
        <v>2643.2685000000001</v>
      </c>
      <c r="R602" s="59">
        <f t="shared" si="27"/>
        <v>6114.4224475904011</v>
      </c>
      <c r="S602" s="59">
        <f t="shared" si="28"/>
        <v>-3471.153947590401</v>
      </c>
      <c r="T602" s="61">
        <f t="shared" si="29"/>
        <v>1.3132052031756898</v>
      </c>
      <c r="U602" s="61"/>
    </row>
    <row r="603" spans="1:21" ht="14.25" customHeight="1">
      <c r="A603" s="19">
        <v>22</v>
      </c>
      <c r="B603" s="19">
        <v>34.799999999999997</v>
      </c>
      <c r="C603" s="20">
        <v>0</v>
      </c>
      <c r="D603" s="20">
        <v>1</v>
      </c>
      <c r="E603" s="20">
        <v>0</v>
      </c>
      <c r="F603" s="20">
        <v>0</v>
      </c>
      <c r="G603" s="20">
        <v>1</v>
      </c>
      <c r="H603" s="21">
        <v>0</v>
      </c>
      <c r="I603" s="21">
        <v>0</v>
      </c>
      <c r="J603" s="21">
        <v>1</v>
      </c>
      <c r="K603" s="21">
        <v>0</v>
      </c>
      <c r="L603" s="21">
        <v>0</v>
      </c>
      <c r="M603" s="21">
        <v>1</v>
      </c>
      <c r="N603" s="21">
        <v>0</v>
      </c>
      <c r="O603" s="21">
        <v>0</v>
      </c>
      <c r="P603" s="21">
        <v>0</v>
      </c>
      <c r="Q603" s="22">
        <v>3443.0639999999999</v>
      </c>
      <c r="R603" s="59">
        <f t="shared" si="27"/>
        <v>6085.7016334362779</v>
      </c>
      <c r="S603" s="59">
        <f t="shared" si="28"/>
        <v>-2642.6376334362781</v>
      </c>
      <c r="T603" s="61">
        <f t="shared" si="29"/>
        <v>0.76752498165479299</v>
      </c>
      <c r="U603" s="61"/>
    </row>
    <row r="604" spans="1:21" ht="14.25" customHeight="1">
      <c r="A604" s="19">
        <v>22</v>
      </c>
      <c r="B604" s="19">
        <v>39.5</v>
      </c>
      <c r="C604" s="20">
        <v>0</v>
      </c>
      <c r="D604" s="20">
        <v>1</v>
      </c>
      <c r="E604" s="20">
        <v>0</v>
      </c>
      <c r="F604" s="20">
        <v>0</v>
      </c>
      <c r="G604" s="20">
        <v>1</v>
      </c>
      <c r="H604" s="21">
        <v>0</v>
      </c>
      <c r="I604" s="21">
        <v>0</v>
      </c>
      <c r="J604" s="21">
        <v>1</v>
      </c>
      <c r="K604" s="21">
        <v>0</v>
      </c>
      <c r="L604" s="21">
        <v>0</v>
      </c>
      <c r="M604" s="21">
        <v>1</v>
      </c>
      <c r="N604" s="21">
        <v>0</v>
      </c>
      <c r="O604" s="21">
        <v>0</v>
      </c>
      <c r="P604" s="21">
        <v>0</v>
      </c>
      <c r="Q604" s="22">
        <v>1682.597</v>
      </c>
      <c r="R604" s="59">
        <f t="shared" si="27"/>
        <v>6795.0736441327645</v>
      </c>
      <c r="S604" s="59">
        <f t="shared" si="28"/>
        <v>-5112.4766441327647</v>
      </c>
      <c r="T604" s="61">
        <f t="shared" si="29"/>
        <v>3.0384439316917629</v>
      </c>
      <c r="U604" s="61"/>
    </row>
    <row r="605" spans="1:21" ht="14.25" customHeight="1">
      <c r="A605" s="19">
        <v>22</v>
      </c>
      <c r="B605" s="19">
        <v>33.770000000000003</v>
      </c>
      <c r="C605" s="20">
        <v>0</v>
      </c>
      <c r="D605" s="20">
        <v>1</v>
      </c>
      <c r="E605" s="20">
        <v>0</v>
      </c>
      <c r="F605" s="20">
        <v>0</v>
      </c>
      <c r="G605" s="20">
        <v>1</v>
      </c>
      <c r="H605" s="21">
        <v>0</v>
      </c>
      <c r="I605" s="21">
        <v>1</v>
      </c>
      <c r="J605" s="21">
        <v>0</v>
      </c>
      <c r="K605" s="21">
        <v>0</v>
      </c>
      <c r="L605" s="21">
        <v>0</v>
      </c>
      <c r="M605" s="21">
        <v>1</v>
      </c>
      <c r="N605" s="21">
        <v>0</v>
      </c>
      <c r="O605" s="21">
        <v>0</v>
      </c>
      <c r="P605" s="21">
        <v>0</v>
      </c>
      <c r="Q605" s="22">
        <v>1674.6323</v>
      </c>
      <c r="R605" s="59">
        <f t="shared" si="27"/>
        <v>5932.8523982047373</v>
      </c>
      <c r="S605" s="59">
        <f t="shared" si="28"/>
        <v>-4258.220098204737</v>
      </c>
      <c r="T605" s="61">
        <f t="shared" si="29"/>
        <v>2.5427791511036406</v>
      </c>
      <c r="U605" s="61"/>
    </row>
    <row r="606" spans="1:21" ht="14.25" customHeight="1">
      <c r="A606" s="19">
        <v>22</v>
      </c>
      <c r="B606" s="19">
        <v>32.11</v>
      </c>
      <c r="C606" s="20">
        <v>0</v>
      </c>
      <c r="D606" s="20">
        <v>1</v>
      </c>
      <c r="E606" s="20">
        <v>0</v>
      </c>
      <c r="F606" s="20">
        <v>0</v>
      </c>
      <c r="G606" s="20">
        <v>1</v>
      </c>
      <c r="H606" s="21">
        <v>0</v>
      </c>
      <c r="I606" s="21">
        <v>0</v>
      </c>
      <c r="J606" s="21">
        <v>0</v>
      </c>
      <c r="K606" s="21">
        <v>1</v>
      </c>
      <c r="L606" s="21">
        <v>0</v>
      </c>
      <c r="M606" s="21">
        <v>1</v>
      </c>
      <c r="N606" s="21">
        <v>0</v>
      </c>
      <c r="O606" s="21">
        <v>0</v>
      </c>
      <c r="P606" s="21">
        <v>0</v>
      </c>
      <c r="Q606" s="22">
        <v>2055.3249000000001</v>
      </c>
      <c r="R606" s="59">
        <f t="shared" si="27"/>
        <v>6229.1294110221734</v>
      </c>
      <c r="S606" s="59">
        <f t="shared" si="28"/>
        <v>-4173.8045110221738</v>
      </c>
      <c r="T606" s="61">
        <f t="shared" si="29"/>
        <v>2.0307273614123846</v>
      </c>
      <c r="U606" s="61"/>
    </row>
    <row r="607" spans="1:21" ht="14.25" customHeight="1">
      <c r="A607" s="19">
        <v>23</v>
      </c>
      <c r="B607" s="19">
        <v>34.4</v>
      </c>
      <c r="C607" s="20">
        <v>0</v>
      </c>
      <c r="D607" s="20">
        <v>1</v>
      </c>
      <c r="E607" s="20">
        <v>0</v>
      </c>
      <c r="F607" s="20">
        <v>0</v>
      </c>
      <c r="G607" s="20">
        <v>1</v>
      </c>
      <c r="H607" s="21">
        <v>0</v>
      </c>
      <c r="I607" s="21">
        <v>0</v>
      </c>
      <c r="J607" s="21">
        <v>1</v>
      </c>
      <c r="K607" s="21">
        <v>0</v>
      </c>
      <c r="L607" s="21">
        <v>0</v>
      </c>
      <c r="M607" s="21">
        <v>1</v>
      </c>
      <c r="N607" s="21">
        <v>0</v>
      </c>
      <c r="O607" s="21">
        <v>0</v>
      </c>
      <c r="P607" s="21">
        <v>0</v>
      </c>
      <c r="Q607" s="22">
        <v>1826.8430000000001</v>
      </c>
      <c r="R607" s="59">
        <f t="shared" si="27"/>
        <v>6339.6805335200461</v>
      </c>
      <c r="S607" s="59">
        <f t="shared" si="28"/>
        <v>-4512.8375335200462</v>
      </c>
      <c r="T607" s="61">
        <f t="shared" si="29"/>
        <v>2.4702930320339767</v>
      </c>
      <c r="U607" s="61"/>
    </row>
    <row r="608" spans="1:21" ht="14.25" customHeight="1">
      <c r="A608" s="19">
        <v>23</v>
      </c>
      <c r="B608" s="19">
        <v>41.91</v>
      </c>
      <c r="C608" s="20">
        <v>0</v>
      </c>
      <c r="D608" s="20">
        <v>1</v>
      </c>
      <c r="E608" s="20">
        <v>0</v>
      </c>
      <c r="F608" s="20">
        <v>0</v>
      </c>
      <c r="G608" s="20">
        <v>1</v>
      </c>
      <c r="H608" s="21">
        <v>0</v>
      </c>
      <c r="I608" s="21">
        <v>1</v>
      </c>
      <c r="J608" s="21">
        <v>0</v>
      </c>
      <c r="K608" s="21">
        <v>0</v>
      </c>
      <c r="L608" s="21">
        <v>0</v>
      </c>
      <c r="M608" s="21">
        <v>1</v>
      </c>
      <c r="N608" s="21">
        <v>0</v>
      </c>
      <c r="O608" s="21">
        <v>0</v>
      </c>
      <c r="P608" s="21">
        <v>0</v>
      </c>
      <c r="Q608" s="22">
        <v>1837.2819</v>
      </c>
      <c r="R608" s="59">
        <f t="shared" si="27"/>
        <v>7475.7753347455237</v>
      </c>
      <c r="S608" s="59">
        <f t="shared" si="28"/>
        <v>-5638.4934347455237</v>
      </c>
      <c r="T608" s="61">
        <f t="shared" si="29"/>
        <v>3.0689321190969792</v>
      </c>
      <c r="U608" s="61"/>
    </row>
    <row r="609" spans="1:21" ht="14.25" customHeight="1">
      <c r="A609" s="19">
        <v>23</v>
      </c>
      <c r="B609" s="19">
        <v>32.56</v>
      </c>
      <c r="C609" s="20">
        <v>0</v>
      </c>
      <c r="D609" s="20">
        <v>1</v>
      </c>
      <c r="E609" s="20">
        <v>0</v>
      </c>
      <c r="F609" s="20">
        <v>0</v>
      </c>
      <c r="G609" s="20">
        <v>1</v>
      </c>
      <c r="H609" s="21">
        <v>0</v>
      </c>
      <c r="I609" s="21">
        <v>1</v>
      </c>
      <c r="J609" s="21">
        <v>0</v>
      </c>
      <c r="K609" s="21">
        <v>0</v>
      </c>
      <c r="L609" s="21">
        <v>0</v>
      </c>
      <c r="M609" s="21">
        <v>1</v>
      </c>
      <c r="N609" s="21">
        <v>0</v>
      </c>
      <c r="O609" s="21">
        <v>0</v>
      </c>
      <c r="P609" s="21">
        <v>0</v>
      </c>
      <c r="Q609" s="22">
        <v>1824.2854</v>
      </c>
      <c r="R609" s="59">
        <f t="shared" si="27"/>
        <v>6064.5778241046428</v>
      </c>
      <c r="S609" s="59">
        <f t="shared" si="28"/>
        <v>-4240.292424104643</v>
      </c>
      <c r="T609" s="61">
        <f t="shared" si="29"/>
        <v>2.3243580330712743</v>
      </c>
      <c r="U609" s="61"/>
    </row>
    <row r="610" spans="1:21" ht="14.25" customHeight="1">
      <c r="A610" s="19">
        <v>23</v>
      </c>
      <c r="B610" s="19">
        <v>35.200000000000003</v>
      </c>
      <c r="C610" s="20">
        <v>0</v>
      </c>
      <c r="D610" s="20">
        <v>1</v>
      </c>
      <c r="E610" s="20">
        <v>0</v>
      </c>
      <c r="F610" s="20">
        <v>0</v>
      </c>
      <c r="G610" s="20">
        <v>1</v>
      </c>
      <c r="H610" s="21">
        <v>0</v>
      </c>
      <c r="I610" s="21">
        <v>0</v>
      </c>
      <c r="J610" s="21">
        <v>1</v>
      </c>
      <c r="K610" s="21">
        <v>0</v>
      </c>
      <c r="L610" s="21">
        <v>0</v>
      </c>
      <c r="M610" s="21">
        <v>1</v>
      </c>
      <c r="N610" s="21">
        <v>0</v>
      </c>
      <c r="O610" s="21">
        <v>0</v>
      </c>
      <c r="P610" s="21">
        <v>0</v>
      </c>
      <c r="Q610" s="22">
        <v>2416.9549999999999</v>
      </c>
      <c r="R610" s="59">
        <f t="shared" si="27"/>
        <v>6460.4247055534925</v>
      </c>
      <c r="S610" s="59">
        <f t="shared" si="28"/>
        <v>-4043.4697055534925</v>
      </c>
      <c r="T610" s="61">
        <f t="shared" si="29"/>
        <v>1.6729602766925709</v>
      </c>
      <c r="U610" s="61"/>
    </row>
    <row r="611" spans="1:21" ht="14.25" customHeight="1">
      <c r="A611" s="19">
        <v>23</v>
      </c>
      <c r="B611" s="19">
        <v>37.1</v>
      </c>
      <c r="C611" s="20">
        <v>0</v>
      </c>
      <c r="D611" s="20">
        <v>1</v>
      </c>
      <c r="E611" s="20">
        <v>0</v>
      </c>
      <c r="F611" s="20">
        <v>0</v>
      </c>
      <c r="G611" s="20">
        <v>1</v>
      </c>
      <c r="H611" s="21">
        <v>0</v>
      </c>
      <c r="I611" s="21">
        <v>0</v>
      </c>
      <c r="J611" s="21">
        <v>1</v>
      </c>
      <c r="K611" s="21">
        <v>0</v>
      </c>
      <c r="L611" s="21">
        <v>0</v>
      </c>
      <c r="M611" s="21">
        <v>1</v>
      </c>
      <c r="N611" s="21">
        <v>0</v>
      </c>
      <c r="O611" s="21">
        <v>0</v>
      </c>
      <c r="P611" s="21">
        <v>0</v>
      </c>
      <c r="Q611" s="22">
        <v>3597.596</v>
      </c>
      <c r="R611" s="59">
        <f t="shared" si="27"/>
        <v>6747.1921141329221</v>
      </c>
      <c r="S611" s="59">
        <f t="shared" si="28"/>
        <v>-3149.5961141329221</v>
      </c>
      <c r="T611" s="61">
        <f t="shared" si="29"/>
        <v>0.87547243051552259</v>
      </c>
      <c r="U611" s="61"/>
    </row>
    <row r="612" spans="1:21" ht="14.25" customHeight="1">
      <c r="A612" s="19">
        <v>23</v>
      </c>
      <c r="B612" s="19">
        <v>50.38</v>
      </c>
      <c r="C612" s="20">
        <v>0</v>
      </c>
      <c r="D612" s="20">
        <v>1</v>
      </c>
      <c r="E612" s="20">
        <v>0</v>
      </c>
      <c r="F612" s="20">
        <v>0</v>
      </c>
      <c r="G612" s="20">
        <v>1</v>
      </c>
      <c r="H612" s="21">
        <v>0</v>
      </c>
      <c r="I612" s="21">
        <v>1</v>
      </c>
      <c r="J612" s="21">
        <v>0</v>
      </c>
      <c r="K612" s="21">
        <v>0</v>
      </c>
      <c r="L612" s="21">
        <v>0</v>
      </c>
      <c r="M612" s="21">
        <v>1</v>
      </c>
      <c r="N612" s="21">
        <v>0</v>
      </c>
      <c r="O612" s="21">
        <v>0</v>
      </c>
      <c r="P612" s="21">
        <v>0</v>
      </c>
      <c r="Q612" s="22">
        <v>2438.0551999999998</v>
      </c>
      <c r="R612" s="59">
        <f t="shared" si="27"/>
        <v>8754.1542561496171</v>
      </c>
      <c r="S612" s="59">
        <f t="shared" si="28"/>
        <v>-6316.0990561496174</v>
      </c>
      <c r="T612" s="61">
        <f t="shared" si="29"/>
        <v>2.5906300465016616</v>
      </c>
      <c r="U612" s="61"/>
    </row>
    <row r="613" spans="1:21" ht="14.25" customHeight="1">
      <c r="A613" s="19">
        <v>23</v>
      </c>
      <c r="B613" s="19">
        <v>32.700000000000003</v>
      </c>
      <c r="C613" s="20">
        <v>0</v>
      </c>
      <c r="D613" s="20">
        <v>1</v>
      </c>
      <c r="E613" s="20">
        <v>0</v>
      </c>
      <c r="F613" s="20">
        <v>0</v>
      </c>
      <c r="G613" s="20">
        <v>1</v>
      </c>
      <c r="H613" s="21">
        <v>0</v>
      </c>
      <c r="I613" s="21">
        <v>0</v>
      </c>
      <c r="J613" s="21">
        <v>1</v>
      </c>
      <c r="K613" s="21">
        <v>0</v>
      </c>
      <c r="L613" s="21">
        <v>0</v>
      </c>
      <c r="M613" s="21">
        <v>1</v>
      </c>
      <c r="N613" s="21">
        <v>0</v>
      </c>
      <c r="O613" s="21">
        <v>0</v>
      </c>
      <c r="P613" s="21">
        <v>0</v>
      </c>
      <c r="Q613" s="22">
        <v>3591.48</v>
      </c>
      <c r="R613" s="59">
        <f t="shared" si="27"/>
        <v>6083.099167948978</v>
      </c>
      <c r="S613" s="59">
        <f t="shared" si="28"/>
        <v>-2491.619167948978</v>
      </c>
      <c r="T613" s="61">
        <f t="shared" si="29"/>
        <v>0.69375833025632272</v>
      </c>
      <c r="U613" s="61"/>
    </row>
    <row r="614" spans="1:21" ht="14.25" customHeight="1">
      <c r="A614" s="19">
        <v>24</v>
      </c>
      <c r="B614" s="19">
        <v>35.86</v>
      </c>
      <c r="C614" s="20">
        <v>0</v>
      </c>
      <c r="D614" s="20">
        <v>1</v>
      </c>
      <c r="E614" s="20">
        <v>0</v>
      </c>
      <c r="F614" s="20">
        <v>0</v>
      </c>
      <c r="G614" s="20">
        <v>1</v>
      </c>
      <c r="H614" s="21">
        <v>0</v>
      </c>
      <c r="I614" s="21">
        <v>1</v>
      </c>
      <c r="J614" s="21">
        <v>0</v>
      </c>
      <c r="K614" s="21">
        <v>0</v>
      </c>
      <c r="L614" s="21">
        <v>0</v>
      </c>
      <c r="M614" s="21">
        <v>1</v>
      </c>
      <c r="N614" s="21">
        <v>0</v>
      </c>
      <c r="O614" s="21">
        <v>0</v>
      </c>
      <c r="P614" s="21">
        <v>0</v>
      </c>
      <c r="Q614" s="22">
        <v>1986.9333999999999</v>
      </c>
      <c r="R614" s="59">
        <f t="shared" si="27"/>
        <v>6876.9985198430895</v>
      </c>
      <c r="S614" s="59">
        <f t="shared" si="28"/>
        <v>-4890.0651198430896</v>
      </c>
      <c r="T614" s="61">
        <f t="shared" si="29"/>
        <v>2.4611117412607237</v>
      </c>
      <c r="U614" s="61"/>
    </row>
    <row r="615" spans="1:21" ht="14.25" customHeight="1">
      <c r="A615" s="19">
        <v>24</v>
      </c>
      <c r="B615" s="19">
        <v>33.630000000000003</v>
      </c>
      <c r="C615" s="20">
        <v>0</v>
      </c>
      <c r="D615" s="20">
        <v>1</v>
      </c>
      <c r="E615" s="20">
        <v>0</v>
      </c>
      <c r="F615" s="20">
        <v>0</v>
      </c>
      <c r="G615" s="20">
        <v>1</v>
      </c>
      <c r="H615" s="21">
        <v>0</v>
      </c>
      <c r="I615" s="21">
        <v>0</v>
      </c>
      <c r="J615" s="21">
        <v>0</v>
      </c>
      <c r="K615" s="21">
        <v>0</v>
      </c>
      <c r="L615" s="21">
        <v>1</v>
      </c>
      <c r="M615" s="21">
        <v>1</v>
      </c>
      <c r="N615" s="21">
        <v>0</v>
      </c>
      <c r="O615" s="21">
        <v>0</v>
      </c>
      <c r="P615" s="21">
        <v>0</v>
      </c>
      <c r="Q615" s="22">
        <v>17128.426080000001</v>
      </c>
      <c r="R615" s="59">
        <f t="shared" si="27"/>
        <v>7461.8669389386323</v>
      </c>
      <c r="S615" s="59">
        <f t="shared" si="28"/>
        <v>9666.5591410613688</v>
      </c>
      <c r="T615" s="61">
        <f t="shared" si="29"/>
        <v>-0.56435769964576732</v>
      </c>
      <c r="U615" s="61"/>
    </row>
    <row r="616" spans="1:21" ht="14.25" customHeight="1">
      <c r="A616" s="19">
        <v>24</v>
      </c>
      <c r="B616" s="19">
        <v>32.01</v>
      </c>
      <c r="C616" s="20">
        <v>0</v>
      </c>
      <c r="D616" s="20">
        <v>1</v>
      </c>
      <c r="E616" s="20">
        <v>0</v>
      </c>
      <c r="F616" s="20">
        <v>0</v>
      </c>
      <c r="G616" s="20">
        <v>1</v>
      </c>
      <c r="H616" s="21">
        <v>0</v>
      </c>
      <c r="I616" s="21">
        <v>1</v>
      </c>
      <c r="J616" s="21">
        <v>0</v>
      </c>
      <c r="K616" s="21">
        <v>0</v>
      </c>
      <c r="L616" s="21">
        <v>0</v>
      </c>
      <c r="M616" s="21">
        <v>1</v>
      </c>
      <c r="N616" s="21">
        <v>0</v>
      </c>
      <c r="O616" s="21">
        <v>0</v>
      </c>
      <c r="P616" s="21">
        <v>0</v>
      </c>
      <c r="Q616" s="22">
        <v>1981.5818999999999</v>
      </c>
      <c r="R616" s="59">
        <f t="shared" si="27"/>
        <v>6295.9171919321398</v>
      </c>
      <c r="S616" s="59">
        <f t="shared" si="28"/>
        <v>-4314.3352919321396</v>
      </c>
      <c r="T616" s="61">
        <f t="shared" si="29"/>
        <v>2.1772177531153973</v>
      </c>
      <c r="U616" s="61"/>
    </row>
    <row r="617" spans="1:21" ht="14.25" customHeight="1">
      <c r="A617" s="19">
        <v>25</v>
      </c>
      <c r="B617" s="19">
        <v>33.659999999999997</v>
      </c>
      <c r="C617" s="20">
        <v>0</v>
      </c>
      <c r="D617" s="20">
        <v>1</v>
      </c>
      <c r="E617" s="20">
        <v>0</v>
      </c>
      <c r="F617" s="20">
        <v>0</v>
      </c>
      <c r="G617" s="20">
        <v>1</v>
      </c>
      <c r="H617" s="21">
        <v>0</v>
      </c>
      <c r="I617" s="21">
        <v>1</v>
      </c>
      <c r="J617" s="21">
        <v>0</v>
      </c>
      <c r="K617" s="21">
        <v>0</v>
      </c>
      <c r="L617" s="21">
        <v>0</v>
      </c>
      <c r="M617" s="21">
        <v>1</v>
      </c>
      <c r="N617" s="21">
        <v>0</v>
      </c>
      <c r="O617" s="21">
        <v>0</v>
      </c>
      <c r="P617" s="21">
        <v>0</v>
      </c>
      <c r="Q617" s="22">
        <v>4504.6624000000002</v>
      </c>
      <c r="R617" s="59">
        <f t="shared" si="27"/>
        <v>6859.303032851607</v>
      </c>
      <c r="S617" s="59">
        <f t="shared" si="28"/>
        <v>-2354.6406328516068</v>
      </c>
      <c r="T617" s="61">
        <f t="shared" si="29"/>
        <v>0.52271189797743922</v>
      </c>
      <c r="U617" s="61"/>
    </row>
    <row r="618" spans="1:21" ht="14.25" customHeight="1">
      <c r="A618" s="19">
        <v>25</v>
      </c>
      <c r="B618" s="19">
        <v>30.59</v>
      </c>
      <c r="C618" s="20">
        <v>0</v>
      </c>
      <c r="D618" s="20">
        <v>1</v>
      </c>
      <c r="E618" s="20">
        <v>0</v>
      </c>
      <c r="F618" s="20">
        <v>0</v>
      </c>
      <c r="G618" s="20">
        <v>1</v>
      </c>
      <c r="H618" s="21">
        <v>0</v>
      </c>
      <c r="I618" s="21">
        <v>0</v>
      </c>
      <c r="J618" s="21">
        <v>0</v>
      </c>
      <c r="K618" s="21">
        <v>0</v>
      </c>
      <c r="L618" s="21">
        <v>1</v>
      </c>
      <c r="M618" s="21">
        <v>1</v>
      </c>
      <c r="N618" s="21">
        <v>0</v>
      </c>
      <c r="O618" s="21">
        <v>0</v>
      </c>
      <c r="P618" s="21">
        <v>0</v>
      </c>
      <c r="Q618" s="22">
        <v>2727.3951000000002</v>
      </c>
      <c r="R618" s="59">
        <f t="shared" si="27"/>
        <v>7317.3900713120329</v>
      </c>
      <c r="S618" s="59">
        <f t="shared" si="28"/>
        <v>-4589.9949713120332</v>
      </c>
      <c r="T618" s="61">
        <f t="shared" si="29"/>
        <v>1.6829226434087357</v>
      </c>
      <c r="U618" s="61"/>
    </row>
    <row r="619" spans="1:21" ht="14.25" customHeight="1">
      <c r="A619" s="19">
        <v>25</v>
      </c>
      <c r="B619" s="19">
        <v>35.625</v>
      </c>
      <c r="C619" s="20">
        <v>0</v>
      </c>
      <c r="D619" s="20">
        <v>1</v>
      </c>
      <c r="E619" s="20">
        <v>0</v>
      </c>
      <c r="F619" s="20">
        <v>0</v>
      </c>
      <c r="G619" s="20">
        <v>1</v>
      </c>
      <c r="H619" s="21">
        <v>0</v>
      </c>
      <c r="I619" s="21">
        <v>0</v>
      </c>
      <c r="J619" s="21">
        <v>0</v>
      </c>
      <c r="K619" s="21">
        <v>1</v>
      </c>
      <c r="L619" s="21">
        <v>0</v>
      </c>
      <c r="M619" s="21">
        <v>1</v>
      </c>
      <c r="N619" s="21">
        <v>0</v>
      </c>
      <c r="O619" s="21">
        <v>0</v>
      </c>
      <c r="P619" s="21">
        <v>0</v>
      </c>
      <c r="Q619" s="22">
        <v>2534.3937500000002</v>
      </c>
      <c r="R619" s="59">
        <f t="shared" si="27"/>
        <v>7702.7020751955897</v>
      </c>
      <c r="S619" s="59">
        <f t="shared" si="28"/>
        <v>-5168.3083251955895</v>
      </c>
      <c r="T619" s="61">
        <f t="shared" si="29"/>
        <v>2.0392680992034444</v>
      </c>
      <c r="U619" s="61"/>
    </row>
    <row r="620" spans="1:21" ht="14.25" customHeight="1">
      <c r="A620" s="19">
        <v>26</v>
      </c>
      <c r="B620" s="19">
        <v>30.875</v>
      </c>
      <c r="C620" s="20">
        <v>0</v>
      </c>
      <c r="D620" s="20">
        <v>1</v>
      </c>
      <c r="E620" s="20">
        <v>0</v>
      </c>
      <c r="F620" s="20">
        <v>0</v>
      </c>
      <c r="G620" s="20">
        <v>1</v>
      </c>
      <c r="H620" s="21">
        <v>0</v>
      </c>
      <c r="I620" s="21">
        <v>0</v>
      </c>
      <c r="J620" s="21">
        <v>0</v>
      </c>
      <c r="K620" s="21">
        <v>1</v>
      </c>
      <c r="L620" s="21">
        <v>0</v>
      </c>
      <c r="M620" s="21">
        <v>0</v>
      </c>
      <c r="N620" s="21">
        <v>1</v>
      </c>
      <c r="O620" s="21">
        <v>0</v>
      </c>
      <c r="P620" s="21">
        <v>0</v>
      </c>
      <c r="Q620" s="22">
        <v>3877.3042500000001</v>
      </c>
      <c r="R620" s="59">
        <f t="shared" si="27"/>
        <v>5736.4449909372979</v>
      </c>
      <c r="S620" s="59">
        <f t="shared" si="28"/>
        <v>-1859.1407409372978</v>
      </c>
      <c r="T620" s="61">
        <f t="shared" si="29"/>
        <v>0.47949312745763961</v>
      </c>
      <c r="U620" s="61"/>
    </row>
    <row r="621" spans="1:21" ht="14.25" customHeight="1">
      <c r="A621" s="19">
        <v>26</v>
      </c>
      <c r="B621" s="19">
        <v>32.49</v>
      </c>
      <c r="C621" s="20">
        <v>0</v>
      </c>
      <c r="D621" s="20">
        <v>1</v>
      </c>
      <c r="E621" s="20">
        <v>0</v>
      </c>
      <c r="F621" s="20">
        <v>0</v>
      </c>
      <c r="G621" s="20">
        <v>1</v>
      </c>
      <c r="H621" s="21">
        <v>0</v>
      </c>
      <c r="I621" s="21">
        <v>0</v>
      </c>
      <c r="J621" s="21">
        <v>0</v>
      </c>
      <c r="K621" s="21">
        <v>0</v>
      </c>
      <c r="L621" s="21">
        <v>1</v>
      </c>
      <c r="M621" s="21">
        <v>0</v>
      </c>
      <c r="N621" s="21">
        <v>1</v>
      </c>
      <c r="O621" s="21">
        <v>0</v>
      </c>
      <c r="P621" s="21">
        <v>0</v>
      </c>
      <c r="Q621" s="22">
        <v>3490.5491000000002</v>
      </c>
      <c r="R621" s="59">
        <f t="shared" si="27"/>
        <v>6354.8189170817495</v>
      </c>
      <c r="S621" s="59">
        <f t="shared" si="28"/>
        <v>-2864.2698170817494</v>
      </c>
      <c r="T621" s="61">
        <f t="shared" si="29"/>
        <v>0.82057857804714718</v>
      </c>
      <c r="U621" s="61"/>
    </row>
    <row r="622" spans="1:21" ht="14.25" customHeight="1">
      <c r="A622" s="19">
        <v>26</v>
      </c>
      <c r="B622" s="19">
        <v>46.53</v>
      </c>
      <c r="C622" s="20">
        <v>0</v>
      </c>
      <c r="D622" s="20">
        <v>1</v>
      </c>
      <c r="E622" s="20">
        <v>0</v>
      </c>
      <c r="F622" s="20">
        <v>0</v>
      </c>
      <c r="G622" s="20">
        <v>1</v>
      </c>
      <c r="H622" s="21">
        <v>0</v>
      </c>
      <c r="I622" s="21">
        <v>1</v>
      </c>
      <c r="J622" s="21">
        <v>0</v>
      </c>
      <c r="K622" s="21">
        <v>0</v>
      </c>
      <c r="L622" s="21">
        <v>0</v>
      </c>
      <c r="M622" s="21">
        <v>0</v>
      </c>
      <c r="N622" s="21">
        <v>1</v>
      </c>
      <c r="O622" s="21">
        <v>0</v>
      </c>
      <c r="P622" s="21">
        <v>0</v>
      </c>
      <c r="Q622" s="22">
        <v>2927.0646999999999</v>
      </c>
      <c r="R622" s="59">
        <f t="shared" si="27"/>
        <v>7552.4363376299298</v>
      </c>
      <c r="S622" s="59">
        <f t="shared" si="28"/>
        <v>-4625.3716376299299</v>
      </c>
      <c r="T622" s="61">
        <f t="shared" si="29"/>
        <v>1.5802081988928807</v>
      </c>
      <c r="U622" s="61"/>
    </row>
    <row r="623" spans="1:21" ht="14.25" customHeight="1">
      <c r="A623" s="19">
        <v>26</v>
      </c>
      <c r="B623" s="19">
        <v>35.42</v>
      </c>
      <c r="C623" s="20">
        <v>0</v>
      </c>
      <c r="D623" s="20">
        <v>1</v>
      </c>
      <c r="E623" s="20">
        <v>0</v>
      </c>
      <c r="F623" s="20">
        <v>0</v>
      </c>
      <c r="G623" s="20">
        <v>1</v>
      </c>
      <c r="H623" s="21">
        <v>0</v>
      </c>
      <c r="I623" s="21">
        <v>1</v>
      </c>
      <c r="J623" s="21">
        <v>0</v>
      </c>
      <c r="K623" s="21">
        <v>0</v>
      </c>
      <c r="L623" s="21">
        <v>0</v>
      </c>
      <c r="M623" s="21">
        <v>0</v>
      </c>
      <c r="N623" s="21">
        <v>1</v>
      </c>
      <c r="O623" s="21">
        <v>0</v>
      </c>
      <c r="P623" s="21">
        <v>0</v>
      </c>
      <c r="Q623" s="22">
        <v>2322.6217999999999</v>
      </c>
      <c r="R623" s="59">
        <f t="shared" si="27"/>
        <v>5875.6016485154723</v>
      </c>
      <c r="S623" s="59">
        <f t="shared" si="28"/>
        <v>-3552.9798485154724</v>
      </c>
      <c r="T623" s="61">
        <f t="shared" si="29"/>
        <v>1.5297281066230726</v>
      </c>
      <c r="U623" s="61"/>
    </row>
    <row r="624" spans="1:21" ht="14.25" customHeight="1">
      <c r="A624" s="19">
        <v>26</v>
      </c>
      <c r="B624" s="19">
        <v>30</v>
      </c>
      <c r="C624" s="20">
        <v>0</v>
      </c>
      <c r="D624" s="20">
        <v>1</v>
      </c>
      <c r="E624" s="20">
        <v>0</v>
      </c>
      <c r="F624" s="20">
        <v>0</v>
      </c>
      <c r="G624" s="20">
        <v>1</v>
      </c>
      <c r="H624" s="21">
        <v>0</v>
      </c>
      <c r="I624" s="21">
        <v>0</v>
      </c>
      <c r="J624" s="21">
        <v>1</v>
      </c>
      <c r="K624" s="21">
        <v>0</v>
      </c>
      <c r="L624" s="21">
        <v>0</v>
      </c>
      <c r="M624" s="21">
        <v>0</v>
      </c>
      <c r="N624" s="21">
        <v>1</v>
      </c>
      <c r="O624" s="21">
        <v>0</v>
      </c>
      <c r="P624" s="21">
        <v>0</v>
      </c>
      <c r="Q624" s="22">
        <v>2904.0880000000002</v>
      </c>
      <c r="R624" s="59">
        <f t="shared" si="27"/>
        <v>5054.9509967273661</v>
      </c>
      <c r="S624" s="59">
        <f t="shared" si="28"/>
        <v>-2150.862996727366</v>
      </c>
      <c r="T624" s="61">
        <f t="shared" si="29"/>
        <v>0.74063285848340887</v>
      </c>
      <c r="U624" s="61"/>
    </row>
    <row r="625" spans="1:21" ht="14.25" customHeight="1">
      <c r="A625" s="19">
        <v>26</v>
      </c>
      <c r="B625" s="19">
        <v>31.065000000000001</v>
      </c>
      <c r="C625" s="20">
        <v>0</v>
      </c>
      <c r="D625" s="20">
        <v>1</v>
      </c>
      <c r="E625" s="20">
        <v>0</v>
      </c>
      <c r="F625" s="20">
        <v>0</v>
      </c>
      <c r="G625" s="20">
        <v>1</v>
      </c>
      <c r="H625" s="21">
        <v>0</v>
      </c>
      <c r="I625" s="21">
        <v>0</v>
      </c>
      <c r="J625" s="21">
        <v>0</v>
      </c>
      <c r="K625" s="21">
        <v>1</v>
      </c>
      <c r="L625" s="21">
        <v>0</v>
      </c>
      <c r="M625" s="21">
        <v>0</v>
      </c>
      <c r="N625" s="21">
        <v>1</v>
      </c>
      <c r="O625" s="21">
        <v>0</v>
      </c>
      <c r="P625" s="21">
        <v>0</v>
      </c>
      <c r="Q625" s="22">
        <v>2699.56835</v>
      </c>
      <c r="R625" s="59">
        <f t="shared" si="27"/>
        <v>5765.1217317952414</v>
      </c>
      <c r="S625" s="59">
        <f t="shared" si="28"/>
        <v>-3065.5533817952414</v>
      </c>
      <c r="T625" s="61">
        <f t="shared" si="29"/>
        <v>1.1355716856716154</v>
      </c>
      <c r="U625" s="61"/>
    </row>
    <row r="626" spans="1:21" ht="14.25" customHeight="1">
      <c r="A626" s="19">
        <v>26</v>
      </c>
      <c r="B626" s="19">
        <v>33.914999999999999</v>
      </c>
      <c r="C626" s="20">
        <v>0</v>
      </c>
      <c r="D626" s="20">
        <v>1</v>
      </c>
      <c r="E626" s="20">
        <v>0</v>
      </c>
      <c r="F626" s="20">
        <v>0</v>
      </c>
      <c r="G626" s="20">
        <v>1</v>
      </c>
      <c r="H626" s="21">
        <v>0</v>
      </c>
      <c r="I626" s="21">
        <v>0</v>
      </c>
      <c r="J626" s="21">
        <v>0</v>
      </c>
      <c r="K626" s="21">
        <v>1</v>
      </c>
      <c r="L626" s="21">
        <v>0</v>
      </c>
      <c r="M626" s="21">
        <v>0</v>
      </c>
      <c r="N626" s="21">
        <v>1</v>
      </c>
      <c r="O626" s="21">
        <v>0</v>
      </c>
      <c r="P626" s="21">
        <v>0</v>
      </c>
      <c r="Q626" s="22">
        <v>3292.5298499999999</v>
      </c>
      <c r="R626" s="59">
        <f t="shared" si="27"/>
        <v>6195.2728446643869</v>
      </c>
      <c r="S626" s="59">
        <f t="shared" si="28"/>
        <v>-2902.742994664387</v>
      </c>
      <c r="T626" s="61">
        <f t="shared" si="29"/>
        <v>0.88161478465089305</v>
      </c>
      <c r="U626" s="61"/>
    </row>
    <row r="627" spans="1:21" ht="14.25" customHeight="1">
      <c r="A627" s="19">
        <v>27</v>
      </c>
      <c r="B627" s="19">
        <v>30.3</v>
      </c>
      <c r="C627" s="20">
        <v>0</v>
      </c>
      <c r="D627" s="20">
        <v>1</v>
      </c>
      <c r="E627" s="20">
        <v>0</v>
      </c>
      <c r="F627" s="20">
        <v>0</v>
      </c>
      <c r="G627" s="20">
        <v>1</v>
      </c>
      <c r="H627" s="21">
        <v>0</v>
      </c>
      <c r="I627" s="21">
        <v>0</v>
      </c>
      <c r="J627" s="21">
        <v>1</v>
      </c>
      <c r="K627" s="21">
        <v>0</v>
      </c>
      <c r="L627" s="21">
        <v>0</v>
      </c>
      <c r="M627" s="21">
        <v>0</v>
      </c>
      <c r="N627" s="21">
        <v>1</v>
      </c>
      <c r="O627" s="21">
        <v>0</v>
      </c>
      <c r="P627" s="21">
        <v>0</v>
      </c>
      <c r="Q627" s="22">
        <v>4260.7439999999997</v>
      </c>
      <c r="R627" s="59">
        <f t="shared" si="27"/>
        <v>5414.5810473403981</v>
      </c>
      <c r="S627" s="59">
        <f t="shared" si="28"/>
        <v>-1153.8370473403984</v>
      </c>
      <c r="T627" s="61">
        <f t="shared" si="29"/>
        <v>0.27080647120324491</v>
      </c>
      <c r="U627" s="61"/>
    </row>
    <row r="628" spans="1:21" ht="14.25" customHeight="1">
      <c r="A628" s="19">
        <v>27</v>
      </c>
      <c r="B628" s="19">
        <v>32.67</v>
      </c>
      <c r="C628" s="20">
        <v>0</v>
      </c>
      <c r="D628" s="20">
        <v>1</v>
      </c>
      <c r="E628" s="20">
        <v>0</v>
      </c>
      <c r="F628" s="20">
        <v>0</v>
      </c>
      <c r="G628" s="20">
        <v>1</v>
      </c>
      <c r="H628" s="21">
        <v>0</v>
      </c>
      <c r="I628" s="21">
        <v>1</v>
      </c>
      <c r="J628" s="21">
        <v>0</v>
      </c>
      <c r="K628" s="21">
        <v>0</v>
      </c>
      <c r="L628" s="21">
        <v>0</v>
      </c>
      <c r="M628" s="21">
        <v>0</v>
      </c>
      <c r="N628" s="21">
        <v>1</v>
      </c>
      <c r="O628" s="21">
        <v>0</v>
      </c>
      <c r="P628" s="21">
        <v>0</v>
      </c>
      <c r="Q628" s="22">
        <v>2497.0383000000002</v>
      </c>
      <c r="R628" s="59">
        <f t="shared" si="27"/>
        <v>5774.8945432509954</v>
      </c>
      <c r="S628" s="59">
        <f t="shared" si="28"/>
        <v>-3277.8562432509952</v>
      </c>
      <c r="T628" s="61">
        <f t="shared" si="29"/>
        <v>1.3126976239215054</v>
      </c>
      <c r="U628" s="61"/>
    </row>
    <row r="629" spans="1:21" ht="14.25" customHeight="1">
      <c r="A629" s="19">
        <v>27</v>
      </c>
      <c r="B629" s="19">
        <v>33.659999999999997</v>
      </c>
      <c r="C629" s="20">
        <v>0</v>
      </c>
      <c r="D629" s="20">
        <v>1</v>
      </c>
      <c r="E629" s="20">
        <v>0</v>
      </c>
      <c r="F629" s="20">
        <v>0</v>
      </c>
      <c r="G629" s="20">
        <v>1</v>
      </c>
      <c r="H629" s="21">
        <v>0</v>
      </c>
      <c r="I629" s="21">
        <v>1</v>
      </c>
      <c r="J629" s="21">
        <v>0</v>
      </c>
      <c r="K629" s="21">
        <v>0</v>
      </c>
      <c r="L629" s="21">
        <v>0</v>
      </c>
      <c r="M629" s="21">
        <v>0</v>
      </c>
      <c r="N629" s="21">
        <v>1</v>
      </c>
      <c r="O629" s="21">
        <v>0</v>
      </c>
      <c r="P629" s="21">
        <v>0</v>
      </c>
      <c r="Q629" s="22">
        <v>2498.4144000000001</v>
      </c>
      <c r="R629" s="59">
        <f t="shared" si="27"/>
        <v>5924.3154561423835</v>
      </c>
      <c r="S629" s="59">
        <f t="shared" si="28"/>
        <v>-3425.9010561423834</v>
      </c>
      <c r="T629" s="61">
        <f t="shared" si="29"/>
        <v>1.3712301114428347</v>
      </c>
      <c r="U629" s="61"/>
    </row>
    <row r="630" spans="1:21" ht="14.25" customHeight="1">
      <c r="A630" s="19">
        <v>27</v>
      </c>
      <c r="B630" s="19">
        <v>30.5</v>
      </c>
      <c r="C630" s="20">
        <v>0</v>
      </c>
      <c r="D630" s="20">
        <v>1</v>
      </c>
      <c r="E630" s="20">
        <v>0</v>
      </c>
      <c r="F630" s="20">
        <v>0</v>
      </c>
      <c r="G630" s="20">
        <v>1</v>
      </c>
      <c r="H630" s="21">
        <v>0</v>
      </c>
      <c r="I630" s="21">
        <v>0</v>
      </c>
      <c r="J630" s="21">
        <v>1</v>
      </c>
      <c r="K630" s="21">
        <v>0</v>
      </c>
      <c r="L630" s="21">
        <v>0</v>
      </c>
      <c r="M630" s="21">
        <v>0</v>
      </c>
      <c r="N630" s="21">
        <v>1</v>
      </c>
      <c r="O630" s="21">
        <v>0</v>
      </c>
      <c r="P630" s="21">
        <v>0</v>
      </c>
      <c r="Q630" s="22">
        <v>2494.0219999999999</v>
      </c>
      <c r="R630" s="59">
        <f t="shared" si="27"/>
        <v>5444.7670903487597</v>
      </c>
      <c r="S630" s="59">
        <f t="shared" si="28"/>
        <v>-2950.7450903487597</v>
      </c>
      <c r="T630" s="61">
        <f t="shared" si="29"/>
        <v>1.1831271297321193</v>
      </c>
      <c r="U630" s="61"/>
    </row>
    <row r="631" spans="1:21" ht="14.25" customHeight="1">
      <c r="A631" s="19">
        <v>27</v>
      </c>
      <c r="B631" s="19">
        <v>33.155000000000001</v>
      </c>
      <c r="C631" s="20">
        <v>0</v>
      </c>
      <c r="D631" s="20">
        <v>1</v>
      </c>
      <c r="E631" s="20">
        <v>0</v>
      </c>
      <c r="F631" s="20">
        <v>0</v>
      </c>
      <c r="G631" s="20">
        <v>1</v>
      </c>
      <c r="H631" s="21">
        <v>0</v>
      </c>
      <c r="I631" s="21">
        <v>0</v>
      </c>
      <c r="J631" s="21">
        <v>0</v>
      </c>
      <c r="K631" s="21">
        <v>1</v>
      </c>
      <c r="L631" s="21">
        <v>0</v>
      </c>
      <c r="M631" s="21">
        <v>0</v>
      </c>
      <c r="N631" s="21">
        <v>1</v>
      </c>
      <c r="O631" s="21">
        <v>0</v>
      </c>
      <c r="P631" s="21">
        <v>0</v>
      </c>
      <c r="Q631" s="22">
        <v>4058.71245</v>
      </c>
      <c r="R631" s="59">
        <f t="shared" si="27"/>
        <v>6394.916867333106</v>
      </c>
      <c r="S631" s="59">
        <f t="shared" si="28"/>
        <v>-2336.204417333106</v>
      </c>
      <c r="T631" s="61">
        <f t="shared" si="29"/>
        <v>0.57560234830952506</v>
      </c>
      <c r="U631" s="61"/>
    </row>
    <row r="632" spans="1:21" ht="14.25" customHeight="1">
      <c r="A632" s="19">
        <v>27</v>
      </c>
      <c r="B632" s="19">
        <v>32.585000000000001</v>
      </c>
      <c r="C632" s="20">
        <v>0</v>
      </c>
      <c r="D632" s="20">
        <v>1</v>
      </c>
      <c r="E632" s="20">
        <v>0</v>
      </c>
      <c r="F632" s="20">
        <v>0</v>
      </c>
      <c r="G632" s="20">
        <v>1</v>
      </c>
      <c r="H632" s="21">
        <v>0</v>
      </c>
      <c r="I632" s="21">
        <v>0</v>
      </c>
      <c r="J632" s="21">
        <v>0</v>
      </c>
      <c r="K632" s="21">
        <v>0</v>
      </c>
      <c r="L632" s="21">
        <v>1</v>
      </c>
      <c r="M632" s="21">
        <v>0</v>
      </c>
      <c r="N632" s="21">
        <v>1</v>
      </c>
      <c r="O632" s="21">
        <v>0</v>
      </c>
      <c r="P632" s="21">
        <v>0</v>
      </c>
      <c r="Q632" s="22">
        <v>4846.9201499999999</v>
      </c>
      <c r="R632" s="59">
        <f t="shared" si="27"/>
        <v>6683.508273611209</v>
      </c>
      <c r="S632" s="59">
        <f t="shared" si="28"/>
        <v>-1836.5881236112091</v>
      </c>
      <c r="T632" s="61">
        <f t="shared" si="29"/>
        <v>0.3789185847452447</v>
      </c>
      <c r="U632" s="61"/>
    </row>
    <row r="633" spans="1:21" ht="14.25" customHeight="1">
      <c r="A633" s="19">
        <v>27</v>
      </c>
      <c r="B633" s="19">
        <v>45.9</v>
      </c>
      <c r="C633" s="20">
        <v>0</v>
      </c>
      <c r="D633" s="20">
        <v>1</v>
      </c>
      <c r="E633" s="20">
        <v>0</v>
      </c>
      <c r="F633" s="20">
        <v>0</v>
      </c>
      <c r="G633" s="20">
        <v>1</v>
      </c>
      <c r="H633" s="21">
        <v>0</v>
      </c>
      <c r="I633" s="21">
        <v>0</v>
      </c>
      <c r="J633" s="21">
        <v>1</v>
      </c>
      <c r="K633" s="21">
        <v>0</v>
      </c>
      <c r="L633" s="21">
        <v>0</v>
      </c>
      <c r="M633" s="21">
        <v>0</v>
      </c>
      <c r="N633" s="21">
        <v>1</v>
      </c>
      <c r="O633" s="21">
        <v>0</v>
      </c>
      <c r="P633" s="21">
        <v>0</v>
      </c>
      <c r="Q633" s="22">
        <v>3693.4279999999999</v>
      </c>
      <c r="R633" s="59">
        <f t="shared" si="27"/>
        <v>7769.0924019925642</v>
      </c>
      <c r="S633" s="59">
        <f t="shared" si="28"/>
        <v>-4075.6644019925643</v>
      </c>
      <c r="T633" s="61">
        <f t="shared" si="29"/>
        <v>1.1034909579914822</v>
      </c>
      <c r="U633" s="61"/>
    </row>
    <row r="634" spans="1:21" ht="14.25" customHeight="1">
      <c r="A634" s="19">
        <v>28</v>
      </c>
      <c r="B634" s="19">
        <v>33</v>
      </c>
      <c r="C634" s="20">
        <v>0</v>
      </c>
      <c r="D634" s="20">
        <v>1</v>
      </c>
      <c r="E634" s="20">
        <v>0</v>
      </c>
      <c r="F634" s="20">
        <v>0</v>
      </c>
      <c r="G634" s="20">
        <v>1</v>
      </c>
      <c r="H634" s="21">
        <v>0</v>
      </c>
      <c r="I634" s="21">
        <v>1</v>
      </c>
      <c r="J634" s="21">
        <v>0</v>
      </c>
      <c r="K634" s="21">
        <v>0</v>
      </c>
      <c r="L634" s="21">
        <v>0</v>
      </c>
      <c r="M634" s="21">
        <v>0</v>
      </c>
      <c r="N634" s="21">
        <v>1</v>
      </c>
      <c r="O634" s="21">
        <v>0</v>
      </c>
      <c r="P634" s="21">
        <v>0</v>
      </c>
      <c r="Q634" s="22">
        <v>4449.4620000000004</v>
      </c>
      <c r="R634" s="59">
        <f t="shared" si="27"/>
        <v>6139.0525003152798</v>
      </c>
      <c r="S634" s="59">
        <f t="shared" si="28"/>
        <v>-1689.5905003152793</v>
      </c>
      <c r="T634" s="61">
        <f t="shared" si="29"/>
        <v>0.37972916732748346</v>
      </c>
      <c r="U634" s="61"/>
    </row>
    <row r="635" spans="1:21" ht="14.25" customHeight="1">
      <c r="A635" s="19">
        <v>28</v>
      </c>
      <c r="B635" s="19">
        <v>38.06</v>
      </c>
      <c r="C635" s="20">
        <v>0</v>
      </c>
      <c r="D635" s="20">
        <v>1</v>
      </c>
      <c r="E635" s="20">
        <v>0</v>
      </c>
      <c r="F635" s="20">
        <v>0</v>
      </c>
      <c r="G635" s="20">
        <v>1</v>
      </c>
      <c r="H635" s="21">
        <v>0</v>
      </c>
      <c r="I635" s="21">
        <v>1</v>
      </c>
      <c r="J635" s="21">
        <v>0</v>
      </c>
      <c r="K635" s="21">
        <v>0</v>
      </c>
      <c r="L635" s="21">
        <v>0</v>
      </c>
      <c r="M635" s="21">
        <v>0</v>
      </c>
      <c r="N635" s="21">
        <v>1</v>
      </c>
      <c r="O635" s="21">
        <v>0</v>
      </c>
      <c r="P635" s="21">
        <v>0</v>
      </c>
      <c r="Q635" s="22">
        <v>2689.4953999999998</v>
      </c>
      <c r="R635" s="59">
        <f t="shared" si="27"/>
        <v>6902.7593884268172</v>
      </c>
      <c r="S635" s="59">
        <f t="shared" si="28"/>
        <v>-4213.2639884268174</v>
      </c>
      <c r="T635" s="61">
        <f t="shared" si="29"/>
        <v>1.5665630022742623</v>
      </c>
      <c r="U635" s="61"/>
    </row>
    <row r="636" spans="1:21" ht="14.25" customHeight="1">
      <c r="A636" s="19">
        <v>28</v>
      </c>
      <c r="B636" s="19">
        <v>35.435000000000002</v>
      </c>
      <c r="C636" s="20">
        <v>0</v>
      </c>
      <c r="D636" s="20">
        <v>1</v>
      </c>
      <c r="E636" s="20">
        <v>0</v>
      </c>
      <c r="F636" s="20">
        <v>0</v>
      </c>
      <c r="G636" s="20">
        <v>1</v>
      </c>
      <c r="H636" s="21">
        <v>0</v>
      </c>
      <c r="I636" s="21">
        <v>0</v>
      </c>
      <c r="J636" s="21">
        <v>0</v>
      </c>
      <c r="K636" s="21">
        <v>0</v>
      </c>
      <c r="L636" s="21">
        <v>1</v>
      </c>
      <c r="M636" s="21">
        <v>0</v>
      </c>
      <c r="N636" s="21">
        <v>1</v>
      </c>
      <c r="O636" s="21">
        <v>0</v>
      </c>
      <c r="P636" s="21">
        <v>0</v>
      </c>
      <c r="Q636" s="22">
        <v>3268.84665</v>
      </c>
      <c r="R636" s="59">
        <f t="shared" si="27"/>
        <v>7428.010372580844</v>
      </c>
      <c r="S636" s="59">
        <f t="shared" si="28"/>
        <v>-4159.1637225808445</v>
      </c>
      <c r="T636" s="61">
        <f t="shared" si="29"/>
        <v>1.2723642825462138</v>
      </c>
      <c r="U636" s="61"/>
    </row>
    <row r="637" spans="1:21" ht="14.25" customHeight="1">
      <c r="A637" s="19">
        <v>28</v>
      </c>
      <c r="B637" s="19">
        <v>30.875</v>
      </c>
      <c r="C637" s="20">
        <v>0</v>
      </c>
      <c r="D637" s="20">
        <v>1</v>
      </c>
      <c r="E637" s="20">
        <v>0</v>
      </c>
      <c r="F637" s="20">
        <v>0</v>
      </c>
      <c r="G637" s="20">
        <v>1</v>
      </c>
      <c r="H637" s="21">
        <v>0</v>
      </c>
      <c r="I637" s="21">
        <v>0</v>
      </c>
      <c r="J637" s="21">
        <v>0</v>
      </c>
      <c r="K637" s="21">
        <v>1</v>
      </c>
      <c r="L637" s="21">
        <v>0</v>
      </c>
      <c r="M637" s="21">
        <v>0</v>
      </c>
      <c r="N637" s="21">
        <v>1</v>
      </c>
      <c r="O637" s="21">
        <v>0</v>
      </c>
      <c r="P637" s="21">
        <v>0</v>
      </c>
      <c r="Q637" s="22">
        <v>3062.5082499999999</v>
      </c>
      <c r="R637" s="59">
        <f t="shared" si="27"/>
        <v>6365.146963138277</v>
      </c>
      <c r="S637" s="59">
        <f t="shared" si="28"/>
        <v>-3302.6387131382771</v>
      </c>
      <c r="T637" s="61">
        <f t="shared" si="29"/>
        <v>1.0784097359209652</v>
      </c>
      <c r="U637" s="61"/>
    </row>
    <row r="638" spans="1:21" ht="14.25" customHeight="1">
      <c r="A638" s="19">
        <v>28</v>
      </c>
      <c r="B638" s="19">
        <v>33.82</v>
      </c>
      <c r="C638" s="20">
        <v>0</v>
      </c>
      <c r="D638" s="20">
        <v>1</v>
      </c>
      <c r="E638" s="20">
        <v>0</v>
      </c>
      <c r="F638" s="20">
        <v>0</v>
      </c>
      <c r="G638" s="20">
        <v>1</v>
      </c>
      <c r="H638" s="21">
        <v>0</v>
      </c>
      <c r="I638" s="21">
        <v>0</v>
      </c>
      <c r="J638" s="21">
        <v>0</v>
      </c>
      <c r="K638" s="21">
        <v>1</v>
      </c>
      <c r="L638" s="21">
        <v>0</v>
      </c>
      <c r="M638" s="21">
        <v>0</v>
      </c>
      <c r="N638" s="21">
        <v>1</v>
      </c>
      <c r="O638" s="21">
        <v>0</v>
      </c>
      <c r="P638" s="21">
        <v>0</v>
      </c>
      <c r="Q638" s="22">
        <v>19673.335729999999</v>
      </c>
      <c r="R638" s="59">
        <f t="shared" si="27"/>
        <v>6809.636446436396</v>
      </c>
      <c r="S638" s="59">
        <f t="shared" si="28"/>
        <v>12863.699283563603</v>
      </c>
      <c r="T638" s="61">
        <f t="shared" si="29"/>
        <v>-0.6538646755236156</v>
      </c>
      <c r="U638" s="61"/>
    </row>
    <row r="639" spans="1:21" ht="14.25" customHeight="1">
      <c r="A639" s="19">
        <v>28</v>
      </c>
      <c r="B639" s="19">
        <v>37.1</v>
      </c>
      <c r="C639" s="20">
        <v>0</v>
      </c>
      <c r="D639" s="20">
        <v>1</v>
      </c>
      <c r="E639" s="20">
        <v>0</v>
      </c>
      <c r="F639" s="20">
        <v>0</v>
      </c>
      <c r="G639" s="20">
        <v>1</v>
      </c>
      <c r="H639" s="21">
        <v>0</v>
      </c>
      <c r="I639" s="21">
        <v>0</v>
      </c>
      <c r="J639" s="21">
        <v>1</v>
      </c>
      <c r="K639" s="21">
        <v>0</v>
      </c>
      <c r="L639" s="21">
        <v>0</v>
      </c>
      <c r="M639" s="21">
        <v>0</v>
      </c>
      <c r="N639" s="21">
        <v>1</v>
      </c>
      <c r="O639" s="21">
        <v>0</v>
      </c>
      <c r="P639" s="21">
        <v>0</v>
      </c>
      <c r="Q639" s="22">
        <v>3277.1610000000001</v>
      </c>
      <c r="R639" s="59">
        <f t="shared" si="27"/>
        <v>6755.2574957251672</v>
      </c>
      <c r="S639" s="59">
        <f t="shared" si="28"/>
        <v>-3478.0964957251672</v>
      </c>
      <c r="T639" s="61">
        <f t="shared" si="29"/>
        <v>1.0613138920319041</v>
      </c>
      <c r="U639" s="61"/>
    </row>
    <row r="640" spans="1:21" ht="14.25" customHeight="1">
      <c r="A640" s="19">
        <v>29</v>
      </c>
      <c r="B640" s="19">
        <v>33.344999999999999</v>
      </c>
      <c r="C640" s="20">
        <v>0</v>
      </c>
      <c r="D640" s="20">
        <v>1</v>
      </c>
      <c r="E640" s="20">
        <v>0</v>
      </c>
      <c r="F640" s="20">
        <v>0</v>
      </c>
      <c r="G640" s="20">
        <v>1</v>
      </c>
      <c r="H640" s="21">
        <v>0</v>
      </c>
      <c r="I640" s="21">
        <v>0</v>
      </c>
      <c r="J640" s="21">
        <v>0</v>
      </c>
      <c r="K640" s="21">
        <v>1</v>
      </c>
      <c r="L640" s="21">
        <v>0</v>
      </c>
      <c r="M640" s="21">
        <v>0</v>
      </c>
      <c r="N640" s="21">
        <v>1</v>
      </c>
      <c r="O640" s="21">
        <v>0</v>
      </c>
      <c r="P640" s="21">
        <v>0</v>
      </c>
      <c r="Q640" s="22">
        <v>19442.353500000001</v>
      </c>
      <c r="R640" s="59">
        <f t="shared" si="27"/>
        <v>7052.2955803920267</v>
      </c>
      <c r="S640" s="59">
        <f t="shared" si="28"/>
        <v>12390.057919607974</v>
      </c>
      <c r="T640" s="61">
        <f t="shared" si="29"/>
        <v>-0.63727150725903492</v>
      </c>
      <c r="U640" s="61"/>
    </row>
    <row r="641" spans="1:21" ht="14.25" customHeight="1">
      <c r="A641" s="19">
        <v>29</v>
      </c>
      <c r="B641" s="19">
        <v>31.73</v>
      </c>
      <c r="C641" s="20">
        <v>0</v>
      </c>
      <c r="D641" s="20">
        <v>1</v>
      </c>
      <c r="E641" s="20">
        <v>0</v>
      </c>
      <c r="F641" s="20">
        <v>0</v>
      </c>
      <c r="G641" s="20">
        <v>1</v>
      </c>
      <c r="H641" s="21">
        <v>0</v>
      </c>
      <c r="I641" s="21">
        <v>0</v>
      </c>
      <c r="J641" s="21">
        <v>0</v>
      </c>
      <c r="K641" s="21">
        <v>1</v>
      </c>
      <c r="L641" s="21">
        <v>0</v>
      </c>
      <c r="M641" s="21">
        <v>0</v>
      </c>
      <c r="N641" s="21">
        <v>1</v>
      </c>
      <c r="O641" s="21">
        <v>0</v>
      </c>
      <c r="P641" s="21">
        <v>0</v>
      </c>
      <c r="Q641" s="22">
        <v>4433.3877000000002</v>
      </c>
      <c r="R641" s="59">
        <f t="shared" si="27"/>
        <v>6808.5432830995105</v>
      </c>
      <c r="S641" s="59">
        <f t="shared" si="28"/>
        <v>-2375.1555830995103</v>
      </c>
      <c r="T641" s="61">
        <f t="shared" si="29"/>
        <v>0.53574280974783917</v>
      </c>
      <c r="U641" s="61"/>
    </row>
    <row r="642" spans="1:21" ht="14.25" customHeight="1">
      <c r="A642" s="19">
        <v>29</v>
      </c>
      <c r="B642" s="19">
        <v>38.94</v>
      </c>
      <c r="C642" s="20">
        <v>0</v>
      </c>
      <c r="D642" s="20">
        <v>1</v>
      </c>
      <c r="E642" s="20">
        <v>0</v>
      </c>
      <c r="F642" s="20">
        <v>0</v>
      </c>
      <c r="G642" s="20">
        <v>1</v>
      </c>
      <c r="H642" s="21">
        <v>0</v>
      </c>
      <c r="I642" s="21">
        <v>1</v>
      </c>
      <c r="J642" s="21">
        <v>0</v>
      </c>
      <c r="K642" s="21">
        <v>0</v>
      </c>
      <c r="L642" s="21">
        <v>0</v>
      </c>
      <c r="M642" s="21">
        <v>0</v>
      </c>
      <c r="N642" s="21">
        <v>1</v>
      </c>
      <c r="O642" s="21">
        <v>0</v>
      </c>
      <c r="P642" s="21">
        <v>0</v>
      </c>
      <c r="Q642" s="22">
        <v>3471.4096</v>
      </c>
      <c r="R642" s="59">
        <f t="shared" si="27"/>
        <v>7349.9289637640941</v>
      </c>
      <c r="S642" s="59">
        <f t="shared" si="28"/>
        <v>-3878.5193637640941</v>
      </c>
      <c r="T642" s="61">
        <f t="shared" si="29"/>
        <v>1.1172750584558198</v>
      </c>
      <c r="U642" s="61"/>
    </row>
    <row r="643" spans="1:21" ht="14.25" customHeight="1">
      <c r="A643" s="19">
        <v>29</v>
      </c>
      <c r="B643" s="19">
        <v>32.11</v>
      </c>
      <c r="C643" s="20">
        <v>0</v>
      </c>
      <c r="D643" s="20">
        <v>1</v>
      </c>
      <c r="E643" s="20">
        <v>0</v>
      </c>
      <c r="F643" s="20">
        <v>0</v>
      </c>
      <c r="G643" s="20">
        <v>1</v>
      </c>
      <c r="H643" s="21">
        <v>0</v>
      </c>
      <c r="I643" s="21">
        <v>0</v>
      </c>
      <c r="J643" s="21">
        <v>0</v>
      </c>
      <c r="K643" s="21">
        <v>1</v>
      </c>
      <c r="L643" s="21">
        <v>0</v>
      </c>
      <c r="M643" s="21">
        <v>0</v>
      </c>
      <c r="N643" s="21">
        <v>1</v>
      </c>
      <c r="O643" s="21">
        <v>0</v>
      </c>
      <c r="P643" s="21">
        <v>0</v>
      </c>
      <c r="Q643" s="22">
        <v>4433.9159</v>
      </c>
      <c r="R643" s="59">
        <f t="shared" ref="R643:R706" si="30">$X$2*A643+$X$3*B643+($X$4)*C643+$X$5*D643+($X$6)*E643+($X$7)*F643+($X$8)*G643+$X$9*H643+($X$10)*I643+($X$11)*J643+$X$12*K643+$X$13*L643+$X$14*M643+($X$15)*N643+($X$16)*O643+($X$17)*P643+($X$18)</f>
        <v>6865.8967648153975</v>
      </c>
      <c r="S643" s="59">
        <f t="shared" ref="S643:S706" si="31">Q643-R643</f>
        <v>-2431.9808648153976</v>
      </c>
      <c r="T643" s="61">
        <f t="shared" ref="T643:T706" si="32">(R643-Q643)/Q643</f>
        <v>0.54849503681731937</v>
      </c>
      <c r="U643" s="61"/>
    </row>
    <row r="644" spans="1:21" ht="14.25" customHeight="1">
      <c r="A644" s="19">
        <v>29</v>
      </c>
      <c r="B644" s="19">
        <v>37.29</v>
      </c>
      <c r="C644" s="20">
        <v>0</v>
      </c>
      <c r="D644" s="20">
        <v>1</v>
      </c>
      <c r="E644" s="20">
        <v>0</v>
      </c>
      <c r="F644" s="20">
        <v>0</v>
      </c>
      <c r="G644" s="20">
        <v>1</v>
      </c>
      <c r="H644" s="21">
        <v>0</v>
      </c>
      <c r="I644" s="21">
        <v>1</v>
      </c>
      <c r="J644" s="21">
        <v>0</v>
      </c>
      <c r="K644" s="21">
        <v>0</v>
      </c>
      <c r="L644" s="21">
        <v>0</v>
      </c>
      <c r="M644" s="21">
        <v>0</v>
      </c>
      <c r="N644" s="21">
        <v>1</v>
      </c>
      <c r="O644" s="21">
        <v>0</v>
      </c>
      <c r="P644" s="21">
        <v>0</v>
      </c>
      <c r="Q644" s="22">
        <v>4058.1161000000002</v>
      </c>
      <c r="R644" s="59">
        <f t="shared" si="30"/>
        <v>7100.8941089451164</v>
      </c>
      <c r="S644" s="59">
        <f t="shared" si="31"/>
        <v>-3042.7780089451162</v>
      </c>
      <c r="T644" s="61">
        <f t="shared" si="32"/>
        <v>0.74980063013601705</v>
      </c>
      <c r="U644" s="61"/>
    </row>
    <row r="645" spans="1:21" ht="14.25" customHeight="1">
      <c r="A645" s="19">
        <v>30</v>
      </c>
      <c r="B645" s="19">
        <v>31.4</v>
      </c>
      <c r="C645" s="20">
        <v>0</v>
      </c>
      <c r="D645" s="20">
        <v>1</v>
      </c>
      <c r="E645" s="20">
        <v>0</v>
      </c>
      <c r="F645" s="20">
        <v>0</v>
      </c>
      <c r="G645" s="20">
        <v>1</v>
      </c>
      <c r="H645" s="21">
        <v>0</v>
      </c>
      <c r="I645" s="21">
        <v>0</v>
      </c>
      <c r="J645" s="21">
        <v>1</v>
      </c>
      <c r="K645" s="21">
        <v>0</v>
      </c>
      <c r="L645" s="21">
        <v>0</v>
      </c>
      <c r="M645" s="21">
        <v>0</v>
      </c>
      <c r="N645" s="21">
        <v>1</v>
      </c>
      <c r="O645" s="21">
        <v>0</v>
      </c>
      <c r="P645" s="21">
        <v>0</v>
      </c>
      <c r="Q645" s="22">
        <v>3659.346</v>
      </c>
      <c r="R645" s="59">
        <f t="shared" si="30"/>
        <v>6523.6572421878554</v>
      </c>
      <c r="S645" s="59">
        <f t="shared" si="31"/>
        <v>-2864.3112421878554</v>
      </c>
      <c r="T645" s="61">
        <f t="shared" si="32"/>
        <v>0.78273856645090556</v>
      </c>
      <c r="U645" s="61"/>
    </row>
    <row r="646" spans="1:21" ht="14.25" customHeight="1">
      <c r="A646" s="19">
        <v>30</v>
      </c>
      <c r="B646" s="19">
        <v>31.57</v>
      </c>
      <c r="C646" s="20">
        <v>0</v>
      </c>
      <c r="D646" s="20">
        <v>1</v>
      </c>
      <c r="E646" s="20">
        <v>0</v>
      </c>
      <c r="F646" s="20">
        <v>0</v>
      </c>
      <c r="G646" s="20">
        <v>1</v>
      </c>
      <c r="H646" s="21">
        <v>0</v>
      </c>
      <c r="I646" s="21">
        <v>1</v>
      </c>
      <c r="J646" s="21">
        <v>0</v>
      </c>
      <c r="K646" s="21">
        <v>0</v>
      </c>
      <c r="L646" s="21">
        <v>0</v>
      </c>
      <c r="M646" s="21">
        <v>0</v>
      </c>
      <c r="N646" s="21">
        <v>1</v>
      </c>
      <c r="O646" s="21">
        <v>0</v>
      </c>
      <c r="P646" s="21">
        <v>0</v>
      </c>
      <c r="Q646" s="22">
        <v>4837.5823</v>
      </c>
      <c r="R646" s="59">
        <f t="shared" si="30"/>
        <v>6551.9242650064807</v>
      </c>
      <c r="S646" s="59">
        <f t="shared" si="31"/>
        <v>-1714.3419650064807</v>
      </c>
      <c r="T646" s="61">
        <f t="shared" si="32"/>
        <v>0.35437990688168358</v>
      </c>
      <c r="U646" s="61"/>
    </row>
    <row r="647" spans="1:21" ht="14.25" customHeight="1">
      <c r="A647" s="19">
        <v>30</v>
      </c>
      <c r="B647" s="19">
        <v>37.43</v>
      </c>
      <c r="C647" s="20">
        <v>0</v>
      </c>
      <c r="D647" s="20">
        <v>1</v>
      </c>
      <c r="E647" s="20">
        <v>0</v>
      </c>
      <c r="F647" s="20">
        <v>0</v>
      </c>
      <c r="G647" s="20">
        <v>1</v>
      </c>
      <c r="H647" s="21">
        <v>0</v>
      </c>
      <c r="I647" s="21">
        <v>0</v>
      </c>
      <c r="J647" s="21">
        <v>0</v>
      </c>
      <c r="K647" s="21">
        <v>0</v>
      </c>
      <c r="L647" s="21">
        <v>1</v>
      </c>
      <c r="M647" s="21">
        <v>0</v>
      </c>
      <c r="N647" s="21">
        <v>1</v>
      </c>
      <c r="O647" s="21">
        <v>0</v>
      </c>
      <c r="P647" s="21">
        <v>0</v>
      </c>
      <c r="Q647" s="22">
        <v>5428.7277000000004</v>
      </c>
      <c r="R647" s="59">
        <f t="shared" si="30"/>
        <v>8357.8181237902281</v>
      </c>
      <c r="S647" s="59">
        <f t="shared" si="31"/>
        <v>-2929.0904237902278</v>
      </c>
      <c r="T647" s="61">
        <f t="shared" si="32"/>
        <v>0.53955375654413973</v>
      </c>
      <c r="U647" s="61"/>
    </row>
    <row r="648" spans="1:21" ht="14.25" customHeight="1">
      <c r="A648" s="19">
        <v>30</v>
      </c>
      <c r="B648" s="19">
        <v>44.22</v>
      </c>
      <c r="C648" s="20">
        <v>0</v>
      </c>
      <c r="D648" s="20">
        <v>1</v>
      </c>
      <c r="E648" s="20">
        <v>0</v>
      </c>
      <c r="F648" s="20">
        <v>0</v>
      </c>
      <c r="G648" s="20">
        <v>1</v>
      </c>
      <c r="H648" s="21">
        <v>0</v>
      </c>
      <c r="I648" s="21">
        <v>1</v>
      </c>
      <c r="J648" s="21">
        <v>0</v>
      </c>
      <c r="K648" s="21">
        <v>0</v>
      </c>
      <c r="L648" s="21">
        <v>0</v>
      </c>
      <c r="M648" s="21">
        <v>0</v>
      </c>
      <c r="N648" s="21">
        <v>1</v>
      </c>
      <c r="O648" s="21">
        <v>0</v>
      </c>
      <c r="P648" s="21">
        <v>0</v>
      </c>
      <c r="Q648" s="22">
        <v>4266.1657999999998</v>
      </c>
      <c r="R648" s="59">
        <f t="shared" si="30"/>
        <v>8461.1914852853188</v>
      </c>
      <c r="S648" s="59">
        <f t="shared" si="31"/>
        <v>-4195.025685285319</v>
      </c>
      <c r="T648" s="61">
        <f t="shared" si="32"/>
        <v>0.98332457807554485</v>
      </c>
      <c r="U648" s="61"/>
    </row>
    <row r="649" spans="1:21" ht="14.25" customHeight="1">
      <c r="A649" s="19">
        <v>30</v>
      </c>
      <c r="B649" s="19">
        <v>38.83</v>
      </c>
      <c r="C649" s="20">
        <v>0</v>
      </c>
      <c r="D649" s="20">
        <v>1</v>
      </c>
      <c r="E649" s="20">
        <v>0</v>
      </c>
      <c r="F649" s="20">
        <v>0</v>
      </c>
      <c r="G649" s="20">
        <v>1</v>
      </c>
      <c r="H649" s="21">
        <v>0</v>
      </c>
      <c r="I649" s="21">
        <v>1</v>
      </c>
      <c r="J649" s="21">
        <v>0</v>
      </c>
      <c r="K649" s="21">
        <v>0</v>
      </c>
      <c r="L649" s="21">
        <v>0</v>
      </c>
      <c r="M649" s="21">
        <v>0</v>
      </c>
      <c r="N649" s="21">
        <v>1</v>
      </c>
      <c r="O649" s="21">
        <v>0</v>
      </c>
      <c r="P649" s="21">
        <v>0</v>
      </c>
      <c r="Q649" s="22">
        <v>18963.171920000001</v>
      </c>
      <c r="R649" s="59">
        <f t="shared" si="30"/>
        <v>7647.6776262099884</v>
      </c>
      <c r="S649" s="59">
        <f t="shared" si="31"/>
        <v>11315.494293790012</v>
      </c>
      <c r="T649" s="61">
        <f t="shared" si="32"/>
        <v>-0.59670894413269715</v>
      </c>
      <c r="U649" s="61"/>
    </row>
    <row r="650" spans="1:21" ht="14.25" customHeight="1">
      <c r="A650" s="19">
        <v>31</v>
      </c>
      <c r="B650" s="19">
        <v>38.39</v>
      </c>
      <c r="C650" s="20">
        <v>0</v>
      </c>
      <c r="D650" s="20">
        <v>1</v>
      </c>
      <c r="E650" s="20">
        <v>0</v>
      </c>
      <c r="F650" s="20">
        <v>0</v>
      </c>
      <c r="G650" s="20">
        <v>1</v>
      </c>
      <c r="H650" s="21">
        <v>0</v>
      </c>
      <c r="I650" s="21">
        <v>1</v>
      </c>
      <c r="J650" s="21">
        <v>0</v>
      </c>
      <c r="K650" s="21">
        <v>0</v>
      </c>
      <c r="L650" s="21">
        <v>0</v>
      </c>
      <c r="M650" s="21">
        <v>0</v>
      </c>
      <c r="N650" s="21">
        <v>1</v>
      </c>
      <c r="O650" s="21">
        <v>0</v>
      </c>
      <c r="P650" s="21">
        <v>0</v>
      </c>
      <c r="Q650" s="22">
        <v>4463.2051000000001</v>
      </c>
      <c r="R650" s="59">
        <f t="shared" si="30"/>
        <v>7895.6193176920824</v>
      </c>
      <c r="S650" s="59">
        <f t="shared" si="31"/>
        <v>-3432.4142176920823</v>
      </c>
      <c r="T650" s="61">
        <f t="shared" si="32"/>
        <v>0.76904693841922755</v>
      </c>
      <c r="U650" s="61"/>
    </row>
    <row r="651" spans="1:21" ht="14.25" customHeight="1">
      <c r="A651" s="19">
        <v>31</v>
      </c>
      <c r="B651" s="19">
        <v>30.875</v>
      </c>
      <c r="C651" s="20">
        <v>0</v>
      </c>
      <c r="D651" s="20">
        <v>1</v>
      </c>
      <c r="E651" s="20">
        <v>0</v>
      </c>
      <c r="F651" s="20">
        <v>0</v>
      </c>
      <c r="G651" s="20">
        <v>1</v>
      </c>
      <c r="H651" s="21">
        <v>0</v>
      </c>
      <c r="I651" s="21">
        <v>0</v>
      </c>
      <c r="J651" s="21">
        <v>0</v>
      </c>
      <c r="K651" s="21">
        <v>0</v>
      </c>
      <c r="L651" s="21">
        <v>1</v>
      </c>
      <c r="M651" s="21">
        <v>0</v>
      </c>
      <c r="N651" s="21">
        <v>1</v>
      </c>
      <c r="O651" s="21">
        <v>0</v>
      </c>
      <c r="P651" s="21">
        <v>0</v>
      </c>
      <c r="Q651" s="22">
        <v>3857.7592500000001</v>
      </c>
      <c r="R651" s="59">
        <f t="shared" si="30"/>
        <v>7682.8215502916828</v>
      </c>
      <c r="S651" s="59">
        <f t="shared" si="31"/>
        <v>-3825.0623002916827</v>
      </c>
      <c r="T651" s="61">
        <f t="shared" si="32"/>
        <v>0.99152436749174611</v>
      </c>
      <c r="U651" s="61"/>
    </row>
    <row r="652" spans="1:21" ht="14.25" customHeight="1">
      <c r="A652" s="19">
        <v>31</v>
      </c>
      <c r="B652" s="19">
        <v>39.49</v>
      </c>
      <c r="C652" s="20">
        <v>0</v>
      </c>
      <c r="D652" s="20">
        <v>1</v>
      </c>
      <c r="E652" s="20">
        <v>0</v>
      </c>
      <c r="F652" s="20">
        <v>0</v>
      </c>
      <c r="G652" s="20">
        <v>1</v>
      </c>
      <c r="H652" s="21">
        <v>0</v>
      </c>
      <c r="I652" s="21">
        <v>1</v>
      </c>
      <c r="J652" s="21">
        <v>0</v>
      </c>
      <c r="K652" s="21">
        <v>0</v>
      </c>
      <c r="L652" s="21">
        <v>0</v>
      </c>
      <c r="M652" s="21">
        <v>0</v>
      </c>
      <c r="N652" s="21">
        <v>1</v>
      </c>
      <c r="O652" s="21">
        <v>0</v>
      </c>
      <c r="P652" s="21">
        <v>0</v>
      </c>
      <c r="Q652" s="22">
        <v>3875.7341000000001</v>
      </c>
      <c r="R652" s="59">
        <f t="shared" si="30"/>
        <v>8061.6425542380694</v>
      </c>
      <c r="S652" s="59">
        <f t="shared" si="31"/>
        <v>-4185.9084542380697</v>
      </c>
      <c r="T652" s="61">
        <f t="shared" si="32"/>
        <v>1.0800298333773903</v>
      </c>
      <c r="U652" s="61"/>
    </row>
    <row r="653" spans="1:21" ht="14.25" customHeight="1">
      <c r="A653" s="19">
        <v>31</v>
      </c>
      <c r="B653" s="19">
        <v>31.065000000000001</v>
      </c>
      <c r="C653" s="20">
        <v>0</v>
      </c>
      <c r="D653" s="20">
        <v>1</v>
      </c>
      <c r="E653" s="20">
        <v>0</v>
      </c>
      <c r="F653" s="20">
        <v>0</v>
      </c>
      <c r="G653" s="20">
        <v>1</v>
      </c>
      <c r="H653" s="21">
        <v>0</v>
      </c>
      <c r="I653" s="21">
        <v>0</v>
      </c>
      <c r="J653" s="21">
        <v>0</v>
      </c>
      <c r="K653" s="21">
        <v>1</v>
      </c>
      <c r="L653" s="21">
        <v>0</v>
      </c>
      <c r="M653" s="21">
        <v>0</v>
      </c>
      <c r="N653" s="21">
        <v>1</v>
      </c>
      <c r="O653" s="21">
        <v>0</v>
      </c>
      <c r="P653" s="21">
        <v>0</v>
      </c>
      <c r="Q653" s="22">
        <v>5425.0233500000004</v>
      </c>
      <c r="R653" s="59">
        <f t="shared" si="30"/>
        <v>7336.8766622976927</v>
      </c>
      <c r="S653" s="59">
        <f t="shared" si="31"/>
        <v>-1911.8533122976924</v>
      </c>
      <c r="T653" s="61">
        <f t="shared" si="32"/>
        <v>0.35241384026442801</v>
      </c>
      <c r="U653" s="61"/>
    </row>
    <row r="654" spans="1:21" ht="14.25" customHeight="1">
      <c r="A654" s="19">
        <v>32</v>
      </c>
      <c r="B654" s="19">
        <v>30.8</v>
      </c>
      <c r="C654" s="20">
        <v>0</v>
      </c>
      <c r="D654" s="20">
        <v>1</v>
      </c>
      <c r="E654" s="20">
        <v>0</v>
      </c>
      <c r="F654" s="20">
        <v>0</v>
      </c>
      <c r="G654" s="20">
        <v>1</v>
      </c>
      <c r="H654" s="21">
        <v>0</v>
      </c>
      <c r="I654" s="21">
        <v>0</v>
      </c>
      <c r="J654" s="21">
        <v>1</v>
      </c>
      <c r="K654" s="21">
        <v>0</v>
      </c>
      <c r="L654" s="21">
        <v>0</v>
      </c>
      <c r="M654" s="21">
        <v>0</v>
      </c>
      <c r="N654" s="21">
        <v>1</v>
      </c>
      <c r="O654" s="21">
        <v>0</v>
      </c>
      <c r="P654" s="21">
        <v>0</v>
      </c>
      <c r="Q654" s="22">
        <v>5253.5240000000003</v>
      </c>
      <c r="R654" s="59">
        <f t="shared" si="30"/>
        <v>7061.8010853637497</v>
      </c>
      <c r="S654" s="59">
        <f t="shared" si="31"/>
        <v>-1808.2770853637494</v>
      </c>
      <c r="T654" s="61">
        <f t="shared" si="32"/>
        <v>0.34420268858841213</v>
      </c>
      <c r="U654" s="61"/>
    </row>
    <row r="655" spans="1:21" ht="14.25" customHeight="1">
      <c r="A655" s="19">
        <v>32</v>
      </c>
      <c r="B655" s="19">
        <v>37.335000000000001</v>
      </c>
      <c r="C655" s="20">
        <v>0</v>
      </c>
      <c r="D655" s="20">
        <v>1</v>
      </c>
      <c r="E655" s="20">
        <v>0</v>
      </c>
      <c r="F655" s="20">
        <v>0</v>
      </c>
      <c r="G655" s="20">
        <v>1</v>
      </c>
      <c r="H655" s="21">
        <v>0</v>
      </c>
      <c r="I655" s="21">
        <v>0</v>
      </c>
      <c r="J655" s="21">
        <v>0</v>
      </c>
      <c r="K655" s="21">
        <v>0</v>
      </c>
      <c r="L655" s="21">
        <v>1</v>
      </c>
      <c r="M655" s="21">
        <v>0</v>
      </c>
      <c r="N655" s="21">
        <v>1</v>
      </c>
      <c r="O655" s="21">
        <v>0</v>
      </c>
      <c r="P655" s="21">
        <v>0</v>
      </c>
      <c r="Q655" s="22">
        <v>4667.6076499999999</v>
      </c>
      <c r="R655" s="59">
        <f t="shared" si="30"/>
        <v>8972.1817255622354</v>
      </c>
      <c r="S655" s="59">
        <f t="shared" si="31"/>
        <v>-4304.5740755622355</v>
      </c>
      <c r="T655" s="61">
        <f t="shared" si="32"/>
        <v>0.92222277413617559</v>
      </c>
      <c r="U655" s="61"/>
    </row>
    <row r="656" spans="1:21" ht="14.25" customHeight="1">
      <c r="A656" s="19">
        <v>32</v>
      </c>
      <c r="B656" s="19">
        <v>30.03</v>
      </c>
      <c r="C656" s="20">
        <v>0</v>
      </c>
      <c r="D656" s="20">
        <v>1</v>
      </c>
      <c r="E656" s="20">
        <v>0</v>
      </c>
      <c r="F656" s="20">
        <v>0</v>
      </c>
      <c r="G656" s="20">
        <v>1</v>
      </c>
      <c r="H656" s="21">
        <v>0</v>
      </c>
      <c r="I656" s="21">
        <v>1</v>
      </c>
      <c r="J656" s="21">
        <v>0</v>
      </c>
      <c r="K656" s="21">
        <v>0</v>
      </c>
      <c r="L656" s="21">
        <v>0</v>
      </c>
      <c r="M656" s="21">
        <v>0</v>
      </c>
      <c r="N656" s="21">
        <v>1</v>
      </c>
      <c r="O656" s="21">
        <v>0</v>
      </c>
      <c r="P656" s="21">
        <v>0</v>
      </c>
      <c r="Q656" s="22">
        <v>4074.4537</v>
      </c>
      <c r="R656" s="59">
        <f t="shared" si="30"/>
        <v>6948.1937060430791</v>
      </c>
      <c r="S656" s="59">
        <f t="shared" si="31"/>
        <v>-2873.7400060430791</v>
      </c>
      <c r="T656" s="61">
        <f t="shared" si="32"/>
        <v>0.70530682580662996</v>
      </c>
      <c r="U656" s="61"/>
    </row>
    <row r="657" spans="1:21" ht="14.25" customHeight="1">
      <c r="A657" s="19">
        <v>32</v>
      </c>
      <c r="B657" s="19">
        <v>46.53</v>
      </c>
      <c r="C657" s="20">
        <v>0</v>
      </c>
      <c r="D657" s="20">
        <v>1</v>
      </c>
      <c r="E657" s="20">
        <v>0</v>
      </c>
      <c r="F657" s="20">
        <v>0</v>
      </c>
      <c r="G657" s="20">
        <v>1</v>
      </c>
      <c r="H657" s="21">
        <v>0</v>
      </c>
      <c r="I657" s="21">
        <v>1</v>
      </c>
      <c r="J657" s="21">
        <v>0</v>
      </c>
      <c r="K657" s="21">
        <v>0</v>
      </c>
      <c r="L657" s="21">
        <v>0</v>
      </c>
      <c r="M657" s="21">
        <v>0</v>
      </c>
      <c r="N657" s="21">
        <v>1</v>
      </c>
      <c r="O657" s="21">
        <v>0</v>
      </c>
      <c r="P657" s="21">
        <v>0</v>
      </c>
      <c r="Q657" s="22">
        <v>4686.3887000000004</v>
      </c>
      <c r="R657" s="59">
        <f t="shared" si="30"/>
        <v>9438.5422542328724</v>
      </c>
      <c r="S657" s="59">
        <f t="shared" si="31"/>
        <v>-4752.153554232872</v>
      </c>
      <c r="T657" s="61">
        <f t="shared" si="32"/>
        <v>1.0140331625144263</v>
      </c>
      <c r="U657" s="61"/>
    </row>
    <row r="658" spans="1:21" ht="14.25" customHeight="1">
      <c r="A658" s="19">
        <v>32</v>
      </c>
      <c r="B658" s="19">
        <v>37.18</v>
      </c>
      <c r="C658" s="20">
        <v>0</v>
      </c>
      <c r="D658" s="20">
        <v>1</v>
      </c>
      <c r="E658" s="20">
        <v>0</v>
      </c>
      <c r="F658" s="20">
        <v>0</v>
      </c>
      <c r="G658" s="20">
        <v>1</v>
      </c>
      <c r="H658" s="21">
        <v>0</v>
      </c>
      <c r="I658" s="21">
        <v>1</v>
      </c>
      <c r="J658" s="21">
        <v>0</v>
      </c>
      <c r="K658" s="21">
        <v>0</v>
      </c>
      <c r="L658" s="21">
        <v>0</v>
      </c>
      <c r="M658" s="21">
        <v>0</v>
      </c>
      <c r="N658" s="21">
        <v>1</v>
      </c>
      <c r="O658" s="21">
        <v>0</v>
      </c>
      <c r="P658" s="21">
        <v>0</v>
      </c>
      <c r="Q658" s="22">
        <v>4673.3922000000002</v>
      </c>
      <c r="R658" s="59">
        <f t="shared" si="30"/>
        <v>8027.3447435919879</v>
      </c>
      <c r="S658" s="59">
        <f t="shared" si="31"/>
        <v>-3353.9525435919877</v>
      </c>
      <c r="T658" s="61">
        <f t="shared" si="32"/>
        <v>0.71766982099041199</v>
      </c>
      <c r="U658" s="61"/>
    </row>
    <row r="659" spans="1:21" ht="14.25" customHeight="1">
      <c r="A659" s="19">
        <v>32</v>
      </c>
      <c r="B659" s="19">
        <v>33.82</v>
      </c>
      <c r="C659" s="20">
        <v>0</v>
      </c>
      <c r="D659" s="20">
        <v>1</v>
      </c>
      <c r="E659" s="20">
        <v>0</v>
      </c>
      <c r="F659" s="20">
        <v>0</v>
      </c>
      <c r="G659" s="20">
        <v>1</v>
      </c>
      <c r="H659" s="21">
        <v>0</v>
      </c>
      <c r="I659" s="21">
        <v>0</v>
      </c>
      <c r="J659" s="21">
        <v>0</v>
      </c>
      <c r="K659" s="21">
        <v>1</v>
      </c>
      <c r="L659" s="21">
        <v>0</v>
      </c>
      <c r="M659" s="21">
        <v>0</v>
      </c>
      <c r="N659" s="21">
        <v>1</v>
      </c>
      <c r="O659" s="21">
        <v>0</v>
      </c>
      <c r="P659" s="21">
        <v>0</v>
      </c>
      <c r="Q659" s="22">
        <v>4462.7218000000003</v>
      </c>
      <c r="R659" s="59">
        <f t="shared" si="30"/>
        <v>8067.0403908383541</v>
      </c>
      <c r="S659" s="59">
        <f t="shared" si="31"/>
        <v>-3604.3185908383539</v>
      </c>
      <c r="T659" s="61">
        <f t="shared" si="32"/>
        <v>0.80765029781564102</v>
      </c>
      <c r="U659" s="61"/>
    </row>
    <row r="660" spans="1:21" ht="14.25" customHeight="1">
      <c r="A660" s="19">
        <v>32</v>
      </c>
      <c r="B660" s="19">
        <v>31.5</v>
      </c>
      <c r="C660" s="20">
        <v>0</v>
      </c>
      <c r="D660" s="20">
        <v>1</v>
      </c>
      <c r="E660" s="20">
        <v>0</v>
      </c>
      <c r="F660" s="20">
        <v>0</v>
      </c>
      <c r="G660" s="20">
        <v>1</v>
      </c>
      <c r="H660" s="21">
        <v>0</v>
      </c>
      <c r="I660" s="21">
        <v>0</v>
      </c>
      <c r="J660" s="21">
        <v>1</v>
      </c>
      <c r="K660" s="21">
        <v>0</v>
      </c>
      <c r="L660" s="21">
        <v>0</v>
      </c>
      <c r="M660" s="21">
        <v>0</v>
      </c>
      <c r="N660" s="21">
        <v>1</v>
      </c>
      <c r="O660" s="21">
        <v>0</v>
      </c>
      <c r="P660" s="21">
        <v>0</v>
      </c>
      <c r="Q660" s="22">
        <v>4076.4969999999998</v>
      </c>
      <c r="R660" s="59">
        <f t="shared" si="30"/>
        <v>7167.4522358930153</v>
      </c>
      <c r="S660" s="59">
        <f t="shared" si="31"/>
        <v>-3090.9552358930155</v>
      </c>
      <c r="T660" s="61">
        <f t="shared" si="32"/>
        <v>0.75823807447742897</v>
      </c>
      <c r="U660" s="61"/>
    </row>
    <row r="661" spans="1:21" ht="14.25" customHeight="1">
      <c r="A661" s="19">
        <v>32</v>
      </c>
      <c r="B661" s="19">
        <v>35.200000000000003</v>
      </c>
      <c r="C661" s="20">
        <v>0</v>
      </c>
      <c r="D661" s="20">
        <v>1</v>
      </c>
      <c r="E661" s="20">
        <v>0</v>
      </c>
      <c r="F661" s="20">
        <v>0</v>
      </c>
      <c r="G661" s="20">
        <v>1</v>
      </c>
      <c r="H661" s="21">
        <v>0</v>
      </c>
      <c r="I661" s="21">
        <v>0</v>
      </c>
      <c r="J661" s="21">
        <v>1</v>
      </c>
      <c r="K661" s="21">
        <v>0</v>
      </c>
      <c r="L661" s="21">
        <v>0</v>
      </c>
      <c r="M661" s="21">
        <v>0</v>
      </c>
      <c r="N661" s="21">
        <v>1</v>
      </c>
      <c r="O661" s="21">
        <v>0</v>
      </c>
      <c r="P661" s="21">
        <v>0</v>
      </c>
      <c r="Q661" s="22">
        <v>4670.6400000000003</v>
      </c>
      <c r="R661" s="59">
        <f t="shared" si="30"/>
        <v>7725.8940315476957</v>
      </c>
      <c r="S661" s="59">
        <f t="shared" si="31"/>
        <v>-3055.2540315476954</v>
      </c>
      <c r="T661" s="61">
        <f t="shared" si="32"/>
        <v>0.65414033870041266</v>
      </c>
      <c r="U661" s="61"/>
    </row>
    <row r="662" spans="1:21" ht="14.25" customHeight="1">
      <c r="A662" s="19">
        <v>33</v>
      </c>
      <c r="B662" s="19">
        <v>35.75</v>
      </c>
      <c r="C662" s="20">
        <v>0</v>
      </c>
      <c r="D662" s="20">
        <v>1</v>
      </c>
      <c r="E662" s="20">
        <v>0</v>
      </c>
      <c r="F662" s="20">
        <v>0</v>
      </c>
      <c r="G662" s="20">
        <v>1</v>
      </c>
      <c r="H662" s="21">
        <v>0</v>
      </c>
      <c r="I662" s="21">
        <v>1</v>
      </c>
      <c r="J662" s="21">
        <v>0</v>
      </c>
      <c r="K662" s="21">
        <v>0</v>
      </c>
      <c r="L662" s="21">
        <v>0</v>
      </c>
      <c r="M662" s="21">
        <v>0</v>
      </c>
      <c r="N662" s="21">
        <v>1</v>
      </c>
      <c r="O662" s="21">
        <v>0</v>
      </c>
      <c r="P662" s="21">
        <v>0</v>
      </c>
      <c r="Q662" s="22">
        <v>4889.9994999999999</v>
      </c>
      <c r="R662" s="59">
        <f t="shared" si="30"/>
        <v>8125.8655221826957</v>
      </c>
      <c r="S662" s="59">
        <f t="shared" si="31"/>
        <v>-3235.8660221826958</v>
      </c>
      <c r="T662" s="61">
        <f t="shared" si="32"/>
        <v>0.66173136054159021</v>
      </c>
      <c r="U662" s="61"/>
    </row>
    <row r="663" spans="1:21" ht="14.25" customHeight="1">
      <c r="A663" s="19">
        <v>33</v>
      </c>
      <c r="B663" s="19">
        <v>35.244999999999997</v>
      </c>
      <c r="C663" s="20">
        <v>0</v>
      </c>
      <c r="D663" s="20">
        <v>1</v>
      </c>
      <c r="E663" s="20">
        <v>0</v>
      </c>
      <c r="F663" s="20">
        <v>0</v>
      </c>
      <c r="G663" s="20">
        <v>1</v>
      </c>
      <c r="H663" s="21">
        <v>0</v>
      </c>
      <c r="I663" s="21">
        <v>0</v>
      </c>
      <c r="J663" s="21">
        <v>0</v>
      </c>
      <c r="K663" s="21">
        <v>0</v>
      </c>
      <c r="L663" s="21">
        <v>1</v>
      </c>
      <c r="M663" s="21">
        <v>0</v>
      </c>
      <c r="N663" s="21">
        <v>1</v>
      </c>
      <c r="O663" s="21">
        <v>0</v>
      </c>
      <c r="P663" s="21">
        <v>0</v>
      </c>
      <c r="Q663" s="22">
        <v>12404.8791</v>
      </c>
      <c r="R663" s="59">
        <f t="shared" si="30"/>
        <v>8971.0885622253518</v>
      </c>
      <c r="S663" s="59">
        <f t="shared" si="31"/>
        <v>3433.7905377746483</v>
      </c>
      <c r="T663" s="61">
        <f t="shared" si="32"/>
        <v>-0.27680967384636973</v>
      </c>
      <c r="U663" s="61"/>
    </row>
    <row r="664" spans="1:21" ht="14.25" customHeight="1">
      <c r="A664" s="19">
        <v>33</v>
      </c>
      <c r="B664" s="19">
        <v>42.46</v>
      </c>
      <c r="C664" s="20">
        <v>0</v>
      </c>
      <c r="D664" s="20">
        <v>1</v>
      </c>
      <c r="E664" s="20">
        <v>0</v>
      </c>
      <c r="F664" s="20">
        <v>0</v>
      </c>
      <c r="G664" s="20">
        <v>1</v>
      </c>
      <c r="H664" s="21">
        <v>0</v>
      </c>
      <c r="I664" s="21">
        <v>1</v>
      </c>
      <c r="J664" s="21">
        <v>0</v>
      </c>
      <c r="K664" s="21">
        <v>0</v>
      </c>
      <c r="L664" s="21">
        <v>0</v>
      </c>
      <c r="M664" s="21">
        <v>0</v>
      </c>
      <c r="N664" s="21">
        <v>1</v>
      </c>
      <c r="O664" s="21">
        <v>0</v>
      </c>
      <c r="P664" s="21">
        <v>0</v>
      </c>
      <c r="Q664" s="22">
        <v>11326.71487</v>
      </c>
      <c r="R664" s="59">
        <f t="shared" si="30"/>
        <v>9138.6072651132126</v>
      </c>
      <c r="S664" s="59">
        <f t="shared" si="31"/>
        <v>2188.1076048867872</v>
      </c>
      <c r="T664" s="61">
        <f t="shared" si="32"/>
        <v>-0.19318113239366705</v>
      </c>
      <c r="U664" s="61"/>
    </row>
    <row r="665" spans="1:21" ht="14.25" customHeight="1">
      <c r="A665" s="19">
        <v>33</v>
      </c>
      <c r="B665" s="19">
        <v>42.4</v>
      </c>
      <c r="C665" s="20">
        <v>0</v>
      </c>
      <c r="D665" s="20">
        <v>1</v>
      </c>
      <c r="E665" s="20">
        <v>0</v>
      </c>
      <c r="F665" s="20">
        <v>0</v>
      </c>
      <c r="G665" s="20">
        <v>1</v>
      </c>
      <c r="H665" s="21">
        <v>0</v>
      </c>
      <c r="I665" s="21">
        <v>0</v>
      </c>
      <c r="J665" s="21">
        <v>1</v>
      </c>
      <c r="K665" s="21">
        <v>0</v>
      </c>
      <c r="L665" s="21">
        <v>0</v>
      </c>
      <c r="M665" s="21">
        <v>0</v>
      </c>
      <c r="N665" s="21">
        <v>1</v>
      </c>
      <c r="O665" s="21">
        <v>0</v>
      </c>
      <c r="P665" s="21">
        <v>0</v>
      </c>
      <c r="Q665" s="22">
        <v>6666.2430000000004</v>
      </c>
      <c r="R665" s="59">
        <f t="shared" si="30"/>
        <v>9126.9425659491862</v>
      </c>
      <c r="S665" s="59">
        <f t="shared" si="31"/>
        <v>-2460.6995659491859</v>
      </c>
      <c r="T665" s="61">
        <f t="shared" si="32"/>
        <v>0.3691283930017531</v>
      </c>
      <c r="U665" s="61"/>
    </row>
    <row r="666" spans="1:21" ht="14.25" customHeight="1">
      <c r="A666" s="19">
        <v>33</v>
      </c>
      <c r="B666" s="19">
        <v>33.44</v>
      </c>
      <c r="C666" s="20">
        <v>0</v>
      </c>
      <c r="D666" s="20">
        <v>1</v>
      </c>
      <c r="E666" s="20">
        <v>0</v>
      </c>
      <c r="F666" s="20">
        <v>0</v>
      </c>
      <c r="G666" s="20">
        <v>1</v>
      </c>
      <c r="H666" s="21">
        <v>0</v>
      </c>
      <c r="I666" s="21">
        <v>1</v>
      </c>
      <c r="J666" s="21">
        <v>0</v>
      </c>
      <c r="K666" s="21">
        <v>0</v>
      </c>
      <c r="L666" s="21">
        <v>0</v>
      </c>
      <c r="M666" s="21">
        <v>0</v>
      </c>
      <c r="N666" s="21">
        <v>1</v>
      </c>
      <c r="O666" s="21">
        <v>0</v>
      </c>
      <c r="P666" s="21">
        <v>0</v>
      </c>
      <c r="Q666" s="22">
        <v>6653.7885999999999</v>
      </c>
      <c r="R666" s="59">
        <f t="shared" si="30"/>
        <v>7777.2167254361248</v>
      </c>
      <c r="S666" s="59">
        <f t="shared" si="31"/>
        <v>-1123.4281254361249</v>
      </c>
      <c r="T666" s="61">
        <f t="shared" si="32"/>
        <v>0.16884036944548025</v>
      </c>
      <c r="U666" s="61"/>
    </row>
    <row r="667" spans="1:21" ht="14.25" customHeight="1">
      <c r="A667" s="19">
        <v>33</v>
      </c>
      <c r="B667" s="19">
        <v>30.25</v>
      </c>
      <c r="C667" s="20">
        <v>0</v>
      </c>
      <c r="D667" s="20">
        <v>1</v>
      </c>
      <c r="E667" s="20">
        <v>0</v>
      </c>
      <c r="F667" s="20">
        <v>0</v>
      </c>
      <c r="G667" s="20">
        <v>1</v>
      </c>
      <c r="H667" s="21">
        <v>0</v>
      </c>
      <c r="I667" s="21">
        <v>1</v>
      </c>
      <c r="J667" s="21">
        <v>0</v>
      </c>
      <c r="K667" s="21">
        <v>0</v>
      </c>
      <c r="L667" s="21">
        <v>0</v>
      </c>
      <c r="M667" s="21">
        <v>0</v>
      </c>
      <c r="N667" s="21">
        <v>1</v>
      </c>
      <c r="O667" s="21">
        <v>0</v>
      </c>
      <c r="P667" s="21">
        <v>0</v>
      </c>
      <c r="Q667" s="22">
        <v>3704.3544999999999</v>
      </c>
      <c r="R667" s="59">
        <f t="shared" si="30"/>
        <v>7295.7493394527664</v>
      </c>
      <c r="S667" s="59">
        <f t="shared" si="31"/>
        <v>-3591.3948394527665</v>
      </c>
      <c r="T667" s="61">
        <f t="shared" si="32"/>
        <v>0.96950624986155254</v>
      </c>
      <c r="U667" s="61"/>
    </row>
    <row r="668" spans="1:21" ht="14.25" customHeight="1">
      <c r="A668" s="19">
        <v>34</v>
      </c>
      <c r="B668" s="19">
        <v>34.21</v>
      </c>
      <c r="C668" s="20">
        <v>0</v>
      </c>
      <c r="D668" s="20">
        <v>1</v>
      </c>
      <c r="E668" s="20">
        <v>0</v>
      </c>
      <c r="F668" s="20">
        <v>0</v>
      </c>
      <c r="G668" s="20">
        <v>1</v>
      </c>
      <c r="H668" s="21">
        <v>0</v>
      </c>
      <c r="I668" s="21">
        <v>1</v>
      </c>
      <c r="J668" s="21">
        <v>0</v>
      </c>
      <c r="K668" s="21">
        <v>0</v>
      </c>
      <c r="L668" s="21">
        <v>0</v>
      </c>
      <c r="M668" s="21">
        <v>0</v>
      </c>
      <c r="N668" s="21">
        <v>1</v>
      </c>
      <c r="O668" s="21">
        <v>0</v>
      </c>
      <c r="P668" s="21">
        <v>0</v>
      </c>
      <c r="Q668" s="22">
        <v>3935.1799000000001</v>
      </c>
      <c r="R668" s="59">
        <f t="shared" si="30"/>
        <v>8207.7839771188046</v>
      </c>
      <c r="S668" s="59">
        <f t="shared" si="31"/>
        <v>-4272.6040771188045</v>
      </c>
      <c r="T668" s="61">
        <f t="shared" si="32"/>
        <v>1.0857455531115119</v>
      </c>
      <c r="U668" s="61"/>
    </row>
    <row r="669" spans="1:21" ht="14.25" customHeight="1">
      <c r="A669" s="19">
        <v>34</v>
      </c>
      <c r="B669" s="19">
        <v>35.814999999999998</v>
      </c>
      <c r="C669" s="20">
        <v>0</v>
      </c>
      <c r="D669" s="20">
        <v>1</v>
      </c>
      <c r="E669" s="20">
        <v>0</v>
      </c>
      <c r="F669" s="20">
        <v>0</v>
      </c>
      <c r="G669" s="20">
        <v>1</v>
      </c>
      <c r="H669" s="21">
        <v>0</v>
      </c>
      <c r="I669" s="21">
        <v>0</v>
      </c>
      <c r="J669" s="21">
        <v>0</v>
      </c>
      <c r="K669" s="21">
        <v>1</v>
      </c>
      <c r="L669" s="21">
        <v>0</v>
      </c>
      <c r="M669" s="21">
        <v>0</v>
      </c>
      <c r="N669" s="21">
        <v>1</v>
      </c>
      <c r="O669" s="21">
        <v>0</v>
      </c>
      <c r="P669" s="21">
        <v>0</v>
      </c>
      <c r="Q669" s="22">
        <v>4320.4108500000002</v>
      </c>
      <c r="R669" s="59">
        <f t="shared" si="30"/>
        <v>8996.8481420477347</v>
      </c>
      <c r="S669" s="59">
        <f t="shared" si="31"/>
        <v>-4676.4372920477344</v>
      </c>
      <c r="T669" s="61">
        <f t="shared" si="32"/>
        <v>1.0824056911272071</v>
      </c>
      <c r="U669" s="61"/>
    </row>
    <row r="670" spans="1:21" ht="14.25" customHeight="1">
      <c r="A670" s="19">
        <v>34</v>
      </c>
      <c r="B670" s="19">
        <v>34.674999999999997</v>
      </c>
      <c r="C670" s="20">
        <v>0</v>
      </c>
      <c r="D670" s="20">
        <v>1</v>
      </c>
      <c r="E670" s="20">
        <v>0</v>
      </c>
      <c r="F670" s="20">
        <v>0</v>
      </c>
      <c r="G670" s="20">
        <v>1</v>
      </c>
      <c r="H670" s="21">
        <v>0</v>
      </c>
      <c r="I670" s="21">
        <v>0</v>
      </c>
      <c r="J670" s="21">
        <v>0</v>
      </c>
      <c r="K670" s="21">
        <v>0</v>
      </c>
      <c r="L670" s="21">
        <v>1</v>
      </c>
      <c r="M670" s="21">
        <v>0</v>
      </c>
      <c r="N670" s="21">
        <v>1</v>
      </c>
      <c r="O670" s="21">
        <v>0</v>
      </c>
      <c r="P670" s="21">
        <v>0</v>
      </c>
      <c r="Q670" s="22">
        <v>4518.8262500000001</v>
      </c>
      <c r="R670" s="59">
        <f t="shared" si="30"/>
        <v>9199.4093257520108</v>
      </c>
      <c r="S670" s="59">
        <f t="shared" si="31"/>
        <v>-4680.5830757520107</v>
      </c>
      <c r="T670" s="61">
        <f t="shared" si="32"/>
        <v>1.0357962038819286</v>
      </c>
      <c r="U670" s="61"/>
    </row>
    <row r="671" spans="1:21" ht="14.25" customHeight="1">
      <c r="A671" s="19">
        <v>34</v>
      </c>
      <c r="B671" s="19">
        <v>32.799999999999997</v>
      </c>
      <c r="C671" s="20">
        <v>0</v>
      </c>
      <c r="D671" s="20">
        <v>1</v>
      </c>
      <c r="E671" s="20">
        <v>0</v>
      </c>
      <c r="F671" s="20">
        <v>0</v>
      </c>
      <c r="G671" s="20">
        <v>1</v>
      </c>
      <c r="H671" s="21">
        <v>0</v>
      </c>
      <c r="I671" s="21">
        <v>0</v>
      </c>
      <c r="J671" s="21">
        <v>1</v>
      </c>
      <c r="K671" s="21">
        <v>0</v>
      </c>
      <c r="L671" s="21">
        <v>0</v>
      </c>
      <c r="M671" s="21">
        <v>0</v>
      </c>
      <c r="N671" s="21">
        <v>1</v>
      </c>
      <c r="O671" s="21">
        <v>0</v>
      </c>
      <c r="P671" s="21">
        <v>0</v>
      </c>
      <c r="Q671" s="22">
        <v>14358.364369999999</v>
      </c>
      <c r="R671" s="59">
        <f t="shared" si="30"/>
        <v>7992.3634876483411</v>
      </c>
      <c r="S671" s="59">
        <f t="shared" si="31"/>
        <v>6366.0008823516582</v>
      </c>
      <c r="T671" s="61">
        <f t="shared" si="32"/>
        <v>-0.44336532478954344</v>
      </c>
      <c r="U671" s="61"/>
    </row>
    <row r="672" spans="1:21" ht="14.25" customHeight="1">
      <c r="A672" s="19">
        <v>34</v>
      </c>
      <c r="B672" s="19">
        <v>42.13</v>
      </c>
      <c r="C672" s="20">
        <v>0</v>
      </c>
      <c r="D672" s="20">
        <v>1</v>
      </c>
      <c r="E672" s="20">
        <v>0</v>
      </c>
      <c r="F672" s="20">
        <v>0</v>
      </c>
      <c r="G672" s="20">
        <v>1</v>
      </c>
      <c r="H672" s="21">
        <v>0</v>
      </c>
      <c r="I672" s="21">
        <v>1</v>
      </c>
      <c r="J672" s="21">
        <v>0</v>
      </c>
      <c r="K672" s="21">
        <v>0</v>
      </c>
      <c r="L672" s="21">
        <v>0</v>
      </c>
      <c r="M672" s="21">
        <v>0</v>
      </c>
      <c r="N672" s="21">
        <v>1</v>
      </c>
      <c r="O672" s="21">
        <v>0</v>
      </c>
      <c r="P672" s="21">
        <v>0</v>
      </c>
      <c r="Q672" s="22">
        <v>5124.1886999999997</v>
      </c>
      <c r="R672" s="59">
        <f t="shared" si="30"/>
        <v>9403.1512802499074</v>
      </c>
      <c r="S672" s="59">
        <f t="shared" si="31"/>
        <v>-4278.9625802499077</v>
      </c>
      <c r="T672" s="61">
        <f t="shared" si="32"/>
        <v>0.8350517185774029</v>
      </c>
      <c r="U672" s="61"/>
    </row>
    <row r="673" spans="1:21" ht="14.25" customHeight="1">
      <c r="A673" s="19">
        <v>34</v>
      </c>
      <c r="B673" s="19">
        <v>42.9</v>
      </c>
      <c r="C673" s="20">
        <v>0</v>
      </c>
      <c r="D673" s="20">
        <v>1</v>
      </c>
      <c r="E673" s="20">
        <v>0</v>
      </c>
      <c r="F673" s="20">
        <v>0</v>
      </c>
      <c r="G673" s="20">
        <v>1</v>
      </c>
      <c r="H673" s="21">
        <v>0</v>
      </c>
      <c r="I673" s="21">
        <v>0</v>
      </c>
      <c r="J673" s="21">
        <v>1</v>
      </c>
      <c r="K673" s="21">
        <v>0</v>
      </c>
      <c r="L673" s="21">
        <v>0</v>
      </c>
      <c r="M673" s="21">
        <v>0</v>
      </c>
      <c r="N673" s="21">
        <v>1</v>
      </c>
      <c r="O673" s="21">
        <v>0</v>
      </c>
      <c r="P673" s="21">
        <v>0</v>
      </c>
      <c r="Q673" s="22">
        <v>4536.259</v>
      </c>
      <c r="R673" s="59">
        <f t="shared" si="30"/>
        <v>9516.7586595705743</v>
      </c>
      <c r="S673" s="59">
        <f t="shared" si="31"/>
        <v>-4980.4996595705743</v>
      </c>
      <c r="T673" s="61">
        <f t="shared" si="32"/>
        <v>1.0979310616017679</v>
      </c>
      <c r="U673" s="61"/>
    </row>
    <row r="674" spans="1:21" ht="14.25" customHeight="1">
      <c r="A674" s="19">
        <v>35</v>
      </c>
      <c r="B674" s="19">
        <v>34.770000000000003</v>
      </c>
      <c r="C674" s="20">
        <v>0</v>
      </c>
      <c r="D674" s="20">
        <v>1</v>
      </c>
      <c r="E674" s="20">
        <v>0</v>
      </c>
      <c r="F674" s="20">
        <v>0</v>
      </c>
      <c r="G674" s="20">
        <v>1</v>
      </c>
      <c r="H674" s="21">
        <v>0</v>
      </c>
      <c r="I674" s="21">
        <v>0</v>
      </c>
      <c r="J674" s="21">
        <v>0</v>
      </c>
      <c r="K674" s="21">
        <v>1</v>
      </c>
      <c r="L674" s="21">
        <v>0</v>
      </c>
      <c r="M674" s="21">
        <v>0</v>
      </c>
      <c r="N674" s="21">
        <v>1</v>
      </c>
      <c r="O674" s="21">
        <v>0</v>
      </c>
      <c r="P674" s="21">
        <v>0</v>
      </c>
      <c r="Q674" s="22">
        <v>5729.0052999999998</v>
      </c>
      <c r="R674" s="59">
        <f t="shared" si="30"/>
        <v>9153.4770534295403</v>
      </c>
      <c r="S674" s="59">
        <f t="shared" si="31"/>
        <v>-3424.4717534295405</v>
      </c>
      <c r="T674" s="61">
        <f t="shared" si="32"/>
        <v>0.5977428146958671</v>
      </c>
      <c r="U674" s="61"/>
    </row>
    <row r="675" spans="1:21" ht="14.25" customHeight="1">
      <c r="A675" s="19">
        <v>35</v>
      </c>
      <c r="B675" s="19">
        <v>30.5</v>
      </c>
      <c r="C675" s="20">
        <v>0</v>
      </c>
      <c r="D675" s="20">
        <v>1</v>
      </c>
      <c r="E675" s="20">
        <v>0</v>
      </c>
      <c r="F675" s="20">
        <v>0</v>
      </c>
      <c r="G675" s="20">
        <v>1</v>
      </c>
      <c r="H675" s="21">
        <v>0</v>
      </c>
      <c r="I675" s="21">
        <v>0</v>
      </c>
      <c r="J675" s="21">
        <v>1</v>
      </c>
      <c r="K675" s="21">
        <v>0</v>
      </c>
      <c r="L675" s="21">
        <v>0</v>
      </c>
      <c r="M675" s="21">
        <v>0</v>
      </c>
      <c r="N675" s="21">
        <v>1</v>
      </c>
      <c r="O675" s="21">
        <v>0</v>
      </c>
      <c r="P675" s="21">
        <v>0</v>
      </c>
      <c r="Q675" s="22">
        <v>4751.07</v>
      </c>
      <c r="R675" s="59">
        <f t="shared" si="30"/>
        <v>7959.5749791526796</v>
      </c>
      <c r="S675" s="59">
        <f t="shared" si="31"/>
        <v>-3208.5049791526799</v>
      </c>
      <c r="T675" s="61">
        <f t="shared" si="32"/>
        <v>0.6753226071501115</v>
      </c>
      <c r="U675" s="61"/>
    </row>
    <row r="676" spans="1:21" ht="14.25" customHeight="1">
      <c r="A676" s="19">
        <v>35</v>
      </c>
      <c r="B676" s="19">
        <v>38.6</v>
      </c>
      <c r="C676" s="20">
        <v>0</v>
      </c>
      <c r="D676" s="20">
        <v>1</v>
      </c>
      <c r="E676" s="20">
        <v>0</v>
      </c>
      <c r="F676" s="20">
        <v>0</v>
      </c>
      <c r="G676" s="20">
        <v>1</v>
      </c>
      <c r="H676" s="21">
        <v>0</v>
      </c>
      <c r="I676" s="21">
        <v>0</v>
      </c>
      <c r="J676" s="21">
        <v>1</v>
      </c>
      <c r="K676" s="21">
        <v>0</v>
      </c>
      <c r="L676" s="21">
        <v>0</v>
      </c>
      <c r="M676" s="21">
        <v>0</v>
      </c>
      <c r="N676" s="21">
        <v>1</v>
      </c>
      <c r="O676" s="21">
        <v>0</v>
      </c>
      <c r="P676" s="21">
        <v>0</v>
      </c>
      <c r="Q676" s="22">
        <v>4762.3289999999997</v>
      </c>
      <c r="R676" s="59">
        <f t="shared" si="30"/>
        <v>9182.1097209913023</v>
      </c>
      <c r="S676" s="59">
        <f t="shared" si="31"/>
        <v>-4419.7807209913026</v>
      </c>
      <c r="T676" s="61">
        <f t="shared" si="32"/>
        <v>0.92807126953877039</v>
      </c>
      <c r="U676" s="61"/>
    </row>
    <row r="677" spans="1:21" ht="14.25" customHeight="1">
      <c r="A677" s="19">
        <v>35</v>
      </c>
      <c r="B677" s="19">
        <v>34.32</v>
      </c>
      <c r="C677" s="20">
        <v>0</v>
      </c>
      <c r="D677" s="20">
        <v>1</v>
      </c>
      <c r="E677" s="20">
        <v>0</v>
      </c>
      <c r="F677" s="20">
        <v>0</v>
      </c>
      <c r="G677" s="20">
        <v>1</v>
      </c>
      <c r="H677" s="21">
        <v>0</v>
      </c>
      <c r="I677" s="21">
        <v>1</v>
      </c>
      <c r="J677" s="21">
        <v>0</v>
      </c>
      <c r="K677" s="21">
        <v>0</v>
      </c>
      <c r="L677" s="21">
        <v>0</v>
      </c>
      <c r="M677" s="21">
        <v>0</v>
      </c>
      <c r="N677" s="21">
        <v>1</v>
      </c>
      <c r="O677" s="21">
        <v>0</v>
      </c>
      <c r="P677" s="21">
        <v>0</v>
      </c>
      <c r="Q677" s="22">
        <v>5934.3797999999997</v>
      </c>
      <c r="R677" s="59">
        <f t="shared" si="30"/>
        <v>8538.7372868738948</v>
      </c>
      <c r="S677" s="59">
        <f t="shared" si="31"/>
        <v>-2604.3574868738951</v>
      </c>
      <c r="T677" s="61">
        <f t="shared" si="32"/>
        <v>0.43885925313945956</v>
      </c>
      <c r="U677" s="61"/>
    </row>
    <row r="678" spans="1:21" ht="14.25" customHeight="1">
      <c r="A678" s="19">
        <v>35</v>
      </c>
      <c r="B678" s="19">
        <v>39.71</v>
      </c>
      <c r="C678" s="20">
        <v>0</v>
      </c>
      <c r="D678" s="20">
        <v>1</v>
      </c>
      <c r="E678" s="20">
        <v>0</v>
      </c>
      <c r="F678" s="20">
        <v>0</v>
      </c>
      <c r="G678" s="20">
        <v>1</v>
      </c>
      <c r="H678" s="21">
        <v>0</v>
      </c>
      <c r="I678" s="21">
        <v>0</v>
      </c>
      <c r="J678" s="21">
        <v>0</v>
      </c>
      <c r="K678" s="21">
        <v>0</v>
      </c>
      <c r="L678" s="21">
        <v>1</v>
      </c>
      <c r="M678" s="21">
        <v>0</v>
      </c>
      <c r="N678" s="21">
        <v>1</v>
      </c>
      <c r="O678" s="21">
        <v>0</v>
      </c>
      <c r="P678" s="21">
        <v>0</v>
      </c>
      <c r="Q678" s="22">
        <v>19496.71917</v>
      </c>
      <c r="R678" s="59">
        <f t="shared" si="30"/>
        <v>10273.693944587996</v>
      </c>
      <c r="S678" s="59">
        <f t="shared" si="31"/>
        <v>9223.0252254120041</v>
      </c>
      <c r="T678" s="61">
        <f t="shared" si="32"/>
        <v>-0.47305524303820623</v>
      </c>
      <c r="U678" s="61"/>
    </row>
    <row r="679" spans="1:21" ht="14.25" customHeight="1">
      <c r="A679" s="19">
        <v>36</v>
      </c>
      <c r="B679" s="19">
        <v>34.43</v>
      </c>
      <c r="C679" s="20">
        <v>0</v>
      </c>
      <c r="D679" s="20">
        <v>1</v>
      </c>
      <c r="E679" s="20">
        <v>0</v>
      </c>
      <c r="F679" s="20">
        <v>0</v>
      </c>
      <c r="G679" s="20">
        <v>1</v>
      </c>
      <c r="H679" s="21">
        <v>0</v>
      </c>
      <c r="I679" s="21">
        <v>1</v>
      </c>
      <c r="J679" s="21">
        <v>0</v>
      </c>
      <c r="K679" s="21">
        <v>0</v>
      </c>
      <c r="L679" s="21">
        <v>0</v>
      </c>
      <c r="M679" s="21">
        <v>0</v>
      </c>
      <c r="N679" s="21">
        <v>0</v>
      </c>
      <c r="O679" s="21">
        <v>1</v>
      </c>
      <c r="P679" s="21">
        <v>0</v>
      </c>
      <c r="Q679" s="22">
        <v>5584.3056999999999</v>
      </c>
      <c r="R679" s="59">
        <f t="shared" si="30"/>
        <v>8074.5636284713364</v>
      </c>
      <c r="S679" s="59">
        <f t="shared" si="31"/>
        <v>-2490.2579284713365</v>
      </c>
      <c r="T679" s="61">
        <f t="shared" si="32"/>
        <v>0.44593868284670313</v>
      </c>
      <c r="U679" s="61"/>
    </row>
    <row r="680" spans="1:21" ht="14.25" customHeight="1">
      <c r="A680" s="19">
        <v>36</v>
      </c>
      <c r="B680" s="19">
        <v>33.82</v>
      </c>
      <c r="C680" s="20">
        <v>0</v>
      </c>
      <c r="D680" s="20">
        <v>1</v>
      </c>
      <c r="E680" s="20">
        <v>0</v>
      </c>
      <c r="F680" s="20">
        <v>0</v>
      </c>
      <c r="G680" s="20">
        <v>1</v>
      </c>
      <c r="H680" s="21">
        <v>0</v>
      </c>
      <c r="I680" s="21">
        <v>0</v>
      </c>
      <c r="J680" s="21">
        <v>0</v>
      </c>
      <c r="K680" s="21">
        <v>1</v>
      </c>
      <c r="L680" s="21">
        <v>0</v>
      </c>
      <c r="M680" s="21">
        <v>0</v>
      </c>
      <c r="N680" s="21">
        <v>0</v>
      </c>
      <c r="O680" s="21">
        <v>1</v>
      </c>
      <c r="P680" s="21">
        <v>0</v>
      </c>
      <c r="Q680" s="22">
        <v>5377.4578000000001</v>
      </c>
      <c r="R680" s="59">
        <f t="shared" si="30"/>
        <v>8529.3173670826691</v>
      </c>
      <c r="S680" s="59">
        <f t="shared" si="31"/>
        <v>-3151.8595670826689</v>
      </c>
      <c r="T680" s="61">
        <f t="shared" si="32"/>
        <v>0.58612446332589885</v>
      </c>
      <c r="U680" s="61"/>
    </row>
    <row r="681" spans="1:21" ht="14.25" customHeight="1">
      <c r="A681" s="19">
        <v>36</v>
      </c>
      <c r="B681" s="19">
        <v>31.5</v>
      </c>
      <c r="C681" s="20">
        <v>0</v>
      </c>
      <c r="D681" s="20">
        <v>1</v>
      </c>
      <c r="E681" s="20">
        <v>0</v>
      </c>
      <c r="F681" s="20">
        <v>0</v>
      </c>
      <c r="G681" s="20">
        <v>1</v>
      </c>
      <c r="H681" s="21">
        <v>0</v>
      </c>
      <c r="I681" s="21">
        <v>0</v>
      </c>
      <c r="J681" s="21">
        <v>1</v>
      </c>
      <c r="K681" s="21">
        <v>0</v>
      </c>
      <c r="L681" s="21">
        <v>0</v>
      </c>
      <c r="M681" s="21">
        <v>0</v>
      </c>
      <c r="N681" s="21">
        <v>0</v>
      </c>
      <c r="O681" s="21">
        <v>1</v>
      </c>
      <c r="P681" s="21">
        <v>0</v>
      </c>
      <c r="Q681" s="22">
        <v>4402.2330000000002</v>
      </c>
      <c r="R681" s="59">
        <f t="shared" si="30"/>
        <v>7629.7292121373284</v>
      </c>
      <c r="S681" s="59">
        <f t="shared" si="31"/>
        <v>-3227.4962121373283</v>
      </c>
      <c r="T681" s="61">
        <f t="shared" si="32"/>
        <v>0.73314979287496329</v>
      </c>
      <c r="U681" s="61"/>
    </row>
    <row r="682" spans="1:21" ht="14.25" customHeight="1">
      <c r="A682" s="19">
        <v>36</v>
      </c>
      <c r="B682" s="19">
        <v>30.875</v>
      </c>
      <c r="C682" s="20">
        <v>0</v>
      </c>
      <c r="D682" s="20">
        <v>1</v>
      </c>
      <c r="E682" s="20">
        <v>0</v>
      </c>
      <c r="F682" s="20">
        <v>0</v>
      </c>
      <c r="G682" s="20">
        <v>1</v>
      </c>
      <c r="H682" s="21">
        <v>0</v>
      </c>
      <c r="I682" s="21">
        <v>0</v>
      </c>
      <c r="J682" s="21">
        <v>0</v>
      </c>
      <c r="K682" s="21">
        <v>1</v>
      </c>
      <c r="L682" s="21">
        <v>0</v>
      </c>
      <c r="M682" s="21">
        <v>0</v>
      </c>
      <c r="N682" s="21">
        <v>0</v>
      </c>
      <c r="O682" s="21">
        <v>1</v>
      </c>
      <c r="P682" s="21">
        <v>0</v>
      </c>
      <c r="Q682" s="22">
        <v>5373.3642499999996</v>
      </c>
      <c r="R682" s="59">
        <f t="shared" si="30"/>
        <v>8084.8278837845501</v>
      </c>
      <c r="S682" s="59">
        <f t="shared" si="31"/>
        <v>-2711.4636337845504</v>
      </c>
      <c r="T682" s="61">
        <f t="shared" si="32"/>
        <v>0.50461191678649941</v>
      </c>
      <c r="U682" s="61"/>
    </row>
    <row r="683" spans="1:21" ht="14.25" customHeight="1">
      <c r="A683" s="19">
        <v>37</v>
      </c>
      <c r="B683" s="19">
        <v>30.8</v>
      </c>
      <c r="C683" s="20">
        <v>0</v>
      </c>
      <c r="D683" s="20">
        <v>1</v>
      </c>
      <c r="E683" s="20">
        <v>0</v>
      </c>
      <c r="F683" s="20">
        <v>0</v>
      </c>
      <c r="G683" s="20">
        <v>1</v>
      </c>
      <c r="H683" s="21">
        <v>0</v>
      </c>
      <c r="I683" s="21">
        <v>0</v>
      </c>
      <c r="J683" s="21">
        <v>1</v>
      </c>
      <c r="K683" s="21">
        <v>0</v>
      </c>
      <c r="L683" s="21">
        <v>0</v>
      </c>
      <c r="M683" s="21">
        <v>0</v>
      </c>
      <c r="N683" s="21">
        <v>0</v>
      </c>
      <c r="O683" s="21">
        <v>1</v>
      </c>
      <c r="P683" s="21">
        <v>0</v>
      </c>
      <c r="Q683" s="22">
        <v>4646.759</v>
      </c>
      <c r="R683" s="59">
        <f t="shared" si="30"/>
        <v>7838.429047708556</v>
      </c>
      <c r="S683" s="59">
        <f t="shared" si="31"/>
        <v>-3191.670047708556</v>
      </c>
      <c r="T683" s="61">
        <f t="shared" si="32"/>
        <v>0.68685938902976373</v>
      </c>
      <c r="U683" s="61"/>
    </row>
    <row r="684" spans="1:21" ht="14.25" customHeight="1">
      <c r="A684" s="19">
        <v>37</v>
      </c>
      <c r="B684" s="19">
        <v>30.875</v>
      </c>
      <c r="C684" s="20">
        <v>0</v>
      </c>
      <c r="D684" s="20">
        <v>1</v>
      </c>
      <c r="E684" s="20">
        <v>0</v>
      </c>
      <c r="F684" s="20">
        <v>0</v>
      </c>
      <c r="G684" s="20">
        <v>1</v>
      </c>
      <c r="H684" s="21">
        <v>0</v>
      </c>
      <c r="I684" s="21">
        <v>0</v>
      </c>
      <c r="J684" s="21">
        <v>0</v>
      </c>
      <c r="K684" s="21">
        <v>1</v>
      </c>
      <c r="L684" s="21">
        <v>0</v>
      </c>
      <c r="M684" s="21">
        <v>0</v>
      </c>
      <c r="N684" s="21">
        <v>0</v>
      </c>
      <c r="O684" s="21">
        <v>1</v>
      </c>
      <c r="P684" s="21">
        <v>0</v>
      </c>
      <c r="Q684" s="22">
        <v>6796.8632500000003</v>
      </c>
      <c r="R684" s="59">
        <f t="shared" si="30"/>
        <v>8399.1788698850396</v>
      </c>
      <c r="S684" s="59">
        <f t="shared" si="31"/>
        <v>-1602.3156198850393</v>
      </c>
      <c r="T684" s="61">
        <f t="shared" si="32"/>
        <v>0.23574339529120866</v>
      </c>
      <c r="U684" s="61"/>
    </row>
    <row r="685" spans="1:21" ht="14.25" customHeight="1">
      <c r="A685" s="19">
        <v>37</v>
      </c>
      <c r="B685" s="19">
        <v>36.19</v>
      </c>
      <c r="C685" s="20">
        <v>0</v>
      </c>
      <c r="D685" s="20">
        <v>1</v>
      </c>
      <c r="E685" s="20">
        <v>0</v>
      </c>
      <c r="F685" s="20">
        <v>0</v>
      </c>
      <c r="G685" s="20">
        <v>1</v>
      </c>
      <c r="H685" s="21">
        <v>0</v>
      </c>
      <c r="I685" s="21">
        <v>1</v>
      </c>
      <c r="J685" s="21">
        <v>0</v>
      </c>
      <c r="K685" s="21">
        <v>0</v>
      </c>
      <c r="L685" s="21">
        <v>0</v>
      </c>
      <c r="M685" s="21">
        <v>0</v>
      </c>
      <c r="N685" s="21">
        <v>0</v>
      </c>
      <c r="O685" s="21">
        <v>1</v>
      </c>
      <c r="P685" s="21">
        <v>0</v>
      </c>
      <c r="Q685" s="22">
        <v>19214.705529999999</v>
      </c>
      <c r="R685" s="59">
        <f t="shared" si="30"/>
        <v>8654.5517930454043</v>
      </c>
      <c r="S685" s="59">
        <f t="shared" si="31"/>
        <v>10560.153736954595</v>
      </c>
      <c r="T685" s="61">
        <f t="shared" si="32"/>
        <v>-0.5495870712391081</v>
      </c>
      <c r="U685" s="61"/>
    </row>
    <row r="686" spans="1:21" ht="14.25" customHeight="1">
      <c r="A686" s="19">
        <v>37</v>
      </c>
      <c r="B686" s="19">
        <v>46.53</v>
      </c>
      <c r="C686" s="20">
        <v>0</v>
      </c>
      <c r="D686" s="20">
        <v>1</v>
      </c>
      <c r="E686" s="20">
        <v>0</v>
      </c>
      <c r="F686" s="20">
        <v>0</v>
      </c>
      <c r="G686" s="20">
        <v>1</v>
      </c>
      <c r="H686" s="21">
        <v>0</v>
      </c>
      <c r="I686" s="21">
        <v>1</v>
      </c>
      <c r="J686" s="21">
        <v>0</v>
      </c>
      <c r="K686" s="21">
        <v>0</v>
      </c>
      <c r="L686" s="21">
        <v>0</v>
      </c>
      <c r="M686" s="21">
        <v>0</v>
      </c>
      <c r="N686" s="21">
        <v>0</v>
      </c>
      <c r="O686" s="21">
        <v>1</v>
      </c>
      <c r="P686" s="21">
        <v>0</v>
      </c>
      <c r="Q686" s="22">
        <v>6435.6237000000001</v>
      </c>
      <c r="R686" s="59">
        <f t="shared" si="30"/>
        <v>10215.170216577673</v>
      </c>
      <c r="S686" s="59">
        <f t="shared" si="31"/>
        <v>-3779.5465165776732</v>
      </c>
      <c r="T686" s="61">
        <f t="shared" si="32"/>
        <v>0.58728519453020123</v>
      </c>
      <c r="U686" s="61"/>
    </row>
    <row r="687" spans="1:21" ht="14.25" customHeight="1">
      <c r="A687" s="19">
        <v>38</v>
      </c>
      <c r="B687" s="19">
        <v>37.049999999999997</v>
      </c>
      <c r="C687" s="20">
        <v>0</v>
      </c>
      <c r="D687" s="20">
        <v>1</v>
      </c>
      <c r="E687" s="20">
        <v>0</v>
      </c>
      <c r="F687" s="20">
        <v>0</v>
      </c>
      <c r="G687" s="20">
        <v>1</v>
      </c>
      <c r="H687" s="21">
        <v>0</v>
      </c>
      <c r="I687" s="21">
        <v>0</v>
      </c>
      <c r="J687" s="21">
        <v>0</v>
      </c>
      <c r="K687" s="21">
        <v>0</v>
      </c>
      <c r="L687" s="21">
        <v>1</v>
      </c>
      <c r="M687" s="21">
        <v>0</v>
      </c>
      <c r="N687" s="21">
        <v>0</v>
      </c>
      <c r="O687" s="21">
        <v>1</v>
      </c>
      <c r="P687" s="21">
        <v>0</v>
      </c>
      <c r="Q687" s="22">
        <v>6079.6715000000004</v>
      </c>
      <c r="R687" s="59">
        <f t="shared" si="30"/>
        <v>10020.145562720616</v>
      </c>
      <c r="S687" s="59">
        <f t="shared" si="31"/>
        <v>-3940.4740627206156</v>
      </c>
      <c r="T687" s="61">
        <f t="shared" si="32"/>
        <v>0.6481393053425033</v>
      </c>
      <c r="U687" s="61"/>
    </row>
    <row r="688" spans="1:21" ht="14.25" customHeight="1">
      <c r="A688" s="19">
        <v>38</v>
      </c>
      <c r="B688" s="19">
        <v>34.700000000000003</v>
      </c>
      <c r="C688" s="20">
        <v>0</v>
      </c>
      <c r="D688" s="20">
        <v>1</v>
      </c>
      <c r="E688" s="20">
        <v>0</v>
      </c>
      <c r="F688" s="20">
        <v>0</v>
      </c>
      <c r="G688" s="20">
        <v>1</v>
      </c>
      <c r="H688" s="21">
        <v>0</v>
      </c>
      <c r="I688" s="21">
        <v>0</v>
      </c>
      <c r="J688" s="21">
        <v>1</v>
      </c>
      <c r="K688" s="21">
        <v>0</v>
      </c>
      <c r="L688" s="21">
        <v>0</v>
      </c>
      <c r="M688" s="21">
        <v>0</v>
      </c>
      <c r="N688" s="21">
        <v>0</v>
      </c>
      <c r="O688" s="21">
        <v>1</v>
      </c>
      <c r="P688" s="21">
        <v>0</v>
      </c>
      <c r="Q688" s="22">
        <v>6082.4049999999997</v>
      </c>
      <c r="R688" s="59">
        <f t="shared" si="30"/>
        <v>8741.4078724720821</v>
      </c>
      <c r="S688" s="59">
        <f t="shared" si="31"/>
        <v>-2659.0028724720823</v>
      </c>
      <c r="T688" s="61">
        <f t="shared" si="32"/>
        <v>0.43716307488108447</v>
      </c>
      <c r="U688" s="61"/>
    </row>
    <row r="689" spans="1:21" ht="14.25" customHeight="1">
      <c r="A689" s="19">
        <v>38</v>
      </c>
      <c r="B689" s="19">
        <v>31</v>
      </c>
      <c r="C689" s="20">
        <v>0</v>
      </c>
      <c r="D689" s="20">
        <v>1</v>
      </c>
      <c r="E689" s="20">
        <v>0</v>
      </c>
      <c r="F689" s="20">
        <v>0</v>
      </c>
      <c r="G689" s="20">
        <v>1</v>
      </c>
      <c r="H689" s="21">
        <v>0</v>
      </c>
      <c r="I689" s="21">
        <v>0</v>
      </c>
      <c r="J689" s="21">
        <v>1</v>
      </c>
      <c r="K689" s="21">
        <v>0</v>
      </c>
      <c r="L689" s="21">
        <v>0</v>
      </c>
      <c r="M689" s="21">
        <v>0</v>
      </c>
      <c r="N689" s="21">
        <v>0</v>
      </c>
      <c r="O689" s="21">
        <v>1</v>
      </c>
      <c r="P689" s="21">
        <v>0</v>
      </c>
      <c r="Q689" s="22">
        <v>5488.2619999999997</v>
      </c>
      <c r="R689" s="59">
        <f t="shared" si="30"/>
        <v>8182.9660768174072</v>
      </c>
      <c r="S689" s="59">
        <f t="shared" si="31"/>
        <v>-2694.7040768174074</v>
      </c>
      <c r="T689" s="61">
        <f t="shared" si="32"/>
        <v>0.49099406639431709</v>
      </c>
      <c r="U689" s="61"/>
    </row>
    <row r="690" spans="1:21" ht="14.25" customHeight="1">
      <c r="A690" s="19">
        <v>39</v>
      </c>
      <c r="B690" s="19">
        <v>45.43</v>
      </c>
      <c r="C690" s="20">
        <v>0</v>
      </c>
      <c r="D690" s="20">
        <v>1</v>
      </c>
      <c r="E690" s="20">
        <v>0</v>
      </c>
      <c r="F690" s="20">
        <v>0</v>
      </c>
      <c r="G690" s="20">
        <v>1</v>
      </c>
      <c r="H690" s="21">
        <v>0</v>
      </c>
      <c r="I690" s="21">
        <v>1</v>
      </c>
      <c r="J690" s="21">
        <v>0</v>
      </c>
      <c r="K690" s="21">
        <v>0</v>
      </c>
      <c r="L690" s="21">
        <v>0</v>
      </c>
      <c r="M690" s="21">
        <v>0</v>
      </c>
      <c r="N690" s="21">
        <v>0</v>
      </c>
      <c r="O690" s="21">
        <v>1</v>
      </c>
      <c r="P690" s="21">
        <v>0</v>
      </c>
      <c r="Q690" s="22">
        <v>6356.2707</v>
      </c>
      <c r="R690" s="59">
        <f t="shared" si="30"/>
        <v>10677.848952232667</v>
      </c>
      <c r="S690" s="59">
        <f t="shared" si="31"/>
        <v>-4321.5782522326672</v>
      </c>
      <c r="T690" s="61">
        <f t="shared" si="32"/>
        <v>0.67989210280686552</v>
      </c>
      <c r="U690" s="61"/>
    </row>
    <row r="691" spans="1:21" ht="14.25" customHeight="1">
      <c r="A691" s="19">
        <v>39</v>
      </c>
      <c r="B691" s="19">
        <v>42.655000000000001</v>
      </c>
      <c r="C691" s="20">
        <v>0</v>
      </c>
      <c r="D691" s="20">
        <v>1</v>
      </c>
      <c r="E691" s="20">
        <v>0</v>
      </c>
      <c r="F691" s="20">
        <v>0</v>
      </c>
      <c r="G691" s="20">
        <v>1</v>
      </c>
      <c r="H691" s="21">
        <v>0</v>
      </c>
      <c r="I691" s="21">
        <v>0</v>
      </c>
      <c r="J691" s="21">
        <v>0</v>
      </c>
      <c r="K691" s="21">
        <v>0</v>
      </c>
      <c r="L691" s="21">
        <v>1</v>
      </c>
      <c r="M691" s="21">
        <v>0</v>
      </c>
      <c r="N691" s="21">
        <v>0</v>
      </c>
      <c r="O691" s="21">
        <v>1</v>
      </c>
      <c r="P691" s="21">
        <v>0</v>
      </c>
      <c r="Q691" s="22">
        <v>5757.41345</v>
      </c>
      <c r="R691" s="59">
        <f t="shared" si="30"/>
        <v>11180.460404130426</v>
      </c>
      <c r="S691" s="59">
        <f t="shared" si="31"/>
        <v>-5423.0469541304265</v>
      </c>
      <c r="T691" s="61">
        <f t="shared" si="32"/>
        <v>0.94192418196584904</v>
      </c>
      <c r="U691" s="61"/>
    </row>
    <row r="692" spans="1:21" ht="14.25" customHeight="1">
      <c r="A692" s="19">
        <v>39</v>
      </c>
      <c r="B692" s="19">
        <v>32.340000000000003</v>
      </c>
      <c r="C692" s="20">
        <v>0</v>
      </c>
      <c r="D692" s="20">
        <v>1</v>
      </c>
      <c r="E692" s="20">
        <v>0</v>
      </c>
      <c r="F692" s="20">
        <v>0</v>
      </c>
      <c r="G692" s="20">
        <v>1</v>
      </c>
      <c r="H692" s="21">
        <v>0</v>
      </c>
      <c r="I692" s="21">
        <v>1</v>
      </c>
      <c r="J692" s="21">
        <v>0</v>
      </c>
      <c r="K692" s="21">
        <v>0</v>
      </c>
      <c r="L692" s="21">
        <v>0</v>
      </c>
      <c r="M692" s="21">
        <v>0</v>
      </c>
      <c r="N692" s="21">
        <v>0</v>
      </c>
      <c r="O692" s="21">
        <v>1</v>
      </c>
      <c r="P692" s="21">
        <v>0</v>
      </c>
      <c r="Q692" s="22">
        <v>6338.0756000000001</v>
      </c>
      <c r="R692" s="59">
        <f t="shared" si="30"/>
        <v>8702.1724373354336</v>
      </c>
      <c r="S692" s="59">
        <f t="shared" si="31"/>
        <v>-2364.0968373354335</v>
      </c>
      <c r="T692" s="61">
        <f t="shared" si="32"/>
        <v>0.37299915408636553</v>
      </c>
      <c r="U692" s="61"/>
    </row>
    <row r="693" spans="1:21" ht="14.25" customHeight="1">
      <c r="A693" s="19">
        <v>39</v>
      </c>
      <c r="B693" s="19">
        <v>34.1</v>
      </c>
      <c r="C693" s="20">
        <v>0</v>
      </c>
      <c r="D693" s="20">
        <v>1</v>
      </c>
      <c r="E693" s="20">
        <v>0</v>
      </c>
      <c r="F693" s="20">
        <v>0</v>
      </c>
      <c r="G693" s="20">
        <v>1</v>
      </c>
      <c r="H693" s="21">
        <v>0</v>
      </c>
      <c r="I693" s="21">
        <v>1</v>
      </c>
      <c r="J693" s="21">
        <v>0</v>
      </c>
      <c r="K693" s="21">
        <v>0</v>
      </c>
      <c r="L693" s="21">
        <v>0</v>
      </c>
      <c r="M693" s="21">
        <v>0</v>
      </c>
      <c r="N693" s="21">
        <v>0</v>
      </c>
      <c r="O693" s="21">
        <v>1</v>
      </c>
      <c r="P693" s="21">
        <v>0</v>
      </c>
      <c r="Q693" s="22">
        <v>23563.016179999999</v>
      </c>
      <c r="R693" s="59">
        <f t="shared" si="30"/>
        <v>8967.809615809012</v>
      </c>
      <c r="S693" s="59">
        <f t="shared" si="31"/>
        <v>14595.206564190987</v>
      </c>
      <c r="T693" s="61">
        <f t="shared" si="32"/>
        <v>-0.61941164291943318</v>
      </c>
      <c r="U693" s="61"/>
    </row>
    <row r="694" spans="1:21" ht="14.25" customHeight="1">
      <c r="A694" s="19">
        <v>40</v>
      </c>
      <c r="B694" s="19">
        <v>41.23</v>
      </c>
      <c r="C694" s="20">
        <v>0</v>
      </c>
      <c r="D694" s="20">
        <v>1</v>
      </c>
      <c r="E694" s="20">
        <v>0</v>
      </c>
      <c r="F694" s="20">
        <v>0</v>
      </c>
      <c r="G694" s="20">
        <v>1</v>
      </c>
      <c r="H694" s="21">
        <v>0</v>
      </c>
      <c r="I694" s="21">
        <v>0</v>
      </c>
      <c r="J694" s="21">
        <v>0</v>
      </c>
      <c r="K694" s="21">
        <v>0</v>
      </c>
      <c r="L694" s="21">
        <v>1</v>
      </c>
      <c r="M694" s="21">
        <v>0</v>
      </c>
      <c r="N694" s="21">
        <v>0</v>
      </c>
      <c r="O694" s="21">
        <v>1</v>
      </c>
      <c r="P694" s="21">
        <v>0</v>
      </c>
      <c r="Q694" s="22">
        <v>6610.1097</v>
      </c>
      <c r="R694" s="59">
        <f t="shared" si="30"/>
        <v>11279.735833796341</v>
      </c>
      <c r="S694" s="59">
        <f t="shared" si="31"/>
        <v>-4669.6261337963415</v>
      </c>
      <c r="T694" s="61">
        <f t="shared" si="32"/>
        <v>0.70643701023544914</v>
      </c>
      <c r="U694" s="61"/>
    </row>
    <row r="695" spans="1:21" ht="14.25" customHeight="1">
      <c r="A695" s="19">
        <v>40</v>
      </c>
      <c r="B695" s="19">
        <v>30.875</v>
      </c>
      <c r="C695" s="20">
        <v>0</v>
      </c>
      <c r="D695" s="20">
        <v>1</v>
      </c>
      <c r="E695" s="20">
        <v>0</v>
      </c>
      <c r="F695" s="20">
        <v>0</v>
      </c>
      <c r="G695" s="20">
        <v>1</v>
      </c>
      <c r="H695" s="21">
        <v>0</v>
      </c>
      <c r="I695" s="21">
        <v>0</v>
      </c>
      <c r="J695" s="21">
        <v>0</v>
      </c>
      <c r="K695" s="21">
        <v>1</v>
      </c>
      <c r="L695" s="21">
        <v>0</v>
      </c>
      <c r="M695" s="21">
        <v>0</v>
      </c>
      <c r="N695" s="21">
        <v>0</v>
      </c>
      <c r="O695" s="21">
        <v>1</v>
      </c>
      <c r="P695" s="21">
        <v>0</v>
      </c>
      <c r="Q695" s="22">
        <v>8162.7162500000004</v>
      </c>
      <c r="R695" s="59">
        <f t="shared" si="30"/>
        <v>9342.2318281865118</v>
      </c>
      <c r="S695" s="59">
        <f t="shared" si="31"/>
        <v>-1179.5155781865114</v>
      </c>
      <c r="T695" s="61">
        <f t="shared" si="32"/>
        <v>0.14450037733291432</v>
      </c>
      <c r="U695" s="61"/>
    </row>
    <row r="696" spans="1:21" ht="14.25" customHeight="1">
      <c r="A696" s="19">
        <v>40</v>
      </c>
      <c r="B696" s="19">
        <v>35.299999999999997</v>
      </c>
      <c r="C696" s="20">
        <v>0</v>
      </c>
      <c r="D696" s="20">
        <v>1</v>
      </c>
      <c r="E696" s="20">
        <v>0</v>
      </c>
      <c r="F696" s="20">
        <v>0</v>
      </c>
      <c r="G696" s="20">
        <v>1</v>
      </c>
      <c r="H696" s="21">
        <v>0</v>
      </c>
      <c r="I696" s="21">
        <v>0</v>
      </c>
      <c r="J696" s="21">
        <v>1</v>
      </c>
      <c r="K696" s="21">
        <v>0</v>
      </c>
      <c r="L696" s="21">
        <v>0</v>
      </c>
      <c r="M696" s="21">
        <v>0</v>
      </c>
      <c r="N696" s="21">
        <v>0</v>
      </c>
      <c r="O696" s="21">
        <v>1</v>
      </c>
      <c r="P696" s="21">
        <v>0</v>
      </c>
      <c r="Q696" s="22">
        <v>7196.8670000000002</v>
      </c>
      <c r="R696" s="59">
        <f t="shared" si="30"/>
        <v>9460.6679736981459</v>
      </c>
      <c r="S696" s="59">
        <f t="shared" si="31"/>
        <v>-2263.8009736981458</v>
      </c>
      <c r="T696" s="61">
        <f t="shared" si="32"/>
        <v>0.31455367643978216</v>
      </c>
      <c r="U696" s="61"/>
    </row>
    <row r="697" spans="1:21" ht="14.25" customHeight="1">
      <c r="A697" s="19">
        <v>40</v>
      </c>
      <c r="B697" s="19">
        <v>34.104999999999997</v>
      </c>
      <c r="C697" s="20">
        <v>0</v>
      </c>
      <c r="D697" s="20">
        <v>1</v>
      </c>
      <c r="E697" s="20">
        <v>0</v>
      </c>
      <c r="F697" s="20">
        <v>0</v>
      </c>
      <c r="G697" s="20">
        <v>1</v>
      </c>
      <c r="H697" s="21">
        <v>0</v>
      </c>
      <c r="I697" s="21">
        <v>0</v>
      </c>
      <c r="J697" s="21">
        <v>0</v>
      </c>
      <c r="K697" s="21">
        <v>0</v>
      </c>
      <c r="L697" s="21">
        <v>1</v>
      </c>
      <c r="M697" s="21">
        <v>0</v>
      </c>
      <c r="N697" s="21">
        <v>0</v>
      </c>
      <c r="O697" s="21">
        <v>1</v>
      </c>
      <c r="P697" s="21">
        <v>0</v>
      </c>
      <c r="Q697" s="22">
        <v>6600.2059499999996</v>
      </c>
      <c r="R697" s="59">
        <f t="shared" si="30"/>
        <v>10204.35805162348</v>
      </c>
      <c r="S697" s="59">
        <f t="shared" si="31"/>
        <v>-3604.1521016234801</v>
      </c>
      <c r="T697" s="61">
        <f t="shared" si="32"/>
        <v>0.54606661200071804</v>
      </c>
      <c r="U697" s="61"/>
    </row>
    <row r="698" spans="1:21" ht="14.25" customHeight="1">
      <c r="A698" s="19">
        <v>40</v>
      </c>
      <c r="B698" s="19">
        <v>41.69</v>
      </c>
      <c r="C698" s="20">
        <v>0</v>
      </c>
      <c r="D698" s="20">
        <v>1</v>
      </c>
      <c r="E698" s="20">
        <v>0</v>
      </c>
      <c r="F698" s="20">
        <v>0</v>
      </c>
      <c r="G698" s="20">
        <v>1</v>
      </c>
      <c r="H698" s="21">
        <v>0</v>
      </c>
      <c r="I698" s="21">
        <v>1</v>
      </c>
      <c r="J698" s="21">
        <v>0</v>
      </c>
      <c r="K698" s="21">
        <v>0</v>
      </c>
      <c r="L698" s="21">
        <v>0</v>
      </c>
      <c r="M698" s="21">
        <v>0</v>
      </c>
      <c r="N698" s="21">
        <v>0</v>
      </c>
      <c r="O698" s="21">
        <v>1</v>
      </c>
      <c r="P698" s="21">
        <v>0</v>
      </c>
      <c r="Q698" s="22">
        <v>5438.7491</v>
      </c>
      <c r="R698" s="59">
        <f t="shared" si="30"/>
        <v>10427.720934076806</v>
      </c>
      <c r="S698" s="59">
        <f t="shared" si="31"/>
        <v>-4988.9718340768059</v>
      </c>
      <c r="T698" s="61">
        <f t="shared" si="32"/>
        <v>0.91730133939747394</v>
      </c>
      <c r="U698" s="61"/>
    </row>
    <row r="699" spans="1:21" ht="14.25" customHeight="1">
      <c r="A699" s="19">
        <v>40</v>
      </c>
      <c r="B699" s="19">
        <v>32.299999999999997</v>
      </c>
      <c r="C699" s="20">
        <v>0</v>
      </c>
      <c r="D699" s="20">
        <v>1</v>
      </c>
      <c r="E699" s="20">
        <v>0</v>
      </c>
      <c r="F699" s="20">
        <v>0</v>
      </c>
      <c r="G699" s="20">
        <v>1</v>
      </c>
      <c r="H699" s="21">
        <v>0</v>
      </c>
      <c r="I699" s="21">
        <v>0</v>
      </c>
      <c r="J699" s="21">
        <v>0</v>
      </c>
      <c r="K699" s="21">
        <v>1</v>
      </c>
      <c r="L699" s="21">
        <v>0</v>
      </c>
      <c r="M699" s="21">
        <v>0</v>
      </c>
      <c r="N699" s="21">
        <v>0</v>
      </c>
      <c r="O699" s="21">
        <v>1</v>
      </c>
      <c r="P699" s="21">
        <v>0</v>
      </c>
      <c r="Q699" s="22">
        <v>6986.6970000000001</v>
      </c>
      <c r="R699" s="59">
        <f t="shared" si="30"/>
        <v>9557.3073846210827</v>
      </c>
      <c r="S699" s="59">
        <f t="shared" si="31"/>
        <v>-2570.6103846210826</v>
      </c>
      <c r="T699" s="61">
        <f t="shared" si="32"/>
        <v>0.36792927825853655</v>
      </c>
      <c r="U699" s="61"/>
    </row>
    <row r="700" spans="1:21" ht="14.25" customHeight="1">
      <c r="A700" s="19">
        <v>41</v>
      </c>
      <c r="B700" s="19">
        <v>37.049999999999997</v>
      </c>
      <c r="C700" s="20">
        <v>0</v>
      </c>
      <c r="D700" s="20">
        <v>1</v>
      </c>
      <c r="E700" s="20">
        <v>0</v>
      </c>
      <c r="F700" s="20">
        <v>0</v>
      </c>
      <c r="G700" s="20">
        <v>1</v>
      </c>
      <c r="H700" s="21">
        <v>0</v>
      </c>
      <c r="I700" s="21">
        <v>0</v>
      </c>
      <c r="J700" s="21">
        <v>0</v>
      </c>
      <c r="K700" s="21">
        <v>1</v>
      </c>
      <c r="L700" s="21">
        <v>0</v>
      </c>
      <c r="M700" s="21">
        <v>0</v>
      </c>
      <c r="N700" s="21">
        <v>0</v>
      </c>
      <c r="O700" s="21">
        <v>1</v>
      </c>
      <c r="P700" s="21">
        <v>0</v>
      </c>
      <c r="Q700" s="22">
        <v>7265.7025000000003</v>
      </c>
      <c r="R700" s="59">
        <f t="shared" si="30"/>
        <v>10588.576892170149</v>
      </c>
      <c r="S700" s="59">
        <f t="shared" si="31"/>
        <v>-3322.8743921701489</v>
      </c>
      <c r="T700" s="61">
        <f t="shared" si="32"/>
        <v>0.45733697356451752</v>
      </c>
      <c r="U700" s="61"/>
    </row>
    <row r="701" spans="1:21" ht="14.25" customHeight="1">
      <c r="A701" s="19">
        <v>41</v>
      </c>
      <c r="B701" s="19">
        <v>30.59</v>
      </c>
      <c r="C701" s="20">
        <v>0</v>
      </c>
      <c r="D701" s="20">
        <v>1</v>
      </c>
      <c r="E701" s="20">
        <v>0</v>
      </c>
      <c r="F701" s="20">
        <v>0</v>
      </c>
      <c r="G701" s="20">
        <v>1</v>
      </c>
      <c r="H701" s="21">
        <v>0</v>
      </c>
      <c r="I701" s="21">
        <v>0</v>
      </c>
      <c r="J701" s="21">
        <v>0</v>
      </c>
      <c r="K701" s="21">
        <v>1</v>
      </c>
      <c r="L701" s="21">
        <v>0</v>
      </c>
      <c r="M701" s="21">
        <v>0</v>
      </c>
      <c r="N701" s="21">
        <v>0</v>
      </c>
      <c r="O701" s="21">
        <v>1</v>
      </c>
      <c r="P701" s="21">
        <v>0</v>
      </c>
      <c r="Q701" s="22">
        <v>7256.7231000000002</v>
      </c>
      <c r="R701" s="59">
        <f t="shared" si="30"/>
        <v>9613.5677030000879</v>
      </c>
      <c r="S701" s="59">
        <f t="shared" si="31"/>
        <v>-2356.8446030000878</v>
      </c>
      <c r="T701" s="61">
        <f t="shared" si="32"/>
        <v>0.32478083709713101</v>
      </c>
      <c r="U701" s="61"/>
    </row>
    <row r="702" spans="1:21" ht="14.25" customHeight="1">
      <c r="A702" s="19">
        <v>41</v>
      </c>
      <c r="B702" s="19">
        <v>40.26</v>
      </c>
      <c r="C702" s="20">
        <v>0</v>
      </c>
      <c r="D702" s="20">
        <v>1</v>
      </c>
      <c r="E702" s="20">
        <v>0</v>
      </c>
      <c r="F702" s="20">
        <v>0</v>
      </c>
      <c r="G702" s="20">
        <v>1</v>
      </c>
      <c r="H702" s="21">
        <v>0</v>
      </c>
      <c r="I702" s="21">
        <v>1</v>
      </c>
      <c r="J702" s="21">
        <v>0</v>
      </c>
      <c r="K702" s="21">
        <v>0</v>
      </c>
      <c r="L702" s="21">
        <v>0</v>
      </c>
      <c r="M702" s="21">
        <v>0</v>
      </c>
      <c r="N702" s="21">
        <v>0</v>
      </c>
      <c r="O702" s="21">
        <v>1</v>
      </c>
      <c r="P702" s="21">
        <v>0</v>
      </c>
      <c r="Q702" s="22">
        <v>5709.1643999999997</v>
      </c>
      <c r="R702" s="59">
        <f t="shared" si="30"/>
        <v>10526.241712667514</v>
      </c>
      <c r="S702" s="59">
        <f t="shared" si="31"/>
        <v>-4817.077312667514</v>
      </c>
      <c r="T702" s="61">
        <f t="shared" si="32"/>
        <v>0.84374471904636594</v>
      </c>
      <c r="U702" s="61"/>
    </row>
    <row r="703" spans="1:21" ht="14.25" customHeight="1">
      <c r="A703" s="19">
        <v>41</v>
      </c>
      <c r="B703" s="19">
        <v>34.200000000000003</v>
      </c>
      <c r="C703" s="20">
        <v>0</v>
      </c>
      <c r="D703" s="20">
        <v>1</v>
      </c>
      <c r="E703" s="20">
        <v>0</v>
      </c>
      <c r="F703" s="20">
        <v>0</v>
      </c>
      <c r="G703" s="20">
        <v>1</v>
      </c>
      <c r="H703" s="21">
        <v>0</v>
      </c>
      <c r="I703" s="21">
        <v>0</v>
      </c>
      <c r="J703" s="21">
        <v>0</v>
      </c>
      <c r="K703" s="21">
        <v>1</v>
      </c>
      <c r="L703" s="21">
        <v>0</v>
      </c>
      <c r="M703" s="21">
        <v>0</v>
      </c>
      <c r="N703" s="21">
        <v>0</v>
      </c>
      <c r="O703" s="21">
        <v>1</v>
      </c>
      <c r="P703" s="21">
        <v>0</v>
      </c>
      <c r="Q703" s="22">
        <v>7261.741</v>
      </c>
      <c r="R703" s="59">
        <f t="shared" si="30"/>
        <v>10158.425779301004</v>
      </c>
      <c r="S703" s="59">
        <f t="shared" si="31"/>
        <v>-2896.6847793010038</v>
      </c>
      <c r="T703" s="61">
        <f t="shared" si="32"/>
        <v>0.39889673554881727</v>
      </c>
      <c r="U703" s="61"/>
    </row>
    <row r="704" spans="1:21" ht="14.25" customHeight="1">
      <c r="A704" s="19">
        <v>41</v>
      </c>
      <c r="B704" s="19">
        <v>34.21</v>
      </c>
      <c r="C704" s="20">
        <v>0</v>
      </c>
      <c r="D704" s="20">
        <v>1</v>
      </c>
      <c r="E704" s="20">
        <v>0</v>
      </c>
      <c r="F704" s="20">
        <v>0</v>
      </c>
      <c r="G704" s="20">
        <v>1</v>
      </c>
      <c r="H704" s="21">
        <v>0</v>
      </c>
      <c r="I704" s="21">
        <v>1</v>
      </c>
      <c r="J704" s="21">
        <v>0</v>
      </c>
      <c r="K704" s="21">
        <v>0</v>
      </c>
      <c r="L704" s="21">
        <v>0</v>
      </c>
      <c r="M704" s="21">
        <v>0</v>
      </c>
      <c r="N704" s="21">
        <v>0</v>
      </c>
      <c r="O704" s="21">
        <v>1</v>
      </c>
      <c r="P704" s="21">
        <v>0</v>
      </c>
      <c r="Q704" s="22">
        <v>6289.7548999999999</v>
      </c>
      <c r="R704" s="59">
        <f t="shared" si="30"/>
        <v>9613.11391166459</v>
      </c>
      <c r="S704" s="59">
        <f t="shared" si="31"/>
        <v>-3323.3590116645901</v>
      </c>
      <c r="T704" s="61">
        <f t="shared" si="32"/>
        <v>0.52837655274366735</v>
      </c>
      <c r="U704" s="61"/>
    </row>
    <row r="705" spans="1:21" ht="14.25" customHeight="1">
      <c r="A705" s="19">
        <v>41</v>
      </c>
      <c r="B705" s="19">
        <v>33.549999999999997</v>
      </c>
      <c r="C705" s="20">
        <v>0</v>
      </c>
      <c r="D705" s="20">
        <v>1</v>
      </c>
      <c r="E705" s="20">
        <v>0</v>
      </c>
      <c r="F705" s="20">
        <v>0</v>
      </c>
      <c r="G705" s="20">
        <v>1</v>
      </c>
      <c r="H705" s="21">
        <v>0</v>
      </c>
      <c r="I705" s="21">
        <v>1</v>
      </c>
      <c r="J705" s="21">
        <v>0</v>
      </c>
      <c r="K705" s="21">
        <v>0</v>
      </c>
      <c r="L705" s="21">
        <v>0</v>
      </c>
      <c r="M705" s="21">
        <v>0</v>
      </c>
      <c r="N705" s="21">
        <v>0</v>
      </c>
      <c r="O705" s="21">
        <v>1</v>
      </c>
      <c r="P705" s="21">
        <v>0</v>
      </c>
      <c r="Q705" s="22">
        <v>5699.8374999999996</v>
      </c>
      <c r="R705" s="59">
        <f t="shared" si="30"/>
        <v>9513.4999697369967</v>
      </c>
      <c r="S705" s="59">
        <f t="shared" si="31"/>
        <v>-3813.6624697369971</v>
      </c>
      <c r="T705" s="61">
        <f t="shared" si="32"/>
        <v>0.6690826659070539</v>
      </c>
      <c r="U705" s="61"/>
    </row>
    <row r="706" spans="1:21" ht="14.25" customHeight="1">
      <c r="A706" s="19">
        <v>41</v>
      </c>
      <c r="B706" s="19">
        <v>32.200000000000003</v>
      </c>
      <c r="C706" s="20">
        <v>0</v>
      </c>
      <c r="D706" s="20">
        <v>1</v>
      </c>
      <c r="E706" s="20">
        <v>0</v>
      </c>
      <c r="F706" s="20">
        <v>0</v>
      </c>
      <c r="G706" s="20">
        <v>1</v>
      </c>
      <c r="H706" s="21">
        <v>0</v>
      </c>
      <c r="I706" s="21">
        <v>0</v>
      </c>
      <c r="J706" s="21">
        <v>1</v>
      </c>
      <c r="K706" s="21">
        <v>0</v>
      </c>
      <c r="L706" s="21">
        <v>0</v>
      </c>
      <c r="M706" s="21">
        <v>0</v>
      </c>
      <c r="N706" s="21">
        <v>0</v>
      </c>
      <c r="O706" s="21">
        <v>1</v>
      </c>
      <c r="P706" s="21">
        <v>0</v>
      </c>
      <c r="Q706" s="22">
        <v>6875.9610000000002</v>
      </c>
      <c r="R706" s="59">
        <f t="shared" si="30"/>
        <v>9307.1352931690417</v>
      </c>
      <c r="S706" s="59">
        <f t="shared" si="31"/>
        <v>-2431.1742931690414</v>
      </c>
      <c r="T706" s="61">
        <f t="shared" si="32"/>
        <v>0.35357592824756295</v>
      </c>
      <c r="U706" s="61"/>
    </row>
    <row r="707" spans="1:21" ht="14.25" customHeight="1">
      <c r="A707" s="19">
        <v>42</v>
      </c>
      <c r="B707" s="19">
        <v>35.97</v>
      </c>
      <c r="C707" s="20">
        <v>0</v>
      </c>
      <c r="D707" s="20">
        <v>1</v>
      </c>
      <c r="E707" s="20">
        <v>0</v>
      </c>
      <c r="F707" s="20">
        <v>0</v>
      </c>
      <c r="G707" s="20">
        <v>1</v>
      </c>
      <c r="H707" s="21">
        <v>0</v>
      </c>
      <c r="I707" s="21">
        <v>1</v>
      </c>
      <c r="J707" s="21">
        <v>0</v>
      </c>
      <c r="K707" s="21">
        <v>0</v>
      </c>
      <c r="L707" s="21">
        <v>0</v>
      </c>
      <c r="M707" s="21">
        <v>0</v>
      </c>
      <c r="N707" s="21">
        <v>0</v>
      </c>
      <c r="O707" s="21">
        <v>1</v>
      </c>
      <c r="P707" s="21">
        <v>0</v>
      </c>
      <c r="Q707" s="22">
        <v>7160.3302999999996</v>
      </c>
      <c r="R707" s="59">
        <f t="shared" ref="R707:R770" si="33">$X$2*A707+$X$3*B707+($X$4)*C707+$X$5*D707+($X$6)*E707+($X$7)*F707+($X$8)*G707+$X$9*H707+($X$10)*I707+($X$11)*J707+$X$12*K707+$X$13*L707+$X$14*M707+($X$15)*N707+($X$16)*O707+($X$17)*P707+($X$18)</f>
        <v>10193.102076238658</v>
      </c>
      <c r="S707" s="59">
        <f t="shared" ref="S707:S770" si="34">Q707-R707</f>
        <v>-3032.7717762386583</v>
      </c>
      <c r="T707" s="61">
        <f t="shared" ref="T707:T770" si="35">(R707-Q707)/Q707</f>
        <v>0.42355193813316944</v>
      </c>
      <c r="U707" s="61"/>
    </row>
    <row r="708" spans="1:21" ht="14.25" customHeight="1">
      <c r="A708" s="19">
        <v>42</v>
      </c>
      <c r="B708" s="19">
        <v>35.799999999999997</v>
      </c>
      <c r="C708" s="20">
        <v>0</v>
      </c>
      <c r="D708" s="20">
        <v>1</v>
      </c>
      <c r="E708" s="20">
        <v>0</v>
      </c>
      <c r="F708" s="20">
        <v>0</v>
      </c>
      <c r="G708" s="20">
        <v>1</v>
      </c>
      <c r="H708" s="21">
        <v>0</v>
      </c>
      <c r="I708" s="21">
        <v>0</v>
      </c>
      <c r="J708" s="21">
        <v>1</v>
      </c>
      <c r="K708" s="21">
        <v>0</v>
      </c>
      <c r="L708" s="21">
        <v>0</v>
      </c>
      <c r="M708" s="21">
        <v>0</v>
      </c>
      <c r="N708" s="21">
        <v>0</v>
      </c>
      <c r="O708" s="21">
        <v>1</v>
      </c>
      <c r="P708" s="21">
        <v>0</v>
      </c>
      <c r="Q708" s="22">
        <v>7160.0940000000001</v>
      </c>
      <c r="R708" s="59">
        <f t="shared" si="33"/>
        <v>10164.835053420029</v>
      </c>
      <c r="S708" s="59">
        <f t="shared" si="34"/>
        <v>-3004.7410534200289</v>
      </c>
      <c r="T708" s="61">
        <f t="shared" si="35"/>
        <v>0.41965106232125288</v>
      </c>
      <c r="U708" s="61"/>
    </row>
    <row r="709" spans="1:21" ht="14.25" customHeight="1">
      <c r="A709" s="19">
        <v>42</v>
      </c>
      <c r="B709" s="19">
        <v>31.254999999999999</v>
      </c>
      <c r="C709" s="20">
        <v>0</v>
      </c>
      <c r="D709" s="20">
        <v>1</v>
      </c>
      <c r="E709" s="20">
        <v>0</v>
      </c>
      <c r="F709" s="20">
        <v>0</v>
      </c>
      <c r="G709" s="20">
        <v>1</v>
      </c>
      <c r="H709" s="21">
        <v>0</v>
      </c>
      <c r="I709" s="21">
        <v>0</v>
      </c>
      <c r="J709" s="21">
        <v>0</v>
      </c>
      <c r="K709" s="21">
        <v>1</v>
      </c>
      <c r="L709" s="21">
        <v>0</v>
      </c>
      <c r="M709" s="21">
        <v>0</v>
      </c>
      <c r="N709" s="21">
        <v>0</v>
      </c>
      <c r="O709" s="21">
        <v>1</v>
      </c>
      <c r="P709" s="21">
        <v>0</v>
      </c>
      <c r="Q709" s="22">
        <v>6358.7764500000003</v>
      </c>
      <c r="R709" s="59">
        <f t="shared" si="33"/>
        <v>10028.287282103374</v>
      </c>
      <c r="S709" s="59">
        <f t="shared" si="34"/>
        <v>-3669.510832103374</v>
      </c>
      <c r="T709" s="61">
        <f t="shared" si="35"/>
        <v>0.57707813145457787</v>
      </c>
      <c r="U709" s="61"/>
    </row>
    <row r="710" spans="1:21" ht="14.25" customHeight="1">
      <c r="A710" s="19">
        <v>42</v>
      </c>
      <c r="B710" s="19">
        <v>34.1</v>
      </c>
      <c r="C710" s="20">
        <v>0</v>
      </c>
      <c r="D710" s="20">
        <v>1</v>
      </c>
      <c r="E710" s="20">
        <v>0</v>
      </c>
      <c r="F710" s="20">
        <v>0</v>
      </c>
      <c r="G710" s="20">
        <v>1</v>
      </c>
      <c r="H710" s="21">
        <v>0</v>
      </c>
      <c r="I710" s="21">
        <v>0</v>
      </c>
      <c r="J710" s="21">
        <v>1</v>
      </c>
      <c r="K710" s="21">
        <v>0</v>
      </c>
      <c r="L710" s="21">
        <v>0</v>
      </c>
      <c r="M710" s="21">
        <v>0</v>
      </c>
      <c r="N710" s="21">
        <v>0</v>
      </c>
      <c r="O710" s="21">
        <v>1</v>
      </c>
      <c r="P710" s="21">
        <v>0</v>
      </c>
      <c r="Q710" s="22">
        <v>5979.7309999999998</v>
      </c>
      <c r="R710" s="59">
        <f t="shared" si="33"/>
        <v>9908.2536878489591</v>
      </c>
      <c r="S710" s="59">
        <f t="shared" si="34"/>
        <v>-3928.5226878489593</v>
      </c>
      <c r="T710" s="61">
        <f t="shared" si="35"/>
        <v>0.65697314609118029</v>
      </c>
      <c r="U710" s="61"/>
    </row>
    <row r="711" spans="1:21" ht="14.25" customHeight="1">
      <c r="A711" s="19">
        <v>42</v>
      </c>
      <c r="B711" s="19">
        <v>37.18</v>
      </c>
      <c r="C711" s="20">
        <v>0</v>
      </c>
      <c r="D711" s="20">
        <v>1</v>
      </c>
      <c r="E711" s="20">
        <v>0</v>
      </c>
      <c r="F711" s="20">
        <v>0</v>
      </c>
      <c r="G711" s="20">
        <v>1</v>
      </c>
      <c r="H711" s="21">
        <v>0</v>
      </c>
      <c r="I711" s="21">
        <v>1</v>
      </c>
      <c r="J711" s="21">
        <v>0</v>
      </c>
      <c r="K711" s="21">
        <v>0</v>
      </c>
      <c r="L711" s="21">
        <v>0</v>
      </c>
      <c r="M711" s="21">
        <v>0</v>
      </c>
      <c r="N711" s="21">
        <v>0</v>
      </c>
      <c r="O711" s="21">
        <v>1</v>
      </c>
      <c r="P711" s="21">
        <v>0</v>
      </c>
      <c r="Q711" s="22">
        <v>7162.0122000000001</v>
      </c>
      <c r="R711" s="59">
        <f t="shared" si="33"/>
        <v>10375.727636439242</v>
      </c>
      <c r="S711" s="59">
        <f t="shared" si="34"/>
        <v>-3213.7154364392418</v>
      </c>
      <c r="T711" s="61">
        <f t="shared" si="35"/>
        <v>0.44871683357914999</v>
      </c>
      <c r="U711" s="61"/>
    </row>
    <row r="712" spans="1:21" ht="14.25" customHeight="1">
      <c r="A712" s="19">
        <v>43</v>
      </c>
      <c r="B712" s="19">
        <v>32.6</v>
      </c>
      <c r="C712" s="20">
        <v>0</v>
      </c>
      <c r="D712" s="20">
        <v>1</v>
      </c>
      <c r="E712" s="20">
        <v>0</v>
      </c>
      <c r="F712" s="20">
        <v>0</v>
      </c>
      <c r="G712" s="20">
        <v>1</v>
      </c>
      <c r="H712" s="21">
        <v>0</v>
      </c>
      <c r="I712" s="21">
        <v>0</v>
      </c>
      <c r="J712" s="21">
        <v>1</v>
      </c>
      <c r="K712" s="21">
        <v>0</v>
      </c>
      <c r="L712" s="21">
        <v>0</v>
      </c>
      <c r="M712" s="21">
        <v>0</v>
      </c>
      <c r="N712" s="21">
        <v>0</v>
      </c>
      <c r="O712" s="21">
        <v>1</v>
      </c>
      <c r="P712" s="21">
        <v>0</v>
      </c>
      <c r="Q712" s="22">
        <v>7441.5010000000002</v>
      </c>
      <c r="R712" s="59">
        <f t="shared" si="33"/>
        <v>9996.2093513867403</v>
      </c>
      <c r="S712" s="59">
        <f t="shared" si="34"/>
        <v>-2554.7083513867401</v>
      </c>
      <c r="T712" s="61">
        <f t="shared" si="35"/>
        <v>0.34330551744691562</v>
      </c>
      <c r="U712" s="61"/>
    </row>
    <row r="713" spans="1:21" ht="14.25" customHeight="1">
      <c r="A713" s="19">
        <v>43</v>
      </c>
      <c r="B713" s="19">
        <v>35.31</v>
      </c>
      <c r="C713" s="20">
        <v>0</v>
      </c>
      <c r="D713" s="20">
        <v>1</v>
      </c>
      <c r="E713" s="20">
        <v>0</v>
      </c>
      <c r="F713" s="20">
        <v>0</v>
      </c>
      <c r="G713" s="20">
        <v>1</v>
      </c>
      <c r="H713" s="21">
        <v>0</v>
      </c>
      <c r="I713" s="21">
        <v>1</v>
      </c>
      <c r="J713" s="21">
        <v>0</v>
      </c>
      <c r="K713" s="21">
        <v>0</v>
      </c>
      <c r="L713" s="21">
        <v>0</v>
      </c>
      <c r="M713" s="21">
        <v>0</v>
      </c>
      <c r="N713" s="21">
        <v>0</v>
      </c>
      <c r="O713" s="21">
        <v>1</v>
      </c>
      <c r="P713" s="21">
        <v>0</v>
      </c>
      <c r="Q713" s="22">
        <v>18806.145469999999</v>
      </c>
      <c r="R713" s="59">
        <f t="shared" si="33"/>
        <v>10407.839120411554</v>
      </c>
      <c r="S713" s="59">
        <f t="shared" si="34"/>
        <v>8398.3063495884453</v>
      </c>
      <c r="T713" s="61">
        <f t="shared" si="35"/>
        <v>-0.44657244425688503</v>
      </c>
      <c r="U713" s="61"/>
    </row>
    <row r="714" spans="1:21" ht="14.25" customHeight="1">
      <c r="A714" s="19">
        <v>43</v>
      </c>
      <c r="B714" s="19">
        <v>30.1</v>
      </c>
      <c r="C714" s="20">
        <v>0</v>
      </c>
      <c r="D714" s="20">
        <v>1</v>
      </c>
      <c r="E714" s="20">
        <v>0</v>
      </c>
      <c r="F714" s="20">
        <v>0</v>
      </c>
      <c r="G714" s="20">
        <v>1</v>
      </c>
      <c r="H714" s="21">
        <v>0</v>
      </c>
      <c r="I714" s="21">
        <v>0</v>
      </c>
      <c r="J714" s="21">
        <v>1</v>
      </c>
      <c r="K714" s="21">
        <v>0</v>
      </c>
      <c r="L714" s="21">
        <v>0</v>
      </c>
      <c r="M714" s="21">
        <v>0</v>
      </c>
      <c r="N714" s="21">
        <v>0</v>
      </c>
      <c r="O714" s="21">
        <v>1</v>
      </c>
      <c r="P714" s="21">
        <v>0</v>
      </c>
      <c r="Q714" s="22">
        <v>6849.0259999999998</v>
      </c>
      <c r="R714" s="59">
        <f t="shared" si="33"/>
        <v>9618.8838137822277</v>
      </c>
      <c r="S714" s="59">
        <f t="shared" si="34"/>
        <v>-2769.8578137822278</v>
      </c>
      <c r="T714" s="61">
        <f t="shared" si="35"/>
        <v>0.40441630879810181</v>
      </c>
      <c r="U714" s="61"/>
    </row>
    <row r="715" spans="1:21" ht="14.25" customHeight="1">
      <c r="A715" s="19">
        <v>43</v>
      </c>
      <c r="B715" s="19">
        <v>30.114999999999998</v>
      </c>
      <c r="C715" s="20">
        <v>0</v>
      </c>
      <c r="D715" s="20">
        <v>1</v>
      </c>
      <c r="E715" s="20">
        <v>0</v>
      </c>
      <c r="F715" s="20">
        <v>0</v>
      </c>
      <c r="G715" s="20">
        <v>1</v>
      </c>
      <c r="H715" s="21">
        <v>0</v>
      </c>
      <c r="I715" s="21">
        <v>0</v>
      </c>
      <c r="J715" s="21">
        <v>0</v>
      </c>
      <c r="K715" s="21">
        <v>1</v>
      </c>
      <c r="L715" s="21">
        <v>0</v>
      </c>
      <c r="M715" s="21">
        <v>0</v>
      </c>
      <c r="N715" s="21">
        <v>0</v>
      </c>
      <c r="O715" s="21">
        <v>1</v>
      </c>
      <c r="P715" s="21">
        <v>0</v>
      </c>
      <c r="Q715" s="22">
        <v>8410.0468500000006</v>
      </c>
      <c r="R715" s="59">
        <f t="shared" si="33"/>
        <v>10170.577823056206</v>
      </c>
      <c r="S715" s="59">
        <f t="shared" si="34"/>
        <v>-1760.5309730562058</v>
      </c>
      <c r="T715" s="61">
        <f t="shared" si="35"/>
        <v>0.20933664276272201</v>
      </c>
      <c r="U715" s="61"/>
    </row>
    <row r="716" spans="1:21" ht="14.25" customHeight="1">
      <c r="A716" s="19">
        <v>44</v>
      </c>
      <c r="B716" s="19">
        <v>37.1</v>
      </c>
      <c r="C716" s="20">
        <v>0</v>
      </c>
      <c r="D716" s="20">
        <v>1</v>
      </c>
      <c r="E716" s="20">
        <v>0</v>
      </c>
      <c r="F716" s="20">
        <v>0</v>
      </c>
      <c r="G716" s="20">
        <v>1</v>
      </c>
      <c r="H716" s="21">
        <v>0</v>
      </c>
      <c r="I716" s="21">
        <v>0</v>
      </c>
      <c r="J716" s="21">
        <v>1</v>
      </c>
      <c r="K716" s="21">
        <v>0</v>
      </c>
      <c r="L716" s="21">
        <v>0</v>
      </c>
      <c r="M716" s="21">
        <v>0</v>
      </c>
      <c r="N716" s="21">
        <v>0</v>
      </c>
      <c r="O716" s="21">
        <v>1</v>
      </c>
      <c r="P716" s="21">
        <v>0</v>
      </c>
      <c r="Q716" s="22">
        <v>7740.3370000000004</v>
      </c>
      <c r="R716" s="59">
        <f t="shared" si="33"/>
        <v>10989.746305175355</v>
      </c>
      <c r="S716" s="59">
        <f t="shared" si="34"/>
        <v>-3249.4093051753543</v>
      </c>
      <c r="T716" s="61">
        <f t="shared" si="35"/>
        <v>0.41980204546331173</v>
      </c>
      <c r="U716" s="61"/>
    </row>
    <row r="717" spans="1:21" ht="14.25" customHeight="1">
      <c r="A717" s="19">
        <v>44</v>
      </c>
      <c r="B717" s="19">
        <v>39.520000000000003</v>
      </c>
      <c r="C717" s="20">
        <v>0</v>
      </c>
      <c r="D717" s="20">
        <v>1</v>
      </c>
      <c r="E717" s="20">
        <v>0</v>
      </c>
      <c r="F717" s="20">
        <v>0</v>
      </c>
      <c r="G717" s="20">
        <v>1</v>
      </c>
      <c r="H717" s="21">
        <v>0</v>
      </c>
      <c r="I717" s="21">
        <v>0</v>
      </c>
      <c r="J717" s="21">
        <v>0</v>
      </c>
      <c r="K717" s="21">
        <v>1</v>
      </c>
      <c r="L717" s="21">
        <v>0</v>
      </c>
      <c r="M717" s="21">
        <v>0</v>
      </c>
      <c r="N717" s="21">
        <v>0</v>
      </c>
      <c r="O717" s="21">
        <v>1</v>
      </c>
      <c r="P717" s="21">
        <v>0</v>
      </c>
      <c r="Q717" s="22">
        <v>6948.7007999999996</v>
      </c>
      <c r="R717" s="59">
        <f t="shared" si="33"/>
        <v>11904.42748162488</v>
      </c>
      <c r="S717" s="59">
        <f t="shared" si="34"/>
        <v>-4955.7266816248803</v>
      </c>
      <c r="T717" s="61">
        <f t="shared" si="35"/>
        <v>0.71318751868333152</v>
      </c>
      <c r="U717" s="61"/>
    </row>
    <row r="718" spans="1:21" ht="14.25" customHeight="1">
      <c r="A718" s="19">
        <v>44</v>
      </c>
      <c r="B718" s="19">
        <v>30.69</v>
      </c>
      <c r="C718" s="20">
        <v>0</v>
      </c>
      <c r="D718" s="20">
        <v>1</v>
      </c>
      <c r="E718" s="20">
        <v>0</v>
      </c>
      <c r="F718" s="20">
        <v>0</v>
      </c>
      <c r="G718" s="20">
        <v>1</v>
      </c>
      <c r="H718" s="21">
        <v>0</v>
      </c>
      <c r="I718" s="21">
        <v>1</v>
      </c>
      <c r="J718" s="21">
        <v>0</v>
      </c>
      <c r="K718" s="21">
        <v>0</v>
      </c>
      <c r="L718" s="21">
        <v>0</v>
      </c>
      <c r="M718" s="21">
        <v>0</v>
      </c>
      <c r="N718" s="21">
        <v>0</v>
      </c>
      <c r="O718" s="21">
        <v>1</v>
      </c>
      <c r="P718" s="21">
        <v>0</v>
      </c>
      <c r="Q718" s="22">
        <v>7731.4270999999999</v>
      </c>
      <c r="R718" s="59">
        <f t="shared" si="33"/>
        <v>10024.892513018902</v>
      </c>
      <c r="S718" s="59">
        <f t="shared" si="34"/>
        <v>-2293.4654130189019</v>
      </c>
      <c r="T718" s="61">
        <f t="shared" si="35"/>
        <v>0.29664192436334319</v>
      </c>
      <c r="U718" s="61"/>
    </row>
    <row r="719" spans="1:21" ht="14.25" customHeight="1">
      <c r="A719" s="19">
        <v>44</v>
      </c>
      <c r="B719" s="19">
        <v>38.06</v>
      </c>
      <c r="C719" s="20">
        <v>0</v>
      </c>
      <c r="D719" s="20">
        <v>1</v>
      </c>
      <c r="E719" s="20">
        <v>0</v>
      </c>
      <c r="F719" s="20">
        <v>0</v>
      </c>
      <c r="G719" s="20">
        <v>1</v>
      </c>
      <c r="H719" s="21">
        <v>0</v>
      </c>
      <c r="I719" s="21">
        <v>1</v>
      </c>
      <c r="J719" s="21">
        <v>0</v>
      </c>
      <c r="K719" s="21">
        <v>0</v>
      </c>
      <c r="L719" s="21">
        <v>0</v>
      </c>
      <c r="M719" s="21">
        <v>0</v>
      </c>
      <c r="N719" s="21">
        <v>0</v>
      </c>
      <c r="O719" s="21">
        <v>1</v>
      </c>
      <c r="P719" s="21">
        <v>0</v>
      </c>
      <c r="Q719" s="22">
        <v>7152.6714000000002</v>
      </c>
      <c r="R719" s="59">
        <f t="shared" si="33"/>
        <v>11137.248197877008</v>
      </c>
      <c r="S719" s="59">
        <f t="shared" si="34"/>
        <v>-3984.5767978770082</v>
      </c>
      <c r="T719" s="61">
        <f t="shared" si="35"/>
        <v>0.55707533242433138</v>
      </c>
      <c r="U719" s="61"/>
    </row>
    <row r="720" spans="1:21" ht="14.25" customHeight="1">
      <c r="A720" s="19">
        <v>44</v>
      </c>
      <c r="B720" s="19">
        <v>32.015000000000001</v>
      </c>
      <c r="C720" s="20">
        <v>0</v>
      </c>
      <c r="D720" s="20">
        <v>1</v>
      </c>
      <c r="E720" s="20">
        <v>0</v>
      </c>
      <c r="F720" s="20">
        <v>0</v>
      </c>
      <c r="G720" s="20">
        <v>1</v>
      </c>
      <c r="H720" s="21">
        <v>0</v>
      </c>
      <c r="I720" s="21">
        <v>0</v>
      </c>
      <c r="J720" s="21">
        <v>0</v>
      </c>
      <c r="K720" s="21">
        <v>1</v>
      </c>
      <c r="L720" s="21">
        <v>0</v>
      </c>
      <c r="M720" s="21">
        <v>0</v>
      </c>
      <c r="N720" s="21">
        <v>0</v>
      </c>
      <c r="O720" s="21">
        <v>1</v>
      </c>
      <c r="P720" s="21">
        <v>0</v>
      </c>
      <c r="Q720" s="22">
        <v>8116.2688500000004</v>
      </c>
      <c r="R720" s="59">
        <f t="shared" si="33"/>
        <v>10771.696217736127</v>
      </c>
      <c r="S720" s="59">
        <f t="shared" si="34"/>
        <v>-2655.4273677361271</v>
      </c>
      <c r="T720" s="61">
        <f t="shared" si="35"/>
        <v>0.32717341142982553</v>
      </c>
      <c r="U720" s="61"/>
    </row>
    <row r="721" spans="1:21" ht="14.25" customHeight="1">
      <c r="A721" s="19">
        <v>44</v>
      </c>
      <c r="B721" s="19">
        <v>34.32</v>
      </c>
      <c r="C721" s="20">
        <v>0</v>
      </c>
      <c r="D721" s="20">
        <v>1</v>
      </c>
      <c r="E721" s="20">
        <v>0</v>
      </c>
      <c r="F721" s="20">
        <v>0</v>
      </c>
      <c r="G721" s="20">
        <v>1</v>
      </c>
      <c r="H721" s="21">
        <v>0</v>
      </c>
      <c r="I721" s="21">
        <v>1</v>
      </c>
      <c r="J721" s="21">
        <v>0</v>
      </c>
      <c r="K721" s="21">
        <v>0</v>
      </c>
      <c r="L721" s="21">
        <v>0</v>
      </c>
      <c r="M721" s="21">
        <v>0</v>
      </c>
      <c r="N721" s="21">
        <v>0</v>
      </c>
      <c r="O721" s="21">
        <v>1</v>
      </c>
      <c r="P721" s="21">
        <v>0</v>
      </c>
      <c r="Q721" s="22">
        <v>7147.4727999999996</v>
      </c>
      <c r="R721" s="59">
        <f t="shared" si="33"/>
        <v>10572.769193620657</v>
      </c>
      <c r="S721" s="59">
        <f t="shared" si="34"/>
        <v>-3425.2963936206579</v>
      </c>
      <c r="T721" s="61">
        <f t="shared" si="35"/>
        <v>0.47923181933908976</v>
      </c>
      <c r="U721" s="61"/>
    </row>
    <row r="722" spans="1:21" ht="14.25" customHeight="1">
      <c r="A722" s="19">
        <v>45</v>
      </c>
      <c r="B722" s="19">
        <v>30.2</v>
      </c>
      <c r="C722" s="20">
        <v>0</v>
      </c>
      <c r="D722" s="20">
        <v>1</v>
      </c>
      <c r="E722" s="20">
        <v>0</v>
      </c>
      <c r="F722" s="20">
        <v>0</v>
      </c>
      <c r="G722" s="20">
        <v>1</v>
      </c>
      <c r="H722" s="21">
        <v>0</v>
      </c>
      <c r="I722" s="21">
        <v>0</v>
      </c>
      <c r="J722" s="21">
        <v>1</v>
      </c>
      <c r="K722" s="21">
        <v>0</v>
      </c>
      <c r="L722" s="21">
        <v>0</v>
      </c>
      <c r="M722" s="21">
        <v>0</v>
      </c>
      <c r="N722" s="21">
        <v>0</v>
      </c>
      <c r="O722" s="21">
        <v>1</v>
      </c>
      <c r="P722" s="21">
        <v>0</v>
      </c>
      <c r="Q722" s="22">
        <v>7441.0529999999999</v>
      </c>
      <c r="R722" s="59">
        <f t="shared" si="33"/>
        <v>10262.678807487388</v>
      </c>
      <c r="S722" s="59">
        <f t="shared" si="34"/>
        <v>-2821.6258074873876</v>
      </c>
      <c r="T722" s="61">
        <f t="shared" si="35"/>
        <v>0.37919711195275557</v>
      </c>
      <c r="U722" s="61"/>
    </row>
    <row r="723" spans="1:21" ht="14.25" customHeight="1">
      <c r="A723" s="19">
        <v>45</v>
      </c>
      <c r="B723" s="19">
        <v>30.495000000000001</v>
      </c>
      <c r="C723" s="20">
        <v>0</v>
      </c>
      <c r="D723" s="20">
        <v>1</v>
      </c>
      <c r="E723" s="20">
        <v>0</v>
      </c>
      <c r="F723" s="20">
        <v>0</v>
      </c>
      <c r="G723" s="20">
        <v>1</v>
      </c>
      <c r="H723" s="21">
        <v>0</v>
      </c>
      <c r="I723" s="21">
        <v>0</v>
      </c>
      <c r="J723" s="21">
        <v>0</v>
      </c>
      <c r="K723" s="21">
        <v>1</v>
      </c>
      <c r="L723" s="21">
        <v>0</v>
      </c>
      <c r="M723" s="21">
        <v>0</v>
      </c>
      <c r="N723" s="21">
        <v>0</v>
      </c>
      <c r="O723" s="21">
        <v>1</v>
      </c>
      <c r="P723" s="21">
        <v>0</v>
      </c>
      <c r="Q723" s="22">
        <v>8413.4630500000003</v>
      </c>
      <c r="R723" s="59">
        <f t="shared" si="33"/>
        <v>10856.633276973072</v>
      </c>
      <c r="S723" s="59">
        <f t="shared" si="34"/>
        <v>-2443.1702269730722</v>
      </c>
      <c r="T723" s="61">
        <f t="shared" si="35"/>
        <v>0.29038818052134574</v>
      </c>
      <c r="U723" s="61"/>
    </row>
    <row r="724" spans="1:21" ht="14.25" customHeight="1">
      <c r="A724" s="19">
        <v>45</v>
      </c>
      <c r="B724" s="19">
        <v>39.805</v>
      </c>
      <c r="C724" s="20">
        <v>0</v>
      </c>
      <c r="D724" s="20">
        <v>1</v>
      </c>
      <c r="E724" s="20">
        <v>0</v>
      </c>
      <c r="F724" s="20">
        <v>0</v>
      </c>
      <c r="G724" s="20">
        <v>1</v>
      </c>
      <c r="H724" s="21">
        <v>0</v>
      </c>
      <c r="I724" s="21">
        <v>0</v>
      </c>
      <c r="J724" s="21">
        <v>0</v>
      </c>
      <c r="K724" s="21">
        <v>0</v>
      </c>
      <c r="L724" s="21">
        <v>1</v>
      </c>
      <c r="M724" s="21">
        <v>0</v>
      </c>
      <c r="N724" s="21">
        <v>0</v>
      </c>
      <c r="O724" s="21">
        <v>1</v>
      </c>
      <c r="P724" s="21">
        <v>0</v>
      </c>
      <c r="Q724" s="22">
        <v>7448.4039499999999</v>
      </c>
      <c r="R724" s="59">
        <f t="shared" si="33"/>
        <v>12636.415207864218</v>
      </c>
      <c r="S724" s="59">
        <f t="shared" si="34"/>
        <v>-5188.0112578642184</v>
      </c>
      <c r="T724" s="61">
        <f t="shared" si="35"/>
        <v>0.69652657034856691</v>
      </c>
      <c r="U724" s="61"/>
    </row>
    <row r="725" spans="1:21" ht="14.25" customHeight="1">
      <c r="A725" s="19">
        <v>45</v>
      </c>
      <c r="B725" s="19">
        <v>33.700000000000003</v>
      </c>
      <c r="C725" s="20">
        <v>0</v>
      </c>
      <c r="D725" s="20">
        <v>1</v>
      </c>
      <c r="E725" s="20">
        <v>0</v>
      </c>
      <c r="F725" s="20">
        <v>0</v>
      </c>
      <c r="G725" s="20">
        <v>1</v>
      </c>
      <c r="H725" s="21">
        <v>0</v>
      </c>
      <c r="I725" s="21">
        <v>0</v>
      </c>
      <c r="J725" s="21">
        <v>1</v>
      </c>
      <c r="K725" s="21">
        <v>0</v>
      </c>
      <c r="L725" s="21">
        <v>0</v>
      </c>
      <c r="M725" s="21">
        <v>0</v>
      </c>
      <c r="N725" s="21">
        <v>0</v>
      </c>
      <c r="O725" s="21">
        <v>1</v>
      </c>
      <c r="P725" s="21">
        <v>0</v>
      </c>
      <c r="Q725" s="22">
        <v>7445.9179999999997</v>
      </c>
      <c r="R725" s="59">
        <f t="shared" si="33"/>
        <v>10790.934560133705</v>
      </c>
      <c r="S725" s="59">
        <f t="shared" si="34"/>
        <v>-3345.0165601337048</v>
      </c>
      <c r="T725" s="61">
        <f t="shared" si="35"/>
        <v>0.44924165967630925</v>
      </c>
      <c r="U725" s="61"/>
    </row>
    <row r="726" spans="1:21" ht="14.25" customHeight="1">
      <c r="A726" s="19">
        <v>46</v>
      </c>
      <c r="B726" s="19">
        <v>33.344999999999999</v>
      </c>
      <c r="C726" s="20">
        <v>0</v>
      </c>
      <c r="D726" s="20">
        <v>1</v>
      </c>
      <c r="E726" s="20">
        <v>0</v>
      </c>
      <c r="F726" s="20">
        <v>0</v>
      </c>
      <c r="G726" s="20">
        <v>1</v>
      </c>
      <c r="H726" s="21">
        <v>0</v>
      </c>
      <c r="I726" s="21">
        <v>0</v>
      </c>
      <c r="J726" s="21">
        <v>0</v>
      </c>
      <c r="K726" s="21">
        <v>0</v>
      </c>
      <c r="L726" s="21">
        <v>1</v>
      </c>
      <c r="M726" s="21">
        <v>0</v>
      </c>
      <c r="N726" s="21">
        <v>0</v>
      </c>
      <c r="O726" s="21">
        <v>1</v>
      </c>
      <c r="P726" s="21">
        <v>0</v>
      </c>
      <c r="Q726" s="22">
        <v>8334.4575499999992</v>
      </c>
      <c r="R726" s="59">
        <f t="shared" si="33"/>
        <v>11975.757004794643</v>
      </c>
      <c r="S726" s="59">
        <f t="shared" si="34"/>
        <v>-3641.2994547946437</v>
      </c>
      <c r="T726" s="61">
        <f t="shared" si="35"/>
        <v>0.43689699454941061</v>
      </c>
      <c r="U726" s="61"/>
    </row>
    <row r="727" spans="1:21" ht="14.25" customHeight="1">
      <c r="A727" s="19">
        <v>46</v>
      </c>
      <c r="B727" s="19">
        <v>43.89</v>
      </c>
      <c r="C727" s="20">
        <v>0</v>
      </c>
      <c r="D727" s="20">
        <v>1</v>
      </c>
      <c r="E727" s="20">
        <v>0</v>
      </c>
      <c r="F727" s="20">
        <v>0</v>
      </c>
      <c r="G727" s="20">
        <v>1</v>
      </c>
      <c r="H727" s="21">
        <v>0</v>
      </c>
      <c r="I727" s="21">
        <v>1</v>
      </c>
      <c r="J727" s="21">
        <v>0</v>
      </c>
      <c r="K727" s="21">
        <v>0</v>
      </c>
      <c r="L727" s="21">
        <v>0</v>
      </c>
      <c r="M727" s="21">
        <v>0</v>
      </c>
      <c r="N727" s="21">
        <v>0</v>
      </c>
      <c r="O727" s="21">
        <v>1</v>
      </c>
      <c r="P727" s="21">
        <v>0</v>
      </c>
      <c r="Q727" s="22">
        <v>8944.1151000000009</v>
      </c>
      <c r="R727" s="59">
        <f t="shared" si="33"/>
        <v>12645.873323771717</v>
      </c>
      <c r="S727" s="59">
        <f t="shared" si="34"/>
        <v>-3701.7582237717161</v>
      </c>
      <c r="T727" s="61">
        <f t="shared" si="35"/>
        <v>0.41387640726713321</v>
      </c>
      <c r="U727" s="61"/>
    </row>
    <row r="728" spans="1:21" ht="14.25" customHeight="1">
      <c r="A728" s="19">
        <v>46</v>
      </c>
      <c r="B728" s="19">
        <v>39.424999999999997</v>
      </c>
      <c r="C728" s="20">
        <v>0</v>
      </c>
      <c r="D728" s="20">
        <v>1</v>
      </c>
      <c r="E728" s="20">
        <v>0</v>
      </c>
      <c r="F728" s="20">
        <v>0</v>
      </c>
      <c r="G728" s="20">
        <v>1</v>
      </c>
      <c r="H728" s="21">
        <v>0</v>
      </c>
      <c r="I728" s="21">
        <v>0</v>
      </c>
      <c r="J728" s="21">
        <v>0</v>
      </c>
      <c r="K728" s="21">
        <v>0</v>
      </c>
      <c r="L728" s="21">
        <v>1</v>
      </c>
      <c r="M728" s="21">
        <v>0</v>
      </c>
      <c r="N728" s="21">
        <v>0</v>
      </c>
      <c r="O728" s="21">
        <v>1</v>
      </c>
      <c r="P728" s="21">
        <v>0</v>
      </c>
      <c r="Q728" s="22">
        <v>8342.9087500000005</v>
      </c>
      <c r="R728" s="59">
        <f t="shared" si="33"/>
        <v>12893.412712248821</v>
      </c>
      <c r="S728" s="59">
        <f t="shared" si="34"/>
        <v>-4550.5039622488202</v>
      </c>
      <c r="T728" s="61">
        <f t="shared" si="35"/>
        <v>0.54543374482536677</v>
      </c>
      <c r="U728" s="61"/>
    </row>
    <row r="729" spans="1:21" ht="14.25" customHeight="1">
      <c r="A729" s="19">
        <v>46</v>
      </c>
      <c r="B729" s="19">
        <v>33.44</v>
      </c>
      <c r="C729" s="20">
        <v>0</v>
      </c>
      <c r="D729" s="20">
        <v>1</v>
      </c>
      <c r="E729" s="20">
        <v>0</v>
      </c>
      <c r="F729" s="20">
        <v>0</v>
      </c>
      <c r="G729" s="20">
        <v>1</v>
      </c>
      <c r="H729" s="21">
        <v>0</v>
      </c>
      <c r="I729" s="21">
        <v>0</v>
      </c>
      <c r="J729" s="21">
        <v>0</v>
      </c>
      <c r="K729" s="21">
        <v>0</v>
      </c>
      <c r="L729" s="21">
        <v>1</v>
      </c>
      <c r="M729" s="21">
        <v>0</v>
      </c>
      <c r="N729" s="21">
        <v>0</v>
      </c>
      <c r="O729" s="21">
        <v>1</v>
      </c>
      <c r="P729" s="21">
        <v>0</v>
      </c>
      <c r="Q729" s="22">
        <v>8334.5895999999993</v>
      </c>
      <c r="R729" s="59">
        <f t="shared" si="33"/>
        <v>11990.095375223616</v>
      </c>
      <c r="S729" s="59">
        <f t="shared" si="34"/>
        <v>-3655.5057752236171</v>
      </c>
      <c r="T729" s="61">
        <f t="shared" si="35"/>
        <v>0.43859457401761176</v>
      </c>
      <c r="U729" s="61"/>
    </row>
    <row r="730" spans="1:21" ht="14.25" customHeight="1">
      <c r="A730" s="19">
        <v>46</v>
      </c>
      <c r="B730" s="19">
        <v>38.17</v>
      </c>
      <c r="C730" s="20">
        <v>0</v>
      </c>
      <c r="D730" s="20">
        <v>1</v>
      </c>
      <c r="E730" s="20">
        <v>0</v>
      </c>
      <c r="F730" s="20">
        <v>0</v>
      </c>
      <c r="G730" s="20">
        <v>1</v>
      </c>
      <c r="H730" s="21">
        <v>0</v>
      </c>
      <c r="I730" s="21">
        <v>1</v>
      </c>
      <c r="J730" s="21">
        <v>0</v>
      </c>
      <c r="K730" s="21">
        <v>0</v>
      </c>
      <c r="L730" s="21">
        <v>0</v>
      </c>
      <c r="M730" s="21">
        <v>0</v>
      </c>
      <c r="N730" s="21">
        <v>0</v>
      </c>
      <c r="O730" s="21">
        <v>1</v>
      </c>
      <c r="P730" s="21">
        <v>0</v>
      </c>
      <c r="Q730" s="22">
        <v>8347.1643000000004</v>
      </c>
      <c r="R730" s="59">
        <f t="shared" si="33"/>
        <v>11782.55249373259</v>
      </c>
      <c r="S730" s="59">
        <f t="shared" si="34"/>
        <v>-3435.3881937325896</v>
      </c>
      <c r="T730" s="61">
        <f t="shared" si="35"/>
        <v>0.41156350471412062</v>
      </c>
      <c r="U730" s="61"/>
    </row>
    <row r="731" spans="1:21" ht="14.25" customHeight="1">
      <c r="A731" s="19">
        <v>46</v>
      </c>
      <c r="B731" s="19">
        <v>40.375</v>
      </c>
      <c r="C731" s="20">
        <v>0</v>
      </c>
      <c r="D731" s="20">
        <v>1</v>
      </c>
      <c r="E731" s="20">
        <v>0</v>
      </c>
      <c r="F731" s="20">
        <v>0</v>
      </c>
      <c r="G731" s="20">
        <v>1</v>
      </c>
      <c r="H731" s="21">
        <v>0</v>
      </c>
      <c r="I731" s="21">
        <v>0</v>
      </c>
      <c r="J731" s="21">
        <v>0</v>
      </c>
      <c r="K731" s="21">
        <v>1</v>
      </c>
      <c r="L731" s="21">
        <v>0</v>
      </c>
      <c r="M731" s="21">
        <v>0</v>
      </c>
      <c r="N731" s="21">
        <v>0</v>
      </c>
      <c r="O731" s="21">
        <v>1</v>
      </c>
      <c r="P731" s="21">
        <v>0</v>
      </c>
      <c r="Q731" s="22">
        <v>8733.2292500000003</v>
      </c>
      <c r="R731" s="59">
        <f t="shared" si="33"/>
        <v>12662.174787686603</v>
      </c>
      <c r="S731" s="59">
        <f t="shared" si="34"/>
        <v>-3928.9455376866026</v>
      </c>
      <c r="T731" s="61">
        <f t="shared" si="35"/>
        <v>0.44988462173789867</v>
      </c>
      <c r="U731" s="61"/>
    </row>
    <row r="732" spans="1:21" ht="14.25" customHeight="1">
      <c r="A732" s="19">
        <v>47</v>
      </c>
      <c r="B732" s="19">
        <v>47.52</v>
      </c>
      <c r="C732" s="20">
        <v>0</v>
      </c>
      <c r="D732" s="20">
        <v>1</v>
      </c>
      <c r="E732" s="20">
        <v>0</v>
      </c>
      <c r="F732" s="20">
        <v>0</v>
      </c>
      <c r="G732" s="20">
        <v>1</v>
      </c>
      <c r="H732" s="21">
        <v>0</v>
      </c>
      <c r="I732" s="21">
        <v>1</v>
      </c>
      <c r="J732" s="21">
        <v>0</v>
      </c>
      <c r="K732" s="21">
        <v>0</v>
      </c>
      <c r="L732" s="21">
        <v>0</v>
      </c>
      <c r="M732" s="21">
        <v>0</v>
      </c>
      <c r="N732" s="21">
        <v>0</v>
      </c>
      <c r="O732" s="21">
        <v>1</v>
      </c>
      <c r="P732" s="21">
        <v>0</v>
      </c>
      <c r="Q732" s="22">
        <v>8083.9197999999997</v>
      </c>
      <c r="R732" s="59">
        <f t="shared" si="33"/>
        <v>13508.100990473962</v>
      </c>
      <c r="S732" s="59">
        <f t="shared" si="34"/>
        <v>-5424.1811904739625</v>
      </c>
      <c r="T732" s="61">
        <f t="shared" si="35"/>
        <v>0.67098404297305902</v>
      </c>
      <c r="U732" s="61"/>
    </row>
    <row r="733" spans="1:21" ht="14.25" customHeight="1">
      <c r="A733" s="19">
        <v>47</v>
      </c>
      <c r="B733" s="19">
        <v>36.200000000000003</v>
      </c>
      <c r="C733" s="20">
        <v>0</v>
      </c>
      <c r="D733" s="20">
        <v>1</v>
      </c>
      <c r="E733" s="20">
        <v>0</v>
      </c>
      <c r="F733" s="20">
        <v>0</v>
      </c>
      <c r="G733" s="20">
        <v>1</v>
      </c>
      <c r="H733" s="21">
        <v>0</v>
      </c>
      <c r="I733" s="21">
        <v>0</v>
      </c>
      <c r="J733" s="21">
        <v>1</v>
      </c>
      <c r="K733" s="21">
        <v>0</v>
      </c>
      <c r="L733" s="21">
        <v>0</v>
      </c>
      <c r="M733" s="21">
        <v>0</v>
      </c>
      <c r="N733" s="21">
        <v>0</v>
      </c>
      <c r="O733" s="21">
        <v>1</v>
      </c>
      <c r="P733" s="21">
        <v>0</v>
      </c>
      <c r="Q733" s="22">
        <v>8068.1850000000004</v>
      </c>
      <c r="R733" s="59">
        <f t="shared" si="33"/>
        <v>11796.9620699392</v>
      </c>
      <c r="S733" s="59">
        <f t="shared" si="34"/>
        <v>-3728.7770699391995</v>
      </c>
      <c r="T733" s="61">
        <f t="shared" si="35"/>
        <v>0.46215810246532513</v>
      </c>
      <c r="U733" s="61"/>
    </row>
    <row r="734" spans="1:21" ht="14.25" customHeight="1">
      <c r="A734" s="19">
        <v>47</v>
      </c>
      <c r="B734" s="19">
        <v>32.299999999999997</v>
      </c>
      <c r="C734" s="20">
        <v>0</v>
      </c>
      <c r="D734" s="20">
        <v>1</v>
      </c>
      <c r="E734" s="20">
        <v>0</v>
      </c>
      <c r="F734" s="20">
        <v>0</v>
      </c>
      <c r="G734" s="20">
        <v>1</v>
      </c>
      <c r="H734" s="21">
        <v>0</v>
      </c>
      <c r="I734" s="21">
        <v>0</v>
      </c>
      <c r="J734" s="21">
        <v>1</v>
      </c>
      <c r="K734" s="21">
        <v>0</v>
      </c>
      <c r="L734" s="21">
        <v>0</v>
      </c>
      <c r="M734" s="21">
        <v>0</v>
      </c>
      <c r="N734" s="21">
        <v>0</v>
      </c>
      <c r="O734" s="21">
        <v>1</v>
      </c>
      <c r="P734" s="21">
        <v>0</v>
      </c>
      <c r="Q734" s="22">
        <v>8062.7640000000001</v>
      </c>
      <c r="R734" s="59">
        <f t="shared" si="33"/>
        <v>11208.33423127616</v>
      </c>
      <c r="S734" s="59">
        <f t="shared" si="34"/>
        <v>-3145.5702312761596</v>
      </c>
      <c r="T734" s="61">
        <f t="shared" si="35"/>
        <v>0.39013547107123059</v>
      </c>
      <c r="U734" s="61"/>
    </row>
    <row r="735" spans="1:21" ht="14.25" customHeight="1">
      <c r="A735" s="19">
        <v>48</v>
      </c>
      <c r="B735" s="19">
        <v>35.625</v>
      </c>
      <c r="C735" s="20">
        <v>0</v>
      </c>
      <c r="D735" s="20">
        <v>1</v>
      </c>
      <c r="E735" s="20">
        <v>0</v>
      </c>
      <c r="F735" s="20">
        <v>0</v>
      </c>
      <c r="G735" s="20">
        <v>1</v>
      </c>
      <c r="H735" s="21">
        <v>0</v>
      </c>
      <c r="I735" s="21">
        <v>0</v>
      </c>
      <c r="J735" s="21">
        <v>0</v>
      </c>
      <c r="K735" s="21">
        <v>0</v>
      </c>
      <c r="L735" s="21">
        <v>1</v>
      </c>
      <c r="M735" s="21">
        <v>0</v>
      </c>
      <c r="N735" s="21">
        <v>0</v>
      </c>
      <c r="O735" s="21">
        <v>1</v>
      </c>
      <c r="P735" s="21">
        <v>0</v>
      </c>
      <c r="Q735" s="22">
        <v>10736.87075</v>
      </c>
      <c r="R735" s="59">
        <f t="shared" si="33"/>
        <v>12948.57986729094</v>
      </c>
      <c r="S735" s="59">
        <f t="shared" si="34"/>
        <v>-2211.7091172909404</v>
      </c>
      <c r="T735" s="61">
        <f t="shared" si="35"/>
        <v>0.20599196626176583</v>
      </c>
      <c r="U735" s="61"/>
    </row>
    <row r="736" spans="1:21" ht="14.25" customHeight="1">
      <c r="A736" s="19">
        <v>48</v>
      </c>
      <c r="B736" s="19">
        <v>31.445</v>
      </c>
      <c r="C736" s="20">
        <v>0</v>
      </c>
      <c r="D736" s="20">
        <v>1</v>
      </c>
      <c r="E736" s="20">
        <v>0</v>
      </c>
      <c r="F736" s="20">
        <v>0</v>
      </c>
      <c r="G736" s="20">
        <v>1</v>
      </c>
      <c r="H736" s="21">
        <v>0</v>
      </c>
      <c r="I736" s="21">
        <v>0</v>
      </c>
      <c r="J736" s="21">
        <v>0</v>
      </c>
      <c r="K736" s="21">
        <v>0</v>
      </c>
      <c r="L736" s="21">
        <v>1</v>
      </c>
      <c r="M736" s="21">
        <v>0</v>
      </c>
      <c r="N736" s="21">
        <v>0</v>
      </c>
      <c r="O736" s="21">
        <v>1</v>
      </c>
      <c r="P736" s="21">
        <v>0</v>
      </c>
      <c r="Q736" s="22">
        <v>8964.0605500000001</v>
      </c>
      <c r="R736" s="59">
        <f t="shared" si="33"/>
        <v>12317.691568416194</v>
      </c>
      <c r="S736" s="59">
        <f t="shared" si="34"/>
        <v>-3353.6310184161939</v>
      </c>
      <c r="T736" s="61">
        <f t="shared" si="35"/>
        <v>0.37411963024013639</v>
      </c>
      <c r="U736" s="61"/>
    </row>
    <row r="737" spans="1:21" ht="14.25" customHeight="1">
      <c r="A737" s="19">
        <v>48</v>
      </c>
      <c r="B737" s="19">
        <v>30.2</v>
      </c>
      <c r="C737" s="20">
        <v>0</v>
      </c>
      <c r="D737" s="20">
        <v>1</v>
      </c>
      <c r="E737" s="20">
        <v>0</v>
      </c>
      <c r="F737" s="20">
        <v>0</v>
      </c>
      <c r="G737" s="20">
        <v>1</v>
      </c>
      <c r="H737" s="21">
        <v>0</v>
      </c>
      <c r="I737" s="21">
        <v>0</v>
      </c>
      <c r="J737" s="21">
        <v>1</v>
      </c>
      <c r="K737" s="21">
        <v>0</v>
      </c>
      <c r="L737" s="21">
        <v>0</v>
      </c>
      <c r="M737" s="21">
        <v>0</v>
      </c>
      <c r="N737" s="21">
        <v>0</v>
      </c>
      <c r="O737" s="21">
        <v>1</v>
      </c>
      <c r="P737" s="21">
        <v>0</v>
      </c>
      <c r="Q737" s="22">
        <v>8968.33</v>
      </c>
      <c r="R737" s="59">
        <f t="shared" si="33"/>
        <v>11205.731765788856</v>
      </c>
      <c r="S737" s="59">
        <f t="shared" si="34"/>
        <v>-2237.4017657888562</v>
      </c>
      <c r="T737" s="61">
        <f t="shared" si="35"/>
        <v>0.24947808184900155</v>
      </c>
      <c r="U737" s="61"/>
    </row>
    <row r="738" spans="1:21" ht="14.25" customHeight="1">
      <c r="A738" s="19">
        <v>48</v>
      </c>
      <c r="B738" s="19">
        <v>34.299999999999997</v>
      </c>
      <c r="C738" s="20">
        <v>0</v>
      </c>
      <c r="D738" s="20">
        <v>1</v>
      </c>
      <c r="E738" s="20">
        <v>0</v>
      </c>
      <c r="F738" s="20">
        <v>0</v>
      </c>
      <c r="G738" s="20">
        <v>1</v>
      </c>
      <c r="H738" s="21">
        <v>0</v>
      </c>
      <c r="I738" s="21">
        <v>0</v>
      </c>
      <c r="J738" s="21">
        <v>1</v>
      </c>
      <c r="K738" s="21">
        <v>0</v>
      </c>
      <c r="L738" s="21">
        <v>0</v>
      </c>
      <c r="M738" s="21">
        <v>0</v>
      </c>
      <c r="N738" s="21">
        <v>0</v>
      </c>
      <c r="O738" s="21">
        <v>1</v>
      </c>
      <c r="P738" s="21">
        <v>0</v>
      </c>
      <c r="Q738" s="22">
        <v>9563.0290000000005</v>
      </c>
      <c r="R738" s="59">
        <f t="shared" si="33"/>
        <v>11824.545647460258</v>
      </c>
      <c r="S738" s="59">
        <f t="shared" si="34"/>
        <v>-2261.5166474602574</v>
      </c>
      <c r="T738" s="61">
        <f t="shared" si="35"/>
        <v>0.23648539050339148</v>
      </c>
      <c r="U738" s="61"/>
    </row>
    <row r="739" spans="1:21" ht="14.25" customHeight="1">
      <c r="A739" s="19">
        <v>48</v>
      </c>
      <c r="B739" s="19">
        <v>30.78</v>
      </c>
      <c r="C739" s="20">
        <v>0</v>
      </c>
      <c r="D739" s="20">
        <v>1</v>
      </c>
      <c r="E739" s="20">
        <v>0</v>
      </c>
      <c r="F739" s="20">
        <v>0</v>
      </c>
      <c r="G739" s="20">
        <v>1</v>
      </c>
      <c r="H739" s="21">
        <v>0</v>
      </c>
      <c r="I739" s="21">
        <v>0</v>
      </c>
      <c r="J739" s="21">
        <v>0</v>
      </c>
      <c r="K739" s="21">
        <v>0</v>
      </c>
      <c r="L739" s="21">
        <v>1</v>
      </c>
      <c r="M739" s="21">
        <v>0</v>
      </c>
      <c r="N739" s="21">
        <v>0</v>
      </c>
      <c r="O739" s="21">
        <v>1</v>
      </c>
      <c r="P739" s="21">
        <v>0</v>
      </c>
      <c r="Q739" s="22">
        <v>10141.136200000001</v>
      </c>
      <c r="R739" s="59">
        <f t="shared" si="33"/>
        <v>12217.322975413394</v>
      </c>
      <c r="S739" s="59">
        <f t="shared" si="34"/>
        <v>-2076.1867754133928</v>
      </c>
      <c r="T739" s="61">
        <f t="shared" si="35"/>
        <v>0.20472920730651389</v>
      </c>
      <c r="U739" s="61"/>
    </row>
    <row r="740" spans="1:21" ht="14.25" customHeight="1">
      <c r="A740" s="19">
        <v>48</v>
      </c>
      <c r="B740" s="19">
        <v>36.67</v>
      </c>
      <c r="C740" s="20">
        <v>0</v>
      </c>
      <c r="D740" s="20">
        <v>1</v>
      </c>
      <c r="E740" s="20">
        <v>0</v>
      </c>
      <c r="F740" s="20">
        <v>0</v>
      </c>
      <c r="G740" s="20">
        <v>1</v>
      </c>
      <c r="H740" s="21">
        <v>0</v>
      </c>
      <c r="I740" s="21">
        <v>0</v>
      </c>
      <c r="J740" s="21">
        <v>0</v>
      </c>
      <c r="K740" s="21">
        <v>1</v>
      </c>
      <c r="L740" s="21">
        <v>0</v>
      </c>
      <c r="M740" s="21">
        <v>0</v>
      </c>
      <c r="N740" s="21">
        <v>0</v>
      </c>
      <c r="O740" s="21">
        <v>1</v>
      </c>
      <c r="P740" s="21">
        <v>0</v>
      </c>
      <c r="Q740" s="22">
        <v>28468.919010000001</v>
      </c>
      <c r="R740" s="59">
        <f t="shared" si="33"/>
        <v>12731.680313157693</v>
      </c>
      <c r="S740" s="59">
        <f t="shared" si="34"/>
        <v>15737.238696842309</v>
      </c>
      <c r="T740" s="61">
        <f t="shared" si="35"/>
        <v>-0.5527866615277679</v>
      </c>
      <c r="U740" s="61"/>
    </row>
    <row r="741" spans="1:21" ht="14.25" customHeight="1">
      <c r="A741" s="19">
        <v>48</v>
      </c>
      <c r="B741" s="19">
        <v>40.15</v>
      </c>
      <c r="C741" s="20">
        <v>0</v>
      </c>
      <c r="D741" s="20">
        <v>1</v>
      </c>
      <c r="E741" s="20">
        <v>0</v>
      </c>
      <c r="F741" s="20">
        <v>0</v>
      </c>
      <c r="G741" s="20">
        <v>1</v>
      </c>
      <c r="H741" s="21">
        <v>0</v>
      </c>
      <c r="I741" s="21">
        <v>1</v>
      </c>
      <c r="J741" s="21">
        <v>0</v>
      </c>
      <c r="K741" s="21">
        <v>0</v>
      </c>
      <c r="L741" s="21">
        <v>0</v>
      </c>
      <c r="M741" s="21">
        <v>0</v>
      </c>
      <c r="N741" s="21">
        <v>0</v>
      </c>
      <c r="O741" s="21">
        <v>1</v>
      </c>
      <c r="P741" s="21">
        <v>0</v>
      </c>
      <c r="Q741" s="22">
        <v>7804.1605</v>
      </c>
      <c r="R741" s="59">
        <f t="shared" si="33"/>
        <v>12710.096291716342</v>
      </c>
      <c r="S741" s="59">
        <f t="shared" si="34"/>
        <v>-4905.9357917163416</v>
      </c>
      <c r="T741" s="61">
        <f t="shared" si="35"/>
        <v>0.62863081707716562</v>
      </c>
      <c r="U741" s="61"/>
    </row>
    <row r="742" spans="1:21" ht="14.25" customHeight="1">
      <c r="A742" s="19">
        <v>48</v>
      </c>
      <c r="B742" s="19">
        <v>32.299999999999997</v>
      </c>
      <c r="C742" s="20">
        <v>0</v>
      </c>
      <c r="D742" s="20">
        <v>1</v>
      </c>
      <c r="E742" s="20">
        <v>0</v>
      </c>
      <c r="F742" s="20">
        <v>0</v>
      </c>
      <c r="G742" s="20">
        <v>1</v>
      </c>
      <c r="H742" s="21">
        <v>0</v>
      </c>
      <c r="I742" s="21">
        <v>0</v>
      </c>
      <c r="J742" s="21">
        <v>0</v>
      </c>
      <c r="K742" s="21">
        <v>1</v>
      </c>
      <c r="L742" s="21">
        <v>0</v>
      </c>
      <c r="M742" s="21">
        <v>0</v>
      </c>
      <c r="N742" s="21">
        <v>0</v>
      </c>
      <c r="O742" s="21">
        <v>1</v>
      </c>
      <c r="P742" s="21">
        <v>0</v>
      </c>
      <c r="Q742" s="22">
        <v>8765.2489999999998</v>
      </c>
      <c r="R742" s="59">
        <f t="shared" si="33"/>
        <v>12072.115273425003</v>
      </c>
      <c r="S742" s="59">
        <f t="shared" si="34"/>
        <v>-3306.8662734250029</v>
      </c>
      <c r="T742" s="61">
        <f t="shared" si="35"/>
        <v>0.37727008935228229</v>
      </c>
      <c r="U742" s="61"/>
    </row>
    <row r="743" spans="1:21" ht="14.25" customHeight="1">
      <c r="A743" s="19">
        <v>48</v>
      </c>
      <c r="B743" s="19">
        <v>37.29</v>
      </c>
      <c r="C743" s="20">
        <v>0</v>
      </c>
      <c r="D743" s="20">
        <v>1</v>
      </c>
      <c r="E743" s="20">
        <v>0</v>
      </c>
      <c r="F743" s="20">
        <v>0</v>
      </c>
      <c r="G743" s="20">
        <v>1</v>
      </c>
      <c r="H743" s="21">
        <v>0</v>
      </c>
      <c r="I743" s="21">
        <v>1</v>
      </c>
      <c r="J743" s="21">
        <v>0</v>
      </c>
      <c r="K743" s="21">
        <v>0</v>
      </c>
      <c r="L743" s="21">
        <v>0</v>
      </c>
      <c r="M743" s="21">
        <v>0</v>
      </c>
      <c r="N743" s="21">
        <v>0</v>
      </c>
      <c r="O743" s="21">
        <v>1</v>
      </c>
      <c r="P743" s="21">
        <v>0</v>
      </c>
      <c r="Q743" s="22">
        <v>8978.1851000000006</v>
      </c>
      <c r="R743" s="59">
        <f t="shared" si="33"/>
        <v>12278.435876696778</v>
      </c>
      <c r="S743" s="59">
        <f t="shared" si="34"/>
        <v>-3300.2507766967774</v>
      </c>
      <c r="T743" s="61">
        <f t="shared" si="35"/>
        <v>0.36758551310072424</v>
      </c>
      <c r="U743" s="61"/>
    </row>
    <row r="744" spans="1:21" ht="14.25" customHeight="1">
      <c r="A744" s="19">
        <v>49</v>
      </c>
      <c r="B744" s="19">
        <v>30.3</v>
      </c>
      <c r="C744" s="20">
        <v>0</v>
      </c>
      <c r="D744" s="20">
        <v>1</v>
      </c>
      <c r="E744" s="20">
        <v>0</v>
      </c>
      <c r="F744" s="20">
        <v>0</v>
      </c>
      <c r="G744" s="20">
        <v>1</v>
      </c>
      <c r="H744" s="21">
        <v>0</v>
      </c>
      <c r="I744" s="21">
        <v>0</v>
      </c>
      <c r="J744" s="21">
        <v>1</v>
      </c>
      <c r="K744" s="21">
        <v>0</v>
      </c>
      <c r="L744" s="21">
        <v>0</v>
      </c>
      <c r="M744" s="21">
        <v>0</v>
      </c>
      <c r="N744" s="21">
        <v>0</v>
      </c>
      <c r="O744" s="21">
        <v>1</v>
      </c>
      <c r="P744" s="21">
        <v>0</v>
      </c>
      <c r="Q744" s="22">
        <v>8116.68</v>
      </c>
      <c r="R744" s="59">
        <f t="shared" si="33"/>
        <v>11535.175773393526</v>
      </c>
      <c r="S744" s="59">
        <f t="shared" si="34"/>
        <v>-3418.4957733935262</v>
      </c>
      <c r="T744" s="61">
        <f t="shared" si="35"/>
        <v>0.42116921862060919</v>
      </c>
      <c r="U744" s="61"/>
    </row>
    <row r="745" spans="1:21" ht="14.25" customHeight="1">
      <c r="A745" s="19">
        <v>49</v>
      </c>
      <c r="B745" s="19">
        <v>35.86</v>
      </c>
      <c r="C745" s="20">
        <v>0</v>
      </c>
      <c r="D745" s="20">
        <v>1</v>
      </c>
      <c r="E745" s="20">
        <v>0</v>
      </c>
      <c r="F745" s="20">
        <v>0</v>
      </c>
      <c r="G745" s="20">
        <v>1</v>
      </c>
      <c r="H745" s="21">
        <v>0</v>
      </c>
      <c r="I745" s="21">
        <v>1</v>
      </c>
      <c r="J745" s="21">
        <v>0</v>
      </c>
      <c r="K745" s="21">
        <v>0</v>
      </c>
      <c r="L745" s="21">
        <v>0</v>
      </c>
      <c r="M745" s="21">
        <v>0</v>
      </c>
      <c r="N745" s="21">
        <v>0</v>
      </c>
      <c r="O745" s="21">
        <v>1</v>
      </c>
      <c r="P745" s="21">
        <v>0</v>
      </c>
      <c r="Q745" s="22">
        <v>8124.4084000000003</v>
      </c>
      <c r="R745" s="59">
        <f t="shared" si="33"/>
        <v>12376.956655287489</v>
      </c>
      <c r="S745" s="59">
        <f t="shared" si="34"/>
        <v>-4252.5482552874892</v>
      </c>
      <c r="T745" s="61">
        <f t="shared" si="35"/>
        <v>0.52342866654604525</v>
      </c>
      <c r="U745" s="61"/>
    </row>
    <row r="746" spans="1:21" ht="14.25" customHeight="1">
      <c r="A746" s="19">
        <v>49</v>
      </c>
      <c r="B746" s="19">
        <v>31.35</v>
      </c>
      <c r="C746" s="20">
        <v>0</v>
      </c>
      <c r="D746" s="20">
        <v>1</v>
      </c>
      <c r="E746" s="20">
        <v>0</v>
      </c>
      <c r="F746" s="20">
        <v>0</v>
      </c>
      <c r="G746" s="20">
        <v>1</v>
      </c>
      <c r="H746" s="21">
        <v>0</v>
      </c>
      <c r="I746" s="21">
        <v>0</v>
      </c>
      <c r="J746" s="21">
        <v>0</v>
      </c>
      <c r="K746" s="21">
        <v>0</v>
      </c>
      <c r="L746" s="21">
        <v>1</v>
      </c>
      <c r="M746" s="21">
        <v>0</v>
      </c>
      <c r="N746" s="21">
        <v>0</v>
      </c>
      <c r="O746" s="21">
        <v>1</v>
      </c>
      <c r="P746" s="21">
        <v>0</v>
      </c>
      <c r="Q746" s="22">
        <v>9290.1394999999993</v>
      </c>
      <c r="R746" s="59">
        <f t="shared" si="33"/>
        <v>12617.704184087714</v>
      </c>
      <c r="S746" s="59">
        <f t="shared" si="34"/>
        <v>-3327.5646840877143</v>
      </c>
      <c r="T746" s="61">
        <f t="shared" si="35"/>
        <v>0.35818242385786719</v>
      </c>
      <c r="U746" s="61"/>
    </row>
    <row r="747" spans="1:21" ht="14.25" customHeight="1">
      <c r="A747" s="19">
        <v>49</v>
      </c>
      <c r="B747" s="19">
        <v>32.299999999999997</v>
      </c>
      <c r="C747" s="20">
        <v>0</v>
      </c>
      <c r="D747" s="20">
        <v>1</v>
      </c>
      <c r="E747" s="20">
        <v>0</v>
      </c>
      <c r="F747" s="20">
        <v>0</v>
      </c>
      <c r="G747" s="20">
        <v>1</v>
      </c>
      <c r="H747" s="21">
        <v>0</v>
      </c>
      <c r="I747" s="21">
        <v>0</v>
      </c>
      <c r="J747" s="21">
        <v>0</v>
      </c>
      <c r="K747" s="21">
        <v>1</v>
      </c>
      <c r="L747" s="21">
        <v>0</v>
      </c>
      <c r="M747" s="21">
        <v>0</v>
      </c>
      <c r="N747" s="21">
        <v>0</v>
      </c>
      <c r="O747" s="21">
        <v>1</v>
      </c>
      <c r="P747" s="21">
        <v>0</v>
      </c>
      <c r="Q747" s="22">
        <v>10269.459999999999</v>
      </c>
      <c r="R747" s="59">
        <f t="shared" si="33"/>
        <v>12386.466259525492</v>
      </c>
      <c r="S747" s="59">
        <f t="shared" si="34"/>
        <v>-2117.0062595254931</v>
      </c>
      <c r="T747" s="61">
        <f t="shared" si="35"/>
        <v>0.20614582066880763</v>
      </c>
      <c r="U747" s="61"/>
    </row>
    <row r="748" spans="1:21" ht="14.25" customHeight="1">
      <c r="A748" s="19">
        <v>49</v>
      </c>
      <c r="B748" s="19">
        <v>37.51</v>
      </c>
      <c r="C748" s="20">
        <v>0</v>
      </c>
      <c r="D748" s="20">
        <v>1</v>
      </c>
      <c r="E748" s="20">
        <v>0</v>
      </c>
      <c r="F748" s="20">
        <v>0</v>
      </c>
      <c r="G748" s="20">
        <v>1</v>
      </c>
      <c r="H748" s="21">
        <v>0</v>
      </c>
      <c r="I748" s="21">
        <v>1</v>
      </c>
      <c r="J748" s="21">
        <v>0</v>
      </c>
      <c r="K748" s="21">
        <v>0</v>
      </c>
      <c r="L748" s="21">
        <v>0</v>
      </c>
      <c r="M748" s="21">
        <v>0</v>
      </c>
      <c r="N748" s="21">
        <v>0</v>
      </c>
      <c r="O748" s="21">
        <v>1</v>
      </c>
      <c r="P748" s="21">
        <v>0</v>
      </c>
      <c r="Q748" s="22">
        <v>9304.7019</v>
      </c>
      <c r="R748" s="59">
        <f t="shared" si="33"/>
        <v>12625.991510106465</v>
      </c>
      <c r="S748" s="59">
        <f t="shared" si="34"/>
        <v>-3321.2896101064653</v>
      </c>
      <c r="T748" s="61">
        <f t="shared" si="35"/>
        <v>0.35694744934348355</v>
      </c>
      <c r="U748" s="61"/>
    </row>
    <row r="749" spans="1:21" ht="14.25" customHeight="1">
      <c r="A749" s="19">
        <v>49</v>
      </c>
      <c r="B749" s="19">
        <v>36.85</v>
      </c>
      <c r="C749" s="20">
        <v>0</v>
      </c>
      <c r="D749" s="20">
        <v>1</v>
      </c>
      <c r="E749" s="20">
        <v>0</v>
      </c>
      <c r="F749" s="20">
        <v>0</v>
      </c>
      <c r="G749" s="20">
        <v>1</v>
      </c>
      <c r="H749" s="21">
        <v>0</v>
      </c>
      <c r="I749" s="21">
        <v>1</v>
      </c>
      <c r="J749" s="21">
        <v>0</v>
      </c>
      <c r="K749" s="21">
        <v>0</v>
      </c>
      <c r="L749" s="21">
        <v>0</v>
      </c>
      <c r="M749" s="21">
        <v>0</v>
      </c>
      <c r="N749" s="21">
        <v>0</v>
      </c>
      <c r="O749" s="21">
        <v>1</v>
      </c>
      <c r="P749" s="21">
        <v>0</v>
      </c>
      <c r="Q749" s="22">
        <v>8125.7844999999998</v>
      </c>
      <c r="R749" s="59">
        <f t="shared" si="33"/>
        <v>12526.377568178876</v>
      </c>
      <c r="S749" s="59">
        <f t="shared" si="34"/>
        <v>-4400.5930681788759</v>
      </c>
      <c r="T749" s="61">
        <f t="shared" si="35"/>
        <v>0.54155916492479905</v>
      </c>
      <c r="U749" s="61"/>
    </row>
    <row r="750" spans="1:21" ht="14.25" customHeight="1">
      <c r="A750" s="19">
        <v>50</v>
      </c>
      <c r="B750" s="19">
        <v>32.204999999999998</v>
      </c>
      <c r="C750" s="20">
        <v>0</v>
      </c>
      <c r="D750" s="20">
        <v>1</v>
      </c>
      <c r="E750" s="20">
        <v>0</v>
      </c>
      <c r="F750" s="20">
        <v>0</v>
      </c>
      <c r="G750" s="20">
        <v>1</v>
      </c>
      <c r="H750" s="21">
        <v>0</v>
      </c>
      <c r="I750" s="21">
        <v>0</v>
      </c>
      <c r="J750" s="21">
        <v>0</v>
      </c>
      <c r="K750" s="21">
        <v>1</v>
      </c>
      <c r="L750" s="21">
        <v>0</v>
      </c>
      <c r="M750" s="21">
        <v>0</v>
      </c>
      <c r="N750" s="21">
        <v>0</v>
      </c>
      <c r="O750" s="21">
        <v>1</v>
      </c>
      <c r="P750" s="21">
        <v>0</v>
      </c>
      <c r="Q750" s="22">
        <v>8835.2649500000007</v>
      </c>
      <c r="R750" s="59">
        <f t="shared" si="33"/>
        <v>12686.478875197008</v>
      </c>
      <c r="S750" s="59">
        <f t="shared" si="34"/>
        <v>-3851.2139251970075</v>
      </c>
      <c r="T750" s="61">
        <f t="shared" si="35"/>
        <v>0.43589116421426694</v>
      </c>
      <c r="U750" s="61"/>
    </row>
    <row r="751" spans="1:21" ht="14.25" customHeight="1">
      <c r="A751" s="19">
        <v>50</v>
      </c>
      <c r="B751" s="19">
        <v>44.77</v>
      </c>
      <c r="C751" s="20">
        <v>0</v>
      </c>
      <c r="D751" s="20">
        <v>1</v>
      </c>
      <c r="E751" s="20">
        <v>0</v>
      </c>
      <c r="F751" s="20">
        <v>0</v>
      </c>
      <c r="G751" s="20">
        <v>1</v>
      </c>
      <c r="H751" s="21">
        <v>0</v>
      </c>
      <c r="I751" s="21">
        <v>1</v>
      </c>
      <c r="J751" s="21">
        <v>0</v>
      </c>
      <c r="K751" s="21">
        <v>0</v>
      </c>
      <c r="L751" s="21">
        <v>0</v>
      </c>
      <c r="M751" s="21">
        <v>0</v>
      </c>
      <c r="N751" s="21">
        <v>0</v>
      </c>
      <c r="O751" s="21">
        <v>1</v>
      </c>
      <c r="P751" s="21">
        <v>0</v>
      </c>
      <c r="Q751" s="22">
        <v>9058.7302999999993</v>
      </c>
      <c r="R751" s="59">
        <f t="shared" si="33"/>
        <v>14036.095857410466</v>
      </c>
      <c r="S751" s="59">
        <f t="shared" si="34"/>
        <v>-4977.3655574104669</v>
      </c>
      <c r="T751" s="61">
        <f t="shared" si="35"/>
        <v>0.54945509939847392</v>
      </c>
      <c r="U751" s="61"/>
    </row>
    <row r="752" spans="1:21" ht="14.25" customHeight="1">
      <c r="A752" s="19">
        <v>50</v>
      </c>
      <c r="B752" s="19">
        <v>36.200000000000003</v>
      </c>
      <c r="C752" s="20">
        <v>0</v>
      </c>
      <c r="D752" s="20">
        <v>1</v>
      </c>
      <c r="E752" s="20">
        <v>0</v>
      </c>
      <c r="F752" s="20">
        <v>0</v>
      </c>
      <c r="G752" s="20">
        <v>1</v>
      </c>
      <c r="H752" s="21">
        <v>0</v>
      </c>
      <c r="I752" s="21">
        <v>0</v>
      </c>
      <c r="J752" s="21">
        <v>1</v>
      </c>
      <c r="K752" s="21">
        <v>0</v>
      </c>
      <c r="L752" s="21">
        <v>0</v>
      </c>
      <c r="M752" s="21">
        <v>0</v>
      </c>
      <c r="N752" s="21">
        <v>0</v>
      </c>
      <c r="O752" s="21">
        <v>1</v>
      </c>
      <c r="P752" s="21">
        <v>0</v>
      </c>
      <c r="Q752" s="22">
        <v>8457.8179999999993</v>
      </c>
      <c r="R752" s="59">
        <f t="shared" si="33"/>
        <v>12740.015028240668</v>
      </c>
      <c r="S752" s="59">
        <f t="shared" si="34"/>
        <v>-4282.1970282406692</v>
      </c>
      <c r="T752" s="61">
        <f t="shared" si="35"/>
        <v>0.5063004463137738</v>
      </c>
      <c r="U752" s="61"/>
    </row>
    <row r="753" spans="1:21" ht="14.25" customHeight="1">
      <c r="A753" s="19">
        <v>50</v>
      </c>
      <c r="B753" s="19">
        <v>32.11</v>
      </c>
      <c r="C753" s="20">
        <v>0</v>
      </c>
      <c r="D753" s="20">
        <v>1</v>
      </c>
      <c r="E753" s="20">
        <v>0</v>
      </c>
      <c r="F753" s="20">
        <v>0</v>
      </c>
      <c r="G753" s="20">
        <v>1</v>
      </c>
      <c r="H753" s="21">
        <v>0</v>
      </c>
      <c r="I753" s="21">
        <v>0</v>
      </c>
      <c r="J753" s="21">
        <v>0</v>
      </c>
      <c r="K753" s="21">
        <v>0</v>
      </c>
      <c r="L753" s="21">
        <v>1</v>
      </c>
      <c r="M753" s="21">
        <v>0</v>
      </c>
      <c r="N753" s="21">
        <v>0</v>
      </c>
      <c r="O753" s="21">
        <v>1</v>
      </c>
      <c r="P753" s="21">
        <v>0</v>
      </c>
      <c r="Q753" s="22">
        <v>25333.332839999999</v>
      </c>
      <c r="R753" s="59">
        <f t="shared" si="33"/>
        <v>13046.762133619974</v>
      </c>
      <c r="S753" s="59">
        <f t="shared" si="34"/>
        <v>12286.570706380026</v>
      </c>
      <c r="T753" s="61">
        <f t="shared" si="35"/>
        <v>-0.48499622153861166</v>
      </c>
      <c r="U753" s="61"/>
    </row>
    <row r="754" spans="1:21" ht="14.25" customHeight="1">
      <c r="A754" s="19">
        <v>50</v>
      </c>
      <c r="B754" s="19">
        <v>37.07</v>
      </c>
      <c r="C754" s="20">
        <v>0</v>
      </c>
      <c r="D754" s="20">
        <v>1</v>
      </c>
      <c r="E754" s="20">
        <v>0</v>
      </c>
      <c r="F754" s="20">
        <v>0</v>
      </c>
      <c r="G754" s="20">
        <v>1</v>
      </c>
      <c r="H754" s="21">
        <v>0</v>
      </c>
      <c r="I754" s="21">
        <v>1</v>
      </c>
      <c r="J754" s="21">
        <v>0</v>
      </c>
      <c r="K754" s="21">
        <v>0</v>
      </c>
      <c r="L754" s="21">
        <v>0</v>
      </c>
      <c r="M754" s="21">
        <v>0</v>
      </c>
      <c r="N754" s="21">
        <v>0</v>
      </c>
      <c r="O754" s="21">
        <v>1</v>
      </c>
      <c r="P754" s="21">
        <v>0</v>
      </c>
      <c r="Q754" s="22">
        <v>9048.0272999999997</v>
      </c>
      <c r="R754" s="59">
        <f t="shared" si="33"/>
        <v>12873.933201588559</v>
      </c>
      <c r="S754" s="59">
        <f t="shared" si="34"/>
        <v>-3825.9059015885596</v>
      </c>
      <c r="T754" s="61">
        <f t="shared" si="35"/>
        <v>0.42284420401655504</v>
      </c>
      <c r="U754" s="61"/>
    </row>
    <row r="755" spans="1:21" ht="14.25" customHeight="1">
      <c r="A755" s="19">
        <v>50</v>
      </c>
      <c r="B755" s="19">
        <v>32.299999999999997</v>
      </c>
      <c r="C755" s="20">
        <v>0</v>
      </c>
      <c r="D755" s="20">
        <v>1</v>
      </c>
      <c r="E755" s="20">
        <v>0</v>
      </c>
      <c r="F755" s="20">
        <v>0</v>
      </c>
      <c r="G755" s="20">
        <v>1</v>
      </c>
      <c r="H755" s="21">
        <v>0</v>
      </c>
      <c r="I755" s="21">
        <v>0</v>
      </c>
      <c r="J755" s="21">
        <v>1</v>
      </c>
      <c r="K755" s="21">
        <v>0</v>
      </c>
      <c r="L755" s="21">
        <v>0</v>
      </c>
      <c r="M755" s="21">
        <v>0</v>
      </c>
      <c r="N755" s="21">
        <v>0</v>
      </c>
      <c r="O755" s="21">
        <v>1</v>
      </c>
      <c r="P755" s="21">
        <v>0</v>
      </c>
      <c r="Q755" s="22">
        <v>9630.3970000000008</v>
      </c>
      <c r="R755" s="59">
        <f t="shared" si="33"/>
        <v>12151.387189577628</v>
      </c>
      <c r="S755" s="59">
        <f t="shared" si="34"/>
        <v>-2520.9901895776275</v>
      </c>
      <c r="T755" s="61">
        <f t="shared" si="35"/>
        <v>0.26177427468230308</v>
      </c>
      <c r="U755" s="61"/>
    </row>
    <row r="756" spans="1:21" ht="14.25" customHeight="1">
      <c r="A756" s="19">
        <v>50</v>
      </c>
      <c r="B756" s="19">
        <v>30.97</v>
      </c>
      <c r="C756" s="20">
        <v>0</v>
      </c>
      <c r="D756" s="20">
        <v>1</v>
      </c>
      <c r="E756" s="20">
        <v>0</v>
      </c>
      <c r="F756" s="20">
        <v>0</v>
      </c>
      <c r="G756" s="20">
        <v>1</v>
      </c>
      <c r="H756" s="21">
        <v>0</v>
      </c>
      <c r="I756" s="21">
        <v>0</v>
      </c>
      <c r="J756" s="21">
        <v>0</v>
      </c>
      <c r="K756" s="21">
        <v>1</v>
      </c>
      <c r="L756" s="21">
        <v>0</v>
      </c>
      <c r="M756" s="21">
        <v>0</v>
      </c>
      <c r="N756" s="21">
        <v>0</v>
      </c>
      <c r="O756" s="21">
        <v>1</v>
      </c>
      <c r="P756" s="21">
        <v>0</v>
      </c>
      <c r="Q756" s="22">
        <v>10600.5483</v>
      </c>
      <c r="R756" s="59">
        <f t="shared" si="33"/>
        <v>12500.080059620381</v>
      </c>
      <c r="S756" s="59">
        <f t="shared" si="34"/>
        <v>-1899.5317596203804</v>
      </c>
      <c r="T756" s="61">
        <f t="shared" si="35"/>
        <v>0.17919184044662861</v>
      </c>
      <c r="U756" s="61"/>
    </row>
    <row r="757" spans="1:21" ht="14.25" customHeight="1">
      <c r="A757" s="19">
        <v>51</v>
      </c>
      <c r="B757" s="19">
        <v>31.635000000000002</v>
      </c>
      <c r="C757" s="20">
        <v>0</v>
      </c>
      <c r="D757" s="20">
        <v>1</v>
      </c>
      <c r="E757" s="20">
        <v>0</v>
      </c>
      <c r="F757" s="20">
        <v>0</v>
      </c>
      <c r="G757" s="20">
        <v>1</v>
      </c>
      <c r="H757" s="21">
        <v>0</v>
      </c>
      <c r="I757" s="21">
        <v>0</v>
      </c>
      <c r="J757" s="21">
        <v>0</v>
      </c>
      <c r="K757" s="21">
        <v>1</v>
      </c>
      <c r="L757" s="21">
        <v>0</v>
      </c>
      <c r="M757" s="21">
        <v>0</v>
      </c>
      <c r="N757" s="21">
        <v>0</v>
      </c>
      <c r="O757" s="21">
        <v>1</v>
      </c>
      <c r="P757" s="21">
        <v>0</v>
      </c>
      <c r="Q757" s="22">
        <v>9174.1356500000002</v>
      </c>
      <c r="R757" s="59">
        <f t="shared" si="33"/>
        <v>12914.799638723671</v>
      </c>
      <c r="S757" s="59">
        <f t="shared" si="34"/>
        <v>-3740.6639887236706</v>
      </c>
      <c r="T757" s="61">
        <f t="shared" si="35"/>
        <v>0.40774020915241976</v>
      </c>
      <c r="U757" s="61"/>
    </row>
    <row r="758" spans="1:21" ht="14.25" customHeight="1">
      <c r="A758" s="19">
        <v>51</v>
      </c>
      <c r="B758" s="19">
        <v>39.700000000000003</v>
      </c>
      <c r="C758" s="20">
        <v>0</v>
      </c>
      <c r="D758" s="20">
        <v>1</v>
      </c>
      <c r="E758" s="20">
        <v>0</v>
      </c>
      <c r="F758" s="20">
        <v>0</v>
      </c>
      <c r="G758" s="20">
        <v>1</v>
      </c>
      <c r="H758" s="21">
        <v>0</v>
      </c>
      <c r="I758" s="21">
        <v>0</v>
      </c>
      <c r="J758" s="21">
        <v>1</v>
      </c>
      <c r="K758" s="21">
        <v>0</v>
      </c>
      <c r="L758" s="21">
        <v>0</v>
      </c>
      <c r="M758" s="21">
        <v>0</v>
      </c>
      <c r="N758" s="21">
        <v>0</v>
      </c>
      <c r="O758" s="21">
        <v>1</v>
      </c>
      <c r="P758" s="21">
        <v>0</v>
      </c>
      <c r="Q758" s="22">
        <v>9391.3459999999995</v>
      </c>
      <c r="R758" s="59">
        <f t="shared" si="33"/>
        <v>13582.621766987482</v>
      </c>
      <c r="S758" s="59">
        <f t="shared" si="34"/>
        <v>-4191.2757669874827</v>
      </c>
      <c r="T758" s="61">
        <f t="shared" si="35"/>
        <v>0.44629127358181486</v>
      </c>
      <c r="U758" s="61"/>
    </row>
    <row r="759" spans="1:21" ht="14.25" customHeight="1">
      <c r="A759" s="19">
        <v>51</v>
      </c>
      <c r="B759" s="19">
        <v>33.33</v>
      </c>
      <c r="C759" s="20">
        <v>0</v>
      </c>
      <c r="D759" s="20">
        <v>1</v>
      </c>
      <c r="E759" s="20">
        <v>0</v>
      </c>
      <c r="F759" s="20">
        <v>0</v>
      </c>
      <c r="G759" s="20">
        <v>1</v>
      </c>
      <c r="H759" s="21">
        <v>0</v>
      </c>
      <c r="I759" s="21">
        <v>1</v>
      </c>
      <c r="J759" s="21">
        <v>0</v>
      </c>
      <c r="K759" s="21">
        <v>0</v>
      </c>
      <c r="L759" s="21">
        <v>0</v>
      </c>
      <c r="M759" s="21">
        <v>0</v>
      </c>
      <c r="N759" s="21">
        <v>0</v>
      </c>
      <c r="O759" s="21">
        <v>1</v>
      </c>
      <c r="P759" s="21">
        <v>0</v>
      </c>
      <c r="Q759" s="22">
        <v>10560.4917</v>
      </c>
      <c r="R759" s="59">
        <f t="shared" si="33"/>
        <v>12623.805183432698</v>
      </c>
      <c r="S759" s="59">
        <f t="shared" si="34"/>
        <v>-2063.3134834326975</v>
      </c>
      <c r="T759" s="61">
        <f t="shared" si="35"/>
        <v>0.19538043701437666</v>
      </c>
      <c r="U759" s="61"/>
    </row>
    <row r="760" spans="1:21" ht="14.25" customHeight="1">
      <c r="A760" s="19">
        <v>51</v>
      </c>
      <c r="B760" s="19">
        <v>35.97</v>
      </c>
      <c r="C760" s="20">
        <v>0</v>
      </c>
      <c r="D760" s="20">
        <v>1</v>
      </c>
      <c r="E760" s="20">
        <v>0</v>
      </c>
      <c r="F760" s="20">
        <v>0</v>
      </c>
      <c r="G760" s="20">
        <v>1</v>
      </c>
      <c r="H760" s="21">
        <v>0</v>
      </c>
      <c r="I760" s="21">
        <v>1</v>
      </c>
      <c r="J760" s="21">
        <v>0</v>
      </c>
      <c r="K760" s="21">
        <v>0</v>
      </c>
      <c r="L760" s="21">
        <v>0</v>
      </c>
      <c r="M760" s="21">
        <v>0</v>
      </c>
      <c r="N760" s="21">
        <v>0</v>
      </c>
      <c r="O760" s="21">
        <v>1</v>
      </c>
      <c r="P760" s="21">
        <v>0</v>
      </c>
      <c r="Q760" s="22">
        <v>9386.1612999999998</v>
      </c>
      <c r="R760" s="59">
        <f t="shared" si="33"/>
        <v>13022.260951143067</v>
      </c>
      <c r="S760" s="59">
        <f t="shared" si="34"/>
        <v>-3636.0996511430676</v>
      </c>
      <c r="T760" s="61">
        <f t="shared" si="35"/>
        <v>0.38738942736292714</v>
      </c>
      <c r="U760" s="61"/>
    </row>
    <row r="761" spans="1:21" ht="14.25" customHeight="1">
      <c r="A761" s="19">
        <v>51</v>
      </c>
      <c r="B761" s="19">
        <v>37</v>
      </c>
      <c r="C761" s="20">
        <v>0</v>
      </c>
      <c r="D761" s="20">
        <v>1</v>
      </c>
      <c r="E761" s="20">
        <v>0</v>
      </c>
      <c r="F761" s="20">
        <v>0</v>
      </c>
      <c r="G761" s="20">
        <v>1</v>
      </c>
      <c r="H761" s="21">
        <v>0</v>
      </c>
      <c r="I761" s="21">
        <v>0</v>
      </c>
      <c r="J761" s="21">
        <v>1</v>
      </c>
      <c r="K761" s="21">
        <v>0</v>
      </c>
      <c r="L761" s="21">
        <v>0</v>
      </c>
      <c r="M761" s="21">
        <v>0</v>
      </c>
      <c r="N761" s="21">
        <v>0</v>
      </c>
      <c r="O761" s="21">
        <v>1</v>
      </c>
      <c r="P761" s="21">
        <v>0</v>
      </c>
      <c r="Q761" s="22">
        <v>8798.5930000000008</v>
      </c>
      <c r="R761" s="59">
        <f t="shared" si="33"/>
        <v>13175.110186374604</v>
      </c>
      <c r="S761" s="59">
        <f t="shared" si="34"/>
        <v>-4376.5171863746036</v>
      </c>
      <c r="T761" s="61">
        <f t="shared" si="35"/>
        <v>0.49741102769210976</v>
      </c>
      <c r="U761" s="61"/>
    </row>
    <row r="762" spans="1:21" ht="14.25" customHeight="1">
      <c r="A762" s="19">
        <v>51</v>
      </c>
      <c r="B762" s="19">
        <v>32.299999999999997</v>
      </c>
      <c r="C762" s="20">
        <v>0</v>
      </c>
      <c r="D762" s="20">
        <v>1</v>
      </c>
      <c r="E762" s="20">
        <v>0</v>
      </c>
      <c r="F762" s="20">
        <v>0</v>
      </c>
      <c r="G762" s="20">
        <v>1</v>
      </c>
      <c r="H762" s="21">
        <v>0</v>
      </c>
      <c r="I762" s="21">
        <v>0</v>
      </c>
      <c r="J762" s="21">
        <v>0</v>
      </c>
      <c r="K762" s="21">
        <v>0</v>
      </c>
      <c r="L762" s="21">
        <v>1</v>
      </c>
      <c r="M762" s="21">
        <v>0</v>
      </c>
      <c r="N762" s="21">
        <v>0</v>
      </c>
      <c r="O762" s="21">
        <v>1</v>
      </c>
      <c r="P762" s="21">
        <v>0</v>
      </c>
      <c r="Q762" s="22">
        <v>9964.06</v>
      </c>
      <c r="R762" s="59">
        <f t="shared" si="33"/>
        <v>13389.789860578407</v>
      </c>
      <c r="S762" s="59">
        <f t="shared" si="34"/>
        <v>-3425.7298605784072</v>
      </c>
      <c r="T762" s="61">
        <f t="shared" si="35"/>
        <v>0.34380863428947711</v>
      </c>
      <c r="U762" s="61"/>
    </row>
    <row r="763" spans="1:21" ht="14.25" customHeight="1">
      <c r="A763" s="19">
        <v>51</v>
      </c>
      <c r="B763" s="19">
        <v>30.03</v>
      </c>
      <c r="C763" s="20">
        <v>0</v>
      </c>
      <c r="D763" s="20">
        <v>1</v>
      </c>
      <c r="E763" s="20">
        <v>0</v>
      </c>
      <c r="F763" s="20">
        <v>0</v>
      </c>
      <c r="G763" s="20">
        <v>1</v>
      </c>
      <c r="H763" s="21">
        <v>0</v>
      </c>
      <c r="I763" s="21">
        <v>1</v>
      </c>
      <c r="J763" s="21">
        <v>0</v>
      </c>
      <c r="K763" s="21">
        <v>0</v>
      </c>
      <c r="L763" s="21">
        <v>0</v>
      </c>
      <c r="M763" s="21">
        <v>0</v>
      </c>
      <c r="N763" s="21">
        <v>0</v>
      </c>
      <c r="O763" s="21">
        <v>1</v>
      </c>
      <c r="P763" s="21">
        <v>0</v>
      </c>
      <c r="Q763" s="22">
        <v>9377.9046999999991</v>
      </c>
      <c r="R763" s="59">
        <f t="shared" si="33"/>
        <v>12125.735473794743</v>
      </c>
      <c r="S763" s="59">
        <f t="shared" si="34"/>
        <v>-2747.8307737947434</v>
      </c>
      <c r="T763" s="61">
        <f t="shared" si="35"/>
        <v>0.29301116418838674</v>
      </c>
      <c r="U763" s="61"/>
    </row>
    <row r="764" spans="1:21" ht="14.25" customHeight="1">
      <c r="A764" s="19">
        <v>52</v>
      </c>
      <c r="B764" s="19">
        <v>32.204999999999998</v>
      </c>
      <c r="C764" s="20">
        <v>0</v>
      </c>
      <c r="D764" s="20">
        <v>1</v>
      </c>
      <c r="E764" s="20">
        <v>0</v>
      </c>
      <c r="F764" s="20">
        <v>0</v>
      </c>
      <c r="G764" s="20">
        <v>1</v>
      </c>
      <c r="H764" s="21">
        <v>0</v>
      </c>
      <c r="I764" s="21">
        <v>0</v>
      </c>
      <c r="J764" s="21">
        <v>0</v>
      </c>
      <c r="K764" s="21">
        <v>0</v>
      </c>
      <c r="L764" s="21">
        <v>1</v>
      </c>
      <c r="M764" s="21">
        <v>0</v>
      </c>
      <c r="N764" s="21">
        <v>0</v>
      </c>
      <c r="O764" s="21">
        <v>1</v>
      </c>
      <c r="P764" s="21">
        <v>0</v>
      </c>
      <c r="Q764" s="22">
        <v>11488.31695</v>
      </c>
      <c r="R764" s="59">
        <f t="shared" si="33"/>
        <v>13689.802476249926</v>
      </c>
      <c r="S764" s="59">
        <f t="shared" si="34"/>
        <v>-2201.4855262499259</v>
      </c>
      <c r="T764" s="61">
        <f t="shared" si="35"/>
        <v>0.19162820244526121</v>
      </c>
      <c r="U764" s="61"/>
    </row>
    <row r="765" spans="1:21" ht="14.25" customHeight="1">
      <c r="A765" s="19">
        <v>52</v>
      </c>
      <c r="B765" s="19">
        <v>33.25</v>
      </c>
      <c r="C765" s="20">
        <v>0</v>
      </c>
      <c r="D765" s="20">
        <v>1</v>
      </c>
      <c r="E765" s="20">
        <v>0</v>
      </c>
      <c r="F765" s="20">
        <v>0</v>
      </c>
      <c r="G765" s="20">
        <v>1</v>
      </c>
      <c r="H765" s="21">
        <v>0</v>
      </c>
      <c r="I765" s="21">
        <v>0</v>
      </c>
      <c r="J765" s="21">
        <v>0</v>
      </c>
      <c r="K765" s="21">
        <v>0</v>
      </c>
      <c r="L765" s="21">
        <v>1</v>
      </c>
      <c r="M765" s="21">
        <v>0</v>
      </c>
      <c r="N765" s="21">
        <v>0</v>
      </c>
      <c r="O765" s="21">
        <v>1</v>
      </c>
      <c r="P765" s="21">
        <v>0</v>
      </c>
      <c r="Q765" s="22">
        <v>9722.7695000000003</v>
      </c>
      <c r="R765" s="59">
        <f t="shared" si="33"/>
        <v>13847.524550968614</v>
      </c>
      <c r="S765" s="59">
        <f t="shared" si="34"/>
        <v>-4124.7550509686134</v>
      </c>
      <c r="T765" s="61">
        <f t="shared" si="35"/>
        <v>0.42423663864175876</v>
      </c>
      <c r="U765" s="61"/>
    </row>
    <row r="766" spans="1:21" ht="14.25" customHeight="1">
      <c r="A766" s="19">
        <v>52</v>
      </c>
      <c r="B766" s="19">
        <v>36.700000000000003</v>
      </c>
      <c r="C766" s="20">
        <v>0</v>
      </c>
      <c r="D766" s="20">
        <v>1</v>
      </c>
      <c r="E766" s="20">
        <v>0</v>
      </c>
      <c r="F766" s="20">
        <v>0</v>
      </c>
      <c r="G766" s="20">
        <v>1</v>
      </c>
      <c r="H766" s="21">
        <v>0</v>
      </c>
      <c r="I766" s="21">
        <v>0</v>
      </c>
      <c r="J766" s="21">
        <v>1</v>
      </c>
      <c r="K766" s="21">
        <v>0</v>
      </c>
      <c r="L766" s="21">
        <v>0</v>
      </c>
      <c r="M766" s="21">
        <v>0</v>
      </c>
      <c r="N766" s="21">
        <v>0</v>
      </c>
      <c r="O766" s="21">
        <v>1</v>
      </c>
      <c r="P766" s="21">
        <v>0</v>
      </c>
      <c r="Q766" s="22">
        <v>9144.5650000000005</v>
      </c>
      <c r="R766" s="59">
        <f t="shared" si="33"/>
        <v>13444.182107962552</v>
      </c>
      <c r="S766" s="59">
        <f t="shared" si="34"/>
        <v>-4299.617107962551</v>
      </c>
      <c r="T766" s="61">
        <f t="shared" si="35"/>
        <v>0.47018279250708489</v>
      </c>
      <c r="U766" s="61"/>
    </row>
    <row r="767" spans="1:21" ht="14.25" customHeight="1">
      <c r="A767" s="19">
        <v>52</v>
      </c>
      <c r="B767" s="19">
        <v>34.1</v>
      </c>
      <c r="C767" s="20">
        <v>0</v>
      </c>
      <c r="D767" s="20">
        <v>1</v>
      </c>
      <c r="E767" s="20">
        <v>0</v>
      </c>
      <c r="F767" s="20">
        <v>0</v>
      </c>
      <c r="G767" s="20">
        <v>1</v>
      </c>
      <c r="H767" s="21">
        <v>0</v>
      </c>
      <c r="I767" s="21">
        <v>1</v>
      </c>
      <c r="J767" s="21">
        <v>0</v>
      </c>
      <c r="K767" s="21">
        <v>0</v>
      </c>
      <c r="L767" s="21">
        <v>0</v>
      </c>
      <c r="M767" s="21">
        <v>0</v>
      </c>
      <c r="N767" s="21">
        <v>0</v>
      </c>
      <c r="O767" s="21">
        <v>1</v>
      </c>
      <c r="P767" s="21">
        <v>0</v>
      </c>
      <c r="Q767" s="22">
        <v>9140.9509999999991</v>
      </c>
      <c r="R767" s="59">
        <f t="shared" si="33"/>
        <v>13054.37243511538</v>
      </c>
      <c r="S767" s="59">
        <f t="shared" si="34"/>
        <v>-3913.4214351153805</v>
      </c>
      <c r="T767" s="61">
        <f t="shared" si="35"/>
        <v>0.42811972573919072</v>
      </c>
      <c r="U767" s="61"/>
    </row>
    <row r="768" spans="1:21" ht="14.25" customHeight="1">
      <c r="A768" s="19">
        <v>52</v>
      </c>
      <c r="B768" s="19">
        <v>30.2</v>
      </c>
      <c r="C768" s="20">
        <v>0</v>
      </c>
      <c r="D768" s="20">
        <v>1</v>
      </c>
      <c r="E768" s="20">
        <v>0</v>
      </c>
      <c r="F768" s="20">
        <v>0</v>
      </c>
      <c r="G768" s="20">
        <v>1</v>
      </c>
      <c r="H768" s="21">
        <v>0</v>
      </c>
      <c r="I768" s="21">
        <v>0</v>
      </c>
      <c r="J768" s="21">
        <v>1</v>
      </c>
      <c r="K768" s="21">
        <v>0</v>
      </c>
      <c r="L768" s="21">
        <v>0</v>
      </c>
      <c r="M768" s="21">
        <v>0</v>
      </c>
      <c r="N768" s="21">
        <v>0</v>
      </c>
      <c r="O768" s="21">
        <v>1</v>
      </c>
      <c r="P768" s="21">
        <v>0</v>
      </c>
      <c r="Q768" s="22">
        <v>9724.5300000000007</v>
      </c>
      <c r="R768" s="59">
        <f t="shared" si="33"/>
        <v>12463.135710190818</v>
      </c>
      <c r="S768" s="59">
        <f t="shared" si="34"/>
        <v>-2738.6057101908173</v>
      </c>
      <c r="T768" s="61">
        <f t="shared" si="35"/>
        <v>0.28161831062177989</v>
      </c>
      <c r="U768" s="61"/>
    </row>
    <row r="769" spans="1:21" ht="14.25" customHeight="1">
      <c r="A769" s="19">
        <v>52</v>
      </c>
      <c r="B769" s="19">
        <v>36.765000000000001</v>
      </c>
      <c r="C769" s="20">
        <v>0</v>
      </c>
      <c r="D769" s="20">
        <v>1</v>
      </c>
      <c r="E769" s="20">
        <v>0</v>
      </c>
      <c r="F769" s="20">
        <v>0</v>
      </c>
      <c r="G769" s="20">
        <v>1</v>
      </c>
      <c r="H769" s="21">
        <v>0</v>
      </c>
      <c r="I769" s="21">
        <v>0</v>
      </c>
      <c r="J769" s="21">
        <v>0</v>
      </c>
      <c r="K769" s="21">
        <v>1</v>
      </c>
      <c r="L769" s="21">
        <v>0</v>
      </c>
      <c r="M769" s="21">
        <v>0</v>
      </c>
      <c r="N769" s="21">
        <v>0</v>
      </c>
      <c r="O769" s="21">
        <v>1</v>
      </c>
      <c r="P769" s="21">
        <v>0</v>
      </c>
      <c r="Q769" s="22">
        <v>26467.09737</v>
      </c>
      <c r="R769" s="59">
        <f t="shared" si="33"/>
        <v>14003.422627988624</v>
      </c>
      <c r="S769" s="59">
        <f t="shared" si="34"/>
        <v>12463.674742011375</v>
      </c>
      <c r="T769" s="61">
        <f t="shared" si="35"/>
        <v>-0.47091203722772929</v>
      </c>
      <c r="U769" s="61"/>
    </row>
    <row r="770" spans="1:21" ht="14.25" customHeight="1">
      <c r="A770" s="19">
        <v>52</v>
      </c>
      <c r="B770" s="19">
        <v>47.74</v>
      </c>
      <c r="C770" s="20">
        <v>0</v>
      </c>
      <c r="D770" s="20">
        <v>1</v>
      </c>
      <c r="E770" s="20">
        <v>0</v>
      </c>
      <c r="F770" s="20">
        <v>0</v>
      </c>
      <c r="G770" s="20">
        <v>1</v>
      </c>
      <c r="H770" s="21">
        <v>0</v>
      </c>
      <c r="I770" s="21">
        <v>1</v>
      </c>
      <c r="J770" s="21">
        <v>0</v>
      </c>
      <c r="K770" s="21">
        <v>0</v>
      </c>
      <c r="L770" s="21">
        <v>0</v>
      </c>
      <c r="M770" s="21">
        <v>0</v>
      </c>
      <c r="N770" s="21">
        <v>0</v>
      </c>
      <c r="O770" s="21">
        <v>1</v>
      </c>
      <c r="P770" s="21">
        <v>0</v>
      </c>
      <c r="Q770" s="22">
        <v>9748.9105999999992</v>
      </c>
      <c r="R770" s="59">
        <f t="shared" si="33"/>
        <v>15113.060568285608</v>
      </c>
      <c r="S770" s="59">
        <f t="shared" si="34"/>
        <v>-5364.1499682856083</v>
      </c>
      <c r="T770" s="61">
        <f t="shared" si="35"/>
        <v>0.55023070662742657</v>
      </c>
      <c r="U770" s="61"/>
    </row>
    <row r="771" spans="1:21" ht="14.25" customHeight="1">
      <c r="A771" s="19">
        <v>52</v>
      </c>
      <c r="B771" s="19">
        <v>32.774999999999999</v>
      </c>
      <c r="C771" s="20">
        <v>0</v>
      </c>
      <c r="D771" s="20">
        <v>1</v>
      </c>
      <c r="E771" s="20">
        <v>0</v>
      </c>
      <c r="F771" s="20">
        <v>0</v>
      </c>
      <c r="G771" s="20">
        <v>1</v>
      </c>
      <c r="H771" s="21">
        <v>0</v>
      </c>
      <c r="I771" s="21">
        <v>0</v>
      </c>
      <c r="J771" s="21">
        <v>0</v>
      </c>
      <c r="K771" s="21">
        <v>1</v>
      </c>
      <c r="L771" s="21">
        <v>0</v>
      </c>
      <c r="M771" s="21">
        <v>0</v>
      </c>
      <c r="N771" s="21">
        <v>0</v>
      </c>
      <c r="O771" s="21">
        <v>1</v>
      </c>
      <c r="P771" s="21">
        <v>0</v>
      </c>
      <c r="Q771" s="22">
        <v>11289.10925</v>
      </c>
      <c r="R771" s="59">
        <f t="shared" ref="R771:R834" si="36">$X$2*A771+$X$3*B771+($X$4)*C771+$X$5*D771+($X$6)*E771+($X$7)*F771+($X$8)*G771+$X$9*H771+($X$10)*I771+($X$11)*J771+$X$12*K771+$X$13*L771+$X$14*M771+($X$15)*N771+($X$16)*O771+($X$17)*P771+($X$18)</f>
        <v>13401.211069971818</v>
      </c>
      <c r="S771" s="59">
        <f t="shared" ref="S771:S834" si="37">Q771-R771</f>
        <v>-2112.1018199718183</v>
      </c>
      <c r="T771" s="61">
        <f t="shared" ref="T771:T834" si="38">(R771-Q771)/Q771</f>
        <v>0.18709198159029405</v>
      </c>
      <c r="U771" s="61"/>
    </row>
    <row r="772" spans="1:21" ht="14.25" customHeight="1">
      <c r="A772" s="19">
        <v>52</v>
      </c>
      <c r="B772" s="19">
        <v>38.6</v>
      </c>
      <c r="C772" s="20">
        <v>0</v>
      </c>
      <c r="D772" s="20">
        <v>1</v>
      </c>
      <c r="E772" s="20">
        <v>0</v>
      </c>
      <c r="F772" s="20">
        <v>0</v>
      </c>
      <c r="G772" s="20">
        <v>1</v>
      </c>
      <c r="H772" s="21">
        <v>0</v>
      </c>
      <c r="I772" s="21">
        <v>0</v>
      </c>
      <c r="J772" s="21">
        <v>1</v>
      </c>
      <c r="K772" s="21">
        <v>0</v>
      </c>
      <c r="L772" s="21">
        <v>0</v>
      </c>
      <c r="M772" s="21">
        <v>0</v>
      </c>
      <c r="N772" s="21">
        <v>0</v>
      </c>
      <c r="O772" s="21">
        <v>1</v>
      </c>
      <c r="P772" s="21">
        <v>0</v>
      </c>
      <c r="Q772" s="22">
        <v>10325.206</v>
      </c>
      <c r="R772" s="59">
        <f t="shared" si="36"/>
        <v>13730.949516541983</v>
      </c>
      <c r="S772" s="59">
        <f t="shared" si="37"/>
        <v>-3405.7435165419829</v>
      </c>
      <c r="T772" s="61">
        <f t="shared" si="38"/>
        <v>0.32984751263480677</v>
      </c>
      <c r="U772" s="61"/>
    </row>
    <row r="773" spans="1:21" ht="14.25" customHeight="1">
      <c r="A773" s="19">
        <v>53</v>
      </c>
      <c r="B773" s="19">
        <v>31.16</v>
      </c>
      <c r="C773" s="20">
        <v>0</v>
      </c>
      <c r="D773" s="20">
        <v>1</v>
      </c>
      <c r="E773" s="20">
        <v>0</v>
      </c>
      <c r="F773" s="20">
        <v>0</v>
      </c>
      <c r="G773" s="20">
        <v>1</v>
      </c>
      <c r="H773" s="21">
        <v>0</v>
      </c>
      <c r="I773" s="21">
        <v>0</v>
      </c>
      <c r="J773" s="21">
        <v>0</v>
      </c>
      <c r="K773" s="21">
        <v>1</v>
      </c>
      <c r="L773" s="21">
        <v>0</v>
      </c>
      <c r="M773" s="21">
        <v>0</v>
      </c>
      <c r="N773" s="21">
        <v>0</v>
      </c>
      <c r="O773" s="21">
        <v>1</v>
      </c>
      <c r="P773" s="21">
        <v>0</v>
      </c>
      <c r="Q773" s="22">
        <v>10461.9794</v>
      </c>
      <c r="R773" s="59">
        <f t="shared" si="36"/>
        <v>13471.809758779793</v>
      </c>
      <c r="S773" s="59">
        <f t="shared" si="37"/>
        <v>-3009.8303587797927</v>
      </c>
      <c r="T773" s="61">
        <f t="shared" si="38"/>
        <v>0.28769224672529869</v>
      </c>
      <c r="U773" s="61"/>
    </row>
    <row r="774" spans="1:21" ht="14.25" customHeight="1">
      <c r="A774" s="19">
        <v>53</v>
      </c>
      <c r="B774" s="19">
        <v>31.35</v>
      </c>
      <c r="C774" s="20">
        <v>0</v>
      </c>
      <c r="D774" s="20">
        <v>1</v>
      </c>
      <c r="E774" s="20">
        <v>0</v>
      </c>
      <c r="F774" s="20">
        <v>0</v>
      </c>
      <c r="G774" s="20">
        <v>1</v>
      </c>
      <c r="H774" s="21">
        <v>0</v>
      </c>
      <c r="I774" s="21">
        <v>1</v>
      </c>
      <c r="J774" s="21">
        <v>0</v>
      </c>
      <c r="K774" s="21">
        <v>0</v>
      </c>
      <c r="L774" s="21">
        <v>0</v>
      </c>
      <c r="M774" s="21">
        <v>0</v>
      </c>
      <c r="N774" s="21">
        <v>0</v>
      </c>
      <c r="O774" s="21">
        <v>1</v>
      </c>
      <c r="P774" s="21">
        <v>0</v>
      </c>
      <c r="Q774" s="22">
        <v>27346.04207</v>
      </c>
      <c r="R774" s="59">
        <f t="shared" si="36"/>
        <v>12953.665329850905</v>
      </c>
      <c r="S774" s="59">
        <f t="shared" si="37"/>
        <v>14392.376740149095</v>
      </c>
      <c r="T774" s="61">
        <f t="shared" si="38"/>
        <v>-0.52630566073538898</v>
      </c>
      <c r="U774" s="61"/>
    </row>
    <row r="775" spans="1:21" ht="14.25" customHeight="1">
      <c r="A775" s="19">
        <v>53</v>
      </c>
      <c r="B775" s="19">
        <v>36.1</v>
      </c>
      <c r="C775" s="20">
        <v>0</v>
      </c>
      <c r="D775" s="20">
        <v>1</v>
      </c>
      <c r="E775" s="20">
        <v>0</v>
      </c>
      <c r="F775" s="20">
        <v>0</v>
      </c>
      <c r="G775" s="20">
        <v>1</v>
      </c>
      <c r="H775" s="21">
        <v>0</v>
      </c>
      <c r="I775" s="21">
        <v>0</v>
      </c>
      <c r="J775" s="21">
        <v>1</v>
      </c>
      <c r="K775" s="21">
        <v>0</v>
      </c>
      <c r="L775" s="21">
        <v>0</v>
      </c>
      <c r="M775" s="21">
        <v>0</v>
      </c>
      <c r="N775" s="21">
        <v>0</v>
      </c>
      <c r="O775" s="21">
        <v>1</v>
      </c>
      <c r="P775" s="21">
        <v>0</v>
      </c>
      <c r="Q775" s="22">
        <v>10085.846</v>
      </c>
      <c r="R775" s="59">
        <f t="shared" si="36"/>
        <v>13667.97496503796</v>
      </c>
      <c r="S775" s="59">
        <f t="shared" si="37"/>
        <v>-3582.1289650379604</v>
      </c>
      <c r="T775" s="61">
        <f t="shared" si="38"/>
        <v>0.35516395600705786</v>
      </c>
      <c r="U775" s="61"/>
    </row>
    <row r="776" spans="1:21" ht="14.25" customHeight="1">
      <c r="A776" s="19">
        <v>53</v>
      </c>
      <c r="B776" s="19">
        <v>41.47</v>
      </c>
      <c r="C776" s="20">
        <v>0</v>
      </c>
      <c r="D776" s="20">
        <v>1</v>
      </c>
      <c r="E776" s="20">
        <v>0</v>
      </c>
      <c r="F776" s="20">
        <v>0</v>
      </c>
      <c r="G776" s="20">
        <v>1</v>
      </c>
      <c r="H776" s="21">
        <v>0</v>
      </c>
      <c r="I776" s="21">
        <v>1</v>
      </c>
      <c r="J776" s="21">
        <v>0</v>
      </c>
      <c r="K776" s="21">
        <v>0</v>
      </c>
      <c r="L776" s="21">
        <v>0</v>
      </c>
      <c r="M776" s="21">
        <v>0</v>
      </c>
      <c r="N776" s="21">
        <v>0</v>
      </c>
      <c r="O776" s="21">
        <v>1</v>
      </c>
      <c r="P776" s="21">
        <v>0</v>
      </c>
      <c r="Q776" s="22">
        <v>9504.3102999999992</v>
      </c>
      <c r="R776" s="59">
        <f t="shared" si="36"/>
        <v>14481.079106073976</v>
      </c>
      <c r="S776" s="59">
        <f t="shared" si="37"/>
        <v>-4976.7688060739765</v>
      </c>
      <c r="T776" s="61">
        <f t="shared" si="38"/>
        <v>0.52363282016097235</v>
      </c>
      <c r="U776" s="61"/>
    </row>
    <row r="777" spans="1:21" ht="14.25" customHeight="1">
      <c r="A777" s="19">
        <v>53</v>
      </c>
      <c r="B777" s="19">
        <v>36.6</v>
      </c>
      <c r="C777" s="20">
        <v>0</v>
      </c>
      <c r="D777" s="20">
        <v>1</v>
      </c>
      <c r="E777" s="20">
        <v>0</v>
      </c>
      <c r="F777" s="20">
        <v>0</v>
      </c>
      <c r="G777" s="20">
        <v>1</v>
      </c>
      <c r="H777" s="21">
        <v>0</v>
      </c>
      <c r="I777" s="21">
        <v>0</v>
      </c>
      <c r="J777" s="21">
        <v>1</v>
      </c>
      <c r="K777" s="21">
        <v>0</v>
      </c>
      <c r="L777" s="21">
        <v>0</v>
      </c>
      <c r="M777" s="21">
        <v>0</v>
      </c>
      <c r="N777" s="21">
        <v>0</v>
      </c>
      <c r="O777" s="21">
        <v>1</v>
      </c>
      <c r="P777" s="21">
        <v>0</v>
      </c>
      <c r="Q777" s="22">
        <v>11264.540999999999</v>
      </c>
      <c r="R777" s="59">
        <f t="shared" si="36"/>
        <v>13743.440072558864</v>
      </c>
      <c r="S777" s="59">
        <f t="shared" si="37"/>
        <v>-2478.8990725588646</v>
      </c>
      <c r="T777" s="61">
        <f t="shared" si="38"/>
        <v>0.22006214656761114</v>
      </c>
      <c r="U777" s="61"/>
    </row>
    <row r="778" spans="1:21" ht="14.25" customHeight="1">
      <c r="A778" s="19">
        <v>53</v>
      </c>
      <c r="B778" s="19">
        <v>30.495000000000001</v>
      </c>
      <c r="C778" s="20">
        <v>0</v>
      </c>
      <c r="D778" s="20">
        <v>1</v>
      </c>
      <c r="E778" s="20">
        <v>0</v>
      </c>
      <c r="F778" s="20">
        <v>0</v>
      </c>
      <c r="G778" s="20">
        <v>1</v>
      </c>
      <c r="H778" s="21">
        <v>0</v>
      </c>
      <c r="I778" s="21">
        <v>0</v>
      </c>
      <c r="J778" s="21">
        <v>0</v>
      </c>
      <c r="K778" s="21">
        <v>0</v>
      </c>
      <c r="L778" s="21">
        <v>1</v>
      </c>
      <c r="M778" s="21">
        <v>0</v>
      </c>
      <c r="N778" s="21">
        <v>0</v>
      </c>
      <c r="O778" s="21">
        <v>1</v>
      </c>
      <c r="P778" s="21">
        <v>0</v>
      </c>
      <c r="Q778" s="22">
        <v>10072.055050000001</v>
      </c>
      <c r="R778" s="59">
        <f t="shared" si="36"/>
        <v>13746.062794628928</v>
      </c>
      <c r="S778" s="59">
        <f t="shared" si="37"/>
        <v>-3674.007744628927</v>
      </c>
      <c r="T778" s="61">
        <f t="shared" si="38"/>
        <v>0.364772405074268</v>
      </c>
      <c r="U778" s="61"/>
    </row>
    <row r="779" spans="1:21" ht="14.25" customHeight="1">
      <c r="A779" s="19">
        <v>54</v>
      </c>
      <c r="B779" s="19">
        <v>33.630000000000003</v>
      </c>
      <c r="C779" s="20">
        <v>0</v>
      </c>
      <c r="D779" s="20">
        <v>1</v>
      </c>
      <c r="E779" s="20">
        <v>0</v>
      </c>
      <c r="F779" s="20">
        <v>0</v>
      </c>
      <c r="G779" s="20">
        <v>1</v>
      </c>
      <c r="H779" s="21">
        <v>0</v>
      </c>
      <c r="I779" s="21">
        <v>0</v>
      </c>
      <c r="J779" s="21">
        <v>0</v>
      </c>
      <c r="K779" s="21">
        <v>1</v>
      </c>
      <c r="L779" s="21">
        <v>0</v>
      </c>
      <c r="M779" s="21">
        <v>0</v>
      </c>
      <c r="N779" s="21">
        <v>0</v>
      </c>
      <c r="O779" s="21">
        <v>1</v>
      </c>
      <c r="P779" s="21">
        <v>0</v>
      </c>
      <c r="Q779" s="22">
        <v>10825.253699999999</v>
      </c>
      <c r="R779" s="59">
        <f t="shared" si="36"/>
        <v>14158.958376033544</v>
      </c>
      <c r="S779" s="59">
        <f t="shared" si="37"/>
        <v>-3333.7046760335452</v>
      </c>
      <c r="T779" s="61">
        <f t="shared" si="38"/>
        <v>0.30795626305123414</v>
      </c>
      <c r="U779" s="61"/>
    </row>
    <row r="780" spans="1:21" ht="14.25" customHeight="1">
      <c r="A780" s="19">
        <v>54</v>
      </c>
      <c r="B780" s="19">
        <v>39.6</v>
      </c>
      <c r="C780" s="20">
        <v>0</v>
      </c>
      <c r="D780" s="20">
        <v>1</v>
      </c>
      <c r="E780" s="20">
        <v>0</v>
      </c>
      <c r="F780" s="20">
        <v>0</v>
      </c>
      <c r="G780" s="20">
        <v>1</v>
      </c>
      <c r="H780" s="21">
        <v>0</v>
      </c>
      <c r="I780" s="21">
        <v>0</v>
      </c>
      <c r="J780" s="21">
        <v>1</v>
      </c>
      <c r="K780" s="21">
        <v>0</v>
      </c>
      <c r="L780" s="21">
        <v>0</v>
      </c>
      <c r="M780" s="21">
        <v>0</v>
      </c>
      <c r="N780" s="21">
        <v>0</v>
      </c>
      <c r="O780" s="21">
        <v>1</v>
      </c>
      <c r="P780" s="21">
        <v>0</v>
      </c>
      <c r="Q780" s="22">
        <v>10450.552</v>
      </c>
      <c r="R780" s="59">
        <f t="shared" si="36"/>
        <v>14510.581703784766</v>
      </c>
      <c r="S780" s="59">
        <f t="shared" si="37"/>
        <v>-4060.0297037847668</v>
      </c>
      <c r="T780" s="61">
        <f t="shared" si="38"/>
        <v>0.38849906720570998</v>
      </c>
      <c r="U780" s="61"/>
    </row>
    <row r="781" spans="1:21" ht="14.25" customHeight="1">
      <c r="A781" s="19">
        <v>54</v>
      </c>
      <c r="B781" s="19">
        <v>30.02</v>
      </c>
      <c r="C781" s="20">
        <v>0</v>
      </c>
      <c r="D781" s="20">
        <v>1</v>
      </c>
      <c r="E781" s="20">
        <v>0</v>
      </c>
      <c r="F781" s="20">
        <v>0</v>
      </c>
      <c r="G781" s="20">
        <v>1</v>
      </c>
      <c r="H781" s="21">
        <v>0</v>
      </c>
      <c r="I781" s="21">
        <v>0</v>
      </c>
      <c r="J781" s="21">
        <v>0</v>
      </c>
      <c r="K781" s="21">
        <v>1</v>
      </c>
      <c r="L781" s="21">
        <v>0</v>
      </c>
      <c r="M781" s="21">
        <v>0</v>
      </c>
      <c r="N781" s="21">
        <v>0</v>
      </c>
      <c r="O781" s="21">
        <v>1</v>
      </c>
      <c r="P781" s="21">
        <v>0</v>
      </c>
      <c r="Q781" s="22">
        <v>24476.478510000001</v>
      </c>
      <c r="R781" s="59">
        <f t="shared" si="36"/>
        <v>13614.100299732625</v>
      </c>
      <c r="S781" s="59">
        <f t="shared" si="37"/>
        <v>10862.378210267376</v>
      </c>
      <c r="T781" s="61">
        <f t="shared" si="38"/>
        <v>-0.44378843982109156</v>
      </c>
      <c r="U781" s="61"/>
    </row>
    <row r="782" spans="1:21" ht="14.25" customHeight="1">
      <c r="A782" s="19">
        <v>54</v>
      </c>
      <c r="B782" s="19">
        <v>32.774999999999999</v>
      </c>
      <c r="C782" s="20">
        <v>0</v>
      </c>
      <c r="D782" s="20">
        <v>1</v>
      </c>
      <c r="E782" s="20">
        <v>0</v>
      </c>
      <c r="F782" s="20">
        <v>0</v>
      </c>
      <c r="G782" s="20">
        <v>1</v>
      </c>
      <c r="H782" s="21">
        <v>0</v>
      </c>
      <c r="I782" s="21">
        <v>0</v>
      </c>
      <c r="J782" s="21">
        <v>0</v>
      </c>
      <c r="K782" s="21">
        <v>0</v>
      </c>
      <c r="L782" s="21">
        <v>1</v>
      </c>
      <c r="M782" s="21">
        <v>0</v>
      </c>
      <c r="N782" s="21">
        <v>0</v>
      </c>
      <c r="O782" s="21">
        <v>1</v>
      </c>
      <c r="P782" s="21">
        <v>0</v>
      </c>
      <c r="Q782" s="22">
        <v>10435.06525</v>
      </c>
      <c r="R782" s="59">
        <f t="shared" si="36"/>
        <v>14404.534671024732</v>
      </c>
      <c r="S782" s="59">
        <f t="shared" si="37"/>
        <v>-3969.4694210247326</v>
      </c>
      <c r="T782" s="61">
        <f t="shared" si="38"/>
        <v>0.3803971825691011</v>
      </c>
      <c r="U782" s="61"/>
    </row>
    <row r="783" spans="1:21" ht="14.25" customHeight="1">
      <c r="A783" s="19">
        <v>54</v>
      </c>
      <c r="B783" s="19">
        <v>30.21</v>
      </c>
      <c r="C783" s="20">
        <v>0</v>
      </c>
      <c r="D783" s="20">
        <v>1</v>
      </c>
      <c r="E783" s="20">
        <v>0</v>
      </c>
      <c r="F783" s="20">
        <v>0</v>
      </c>
      <c r="G783" s="20">
        <v>1</v>
      </c>
      <c r="H783" s="21">
        <v>0</v>
      </c>
      <c r="I783" s="21">
        <v>0</v>
      </c>
      <c r="J783" s="21">
        <v>0</v>
      </c>
      <c r="K783" s="21">
        <v>1</v>
      </c>
      <c r="L783" s="21">
        <v>0</v>
      </c>
      <c r="M783" s="21">
        <v>0</v>
      </c>
      <c r="N783" s="21">
        <v>0</v>
      </c>
      <c r="O783" s="21">
        <v>1</v>
      </c>
      <c r="P783" s="21">
        <v>0</v>
      </c>
      <c r="Q783" s="22">
        <v>10231.499900000001</v>
      </c>
      <c r="R783" s="59">
        <f t="shared" si="36"/>
        <v>13642.777040590569</v>
      </c>
      <c r="S783" s="59">
        <f t="shared" si="37"/>
        <v>-3411.2771405905678</v>
      </c>
      <c r="T783" s="61">
        <f t="shared" si="38"/>
        <v>0.33340929227693855</v>
      </c>
      <c r="U783" s="61"/>
    </row>
    <row r="784" spans="1:21" ht="14.25" customHeight="1">
      <c r="A784" s="19">
        <v>54</v>
      </c>
      <c r="B784" s="19">
        <v>31.6</v>
      </c>
      <c r="C784" s="20">
        <v>0</v>
      </c>
      <c r="D784" s="20">
        <v>1</v>
      </c>
      <c r="E784" s="20">
        <v>0</v>
      </c>
      <c r="F784" s="20">
        <v>0</v>
      </c>
      <c r="G784" s="20">
        <v>1</v>
      </c>
      <c r="H784" s="21">
        <v>0</v>
      </c>
      <c r="I784" s="21">
        <v>0</v>
      </c>
      <c r="J784" s="21">
        <v>1</v>
      </c>
      <c r="K784" s="21">
        <v>0</v>
      </c>
      <c r="L784" s="21">
        <v>0</v>
      </c>
      <c r="M784" s="21">
        <v>0</v>
      </c>
      <c r="N784" s="21">
        <v>0</v>
      </c>
      <c r="O784" s="21">
        <v>1</v>
      </c>
      <c r="P784" s="21">
        <v>0</v>
      </c>
      <c r="Q784" s="22">
        <v>9850.4320000000007</v>
      </c>
      <c r="R784" s="59">
        <f t="shared" si="36"/>
        <v>13303.139983450325</v>
      </c>
      <c r="S784" s="59">
        <f t="shared" si="37"/>
        <v>-3452.7079834503238</v>
      </c>
      <c r="T784" s="61">
        <f t="shared" si="38"/>
        <v>0.35051335651576737</v>
      </c>
      <c r="U784" s="61"/>
    </row>
    <row r="785" spans="1:21" ht="14.25" customHeight="1">
      <c r="A785" s="19">
        <v>55</v>
      </c>
      <c r="B785" s="19">
        <v>37.299999999999997</v>
      </c>
      <c r="C785" s="20">
        <v>0</v>
      </c>
      <c r="D785" s="20">
        <v>1</v>
      </c>
      <c r="E785" s="20">
        <v>0</v>
      </c>
      <c r="F785" s="20">
        <v>0</v>
      </c>
      <c r="G785" s="20">
        <v>1</v>
      </c>
      <c r="H785" s="21">
        <v>0</v>
      </c>
      <c r="I785" s="21">
        <v>0</v>
      </c>
      <c r="J785" s="21">
        <v>1</v>
      </c>
      <c r="K785" s="21">
        <v>0</v>
      </c>
      <c r="L785" s="21">
        <v>0</v>
      </c>
      <c r="M785" s="21">
        <v>0</v>
      </c>
      <c r="N785" s="21">
        <v>0</v>
      </c>
      <c r="O785" s="21">
        <v>1</v>
      </c>
      <c r="P785" s="21">
        <v>0</v>
      </c>
      <c r="Q785" s="22">
        <v>20630.283510000001</v>
      </c>
      <c r="R785" s="59">
        <f t="shared" si="36"/>
        <v>14477.793195289105</v>
      </c>
      <c r="S785" s="59">
        <f t="shared" si="37"/>
        <v>6152.4903147108962</v>
      </c>
      <c r="T785" s="61">
        <f t="shared" si="38"/>
        <v>-0.29822616406258473</v>
      </c>
      <c r="U785" s="61"/>
    </row>
    <row r="786" spans="1:21" ht="14.25" customHeight="1">
      <c r="A786" s="19">
        <v>55</v>
      </c>
      <c r="B786" s="19">
        <v>38.28</v>
      </c>
      <c r="C786" s="20">
        <v>0</v>
      </c>
      <c r="D786" s="20">
        <v>1</v>
      </c>
      <c r="E786" s="20">
        <v>0</v>
      </c>
      <c r="F786" s="20">
        <v>0</v>
      </c>
      <c r="G786" s="20">
        <v>1</v>
      </c>
      <c r="H786" s="21">
        <v>0</v>
      </c>
      <c r="I786" s="21">
        <v>1</v>
      </c>
      <c r="J786" s="21">
        <v>0</v>
      </c>
      <c r="K786" s="21">
        <v>0</v>
      </c>
      <c r="L786" s="21">
        <v>0</v>
      </c>
      <c r="M786" s="21">
        <v>0</v>
      </c>
      <c r="N786" s="21">
        <v>0</v>
      </c>
      <c r="O786" s="21">
        <v>1</v>
      </c>
      <c r="P786" s="21">
        <v>0</v>
      </c>
      <c r="Q786" s="22">
        <v>10226.2842</v>
      </c>
      <c r="R786" s="59">
        <f t="shared" si="36"/>
        <v>14628.313692291595</v>
      </c>
      <c r="S786" s="59">
        <f t="shared" si="37"/>
        <v>-4402.0294922915946</v>
      </c>
      <c r="T786" s="61">
        <f t="shared" si="38"/>
        <v>0.43046226822950945</v>
      </c>
      <c r="U786" s="61"/>
    </row>
    <row r="787" spans="1:21" ht="14.25" customHeight="1">
      <c r="A787" s="19">
        <v>55</v>
      </c>
      <c r="B787" s="19">
        <v>33.880000000000003</v>
      </c>
      <c r="C787" s="20">
        <v>0</v>
      </c>
      <c r="D787" s="20">
        <v>1</v>
      </c>
      <c r="E787" s="20">
        <v>0</v>
      </c>
      <c r="F787" s="20">
        <v>0</v>
      </c>
      <c r="G787" s="20">
        <v>1</v>
      </c>
      <c r="H787" s="21">
        <v>0</v>
      </c>
      <c r="I787" s="21">
        <v>1</v>
      </c>
      <c r="J787" s="21">
        <v>0</v>
      </c>
      <c r="K787" s="21">
        <v>0</v>
      </c>
      <c r="L787" s="21">
        <v>0</v>
      </c>
      <c r="M787" s="21">
        <v>0</v>
      </c>
      <c r="N787" s="21">
        <v>0</v>
      </c>
      <c r="O787" s="21">
        <v>1</v>
      </c>
      <c r="P787" s="21">
        <v>0</v>
      </c>
      <c r="Q787" s="22">
        <v>11987.1682</v>
      </c>
      <c r="R787" s="59">
        <f t="shared" si="36"/>
        <v>13964.22074610765</v>
      </c>
      <c r="S787" s="59">
        <f t="shared" si="37"/>
        <v>-1977.0525461076504</v>
      </c>
      <c r="T787" s="61">
        <f t="shared" si="38"/>
        <v>0.16493074203360644</v>
      </c>
      <c r="U787" s="61"/>
    </row>
    <row r="788" spans="1:21" ht="14.25" customHeight="1">
      <c r="A788" s="19">
        <v>55</v>
      </c>
      <c r="B788" s="19">
        <v>33</v>
      </c>
      <c r="C788" s="20">
        <v>0</v>
      </c>
      <c r="D788" s="20">
        <v>1</v>
      </c>
      <c r="E788" s="20">
        <v>0</v>
      </c>
      <c r="F788" s="20">
        <v>0</v>
      </c>
      <c r="G788" s="20">
        <v>1</v>
      </c>
      <c r="H788" s="21">
        <v>0</v>
      </c>
      <c r="I788" s="21">
        <v>1</v>
      </c>
      <c r="J788" s="21">
        <v>0</v>
      </c>
      <c r="K788" s="21">
        <v>0</v>
      </c>
      <c r="L788" s="21">
        <v>0</v>
      </c>
      <c r="M788" s="21">
        <v>0</v>
      </c>
      <c r="N788" s="21">
        <v>0</v>
      </c>
      <c r="O788" s="21">
        <v>1</v>
      </c>
      <c r="P788" s="21">
        <v>0</v>
      </c>
      <c r="Q788" s="22">
        <v>20781.48892</v>
      </c>
      <c r="R788" s="59">
        <f t="shared" si="36"/>
        <v>13831.402156870863</v>
      </c>
      <c r="S788" s="59">
        <f t="shared" si="37"/>
        <v>6950.0867631291367</v>
      </c>
      <c r="T788" s="61">
        <f t="shared" si="38"/>
        <v>-0.33443642031059712</v>
      </c>
      <c r="U788" s="61"/>
    </row>
    <row r="789" spans="1:21" ht="14.25" customHeight="1">
      <c r="A789" s="19">
        <v>55</v>
      </c>
      <c r="B789" s="19">
        <v>32.774999999999999</v>
      </c>
      <c r="C789" s="20">
        <v>0</v>
      </c>
      <c r="D789" s="20">
        <v>1</v>
      </c>
      <c r="E789" s="20">
        <v>0</v>
      </c>
      <c r="F789" s="20">
        <v>0</v>
      </c>
      <c r="G789" s="20">
        <v>1</v>
      </c>
      <c r="H789" s="21">
        <v>0</v>
      </c>
      <c r="I789" s="21">
        <v>0</v>
      </c>
      <c r="J789" s="21">
        <v>0</v>
      </c>
      <c r="K789" s="21">
        <v>1</v>
      </c>
      <c r="L789" s="21">
        <v>0</v>
      </c>
      <c r="M789" s="21">
        <v>0</v>
      </c>
      <c r="N789" s="21">
        <v>0</v>
      </c>
      <c r="O789" s="21">
        <v>1</v>
      </c>
      <c r="P789" s="21">
        <v>0</v>
      </c>
      <c r="Q789" s="22">
        <v>10601.632250000001</v>
      </c>
      <c r="R789" s="59">
        <f t="shared" si="36"/>
        <v>14344.26402827329</v>
      </c>
      <c r="S789" s="59">
        <f t="shared" si="37"/>
        <v>-3742.6317782732895</v>
      </c>
      <c r="T789" s="61">
        <f t="shared" si="38"/>
        <v>0.35302410893127228</v>
      </c>
      <c r="U789" s="61"/>
    </row>
    <row r="790" spans="1:21" ht="14.25" customHeight="1">
      <c r="A790" s="19">
        <v>55</v>
      </c>
      <c r="B790" s="19">
        <v>35.244999999999997</v>
      </c>
      <c r="C790" s="20">
        <v>0</v>
      </c>
      <c r="D790" s="20">
        <v>1</v>
      </c>
      <c r="E790" s="20">
        <v>0</v>
      </c>
      <c r="F790" s="20">
        <v>0</v>
      </c>
      <c r="G790" s="20">
        <v>1</v>
      </c>
      <c r="H790" s="21">
        <v>0</v>
      </c>
      <c r="I790" s="21">
        <v>0</v>
      </c>
      <c r="J790" s="21">
        <v>0</v>
      </c>
      <c r="K790" s="21">
        <v>0</v>
      </c>
      <c r="L790" s="21">
        <v>1</v>
      </c>
      <c r="M790" s="21">
        <v>0</v>
      </c>
      <c r="N790" s="21">
        <v>0</v>
      </c>
      <c r="O790" s="21">
        <v>1</v>
      </c>
      <c r="P790" s="21">
        <v>0</v>
      </c>
      <c r="Q790" s="22">
        <v>11394.065549999999</v>
      </c>
      <c r="R790" s="59">
        <f t="shared" si="36"/>
        <v>15091.683288278484</v>
      </c>
      <c r="S790" s="59">
        <f t="shared" si="37"/>
        <v>-3697.6177382784845</v>
      </c>
      <c r="T790" s="61">
        <f t="shared" si="38"/>
        <v>0.32452136790440744</v>
      </c>
      <c r="U790" s="61"/>
    </row>
    <row r="791" spans="1:21" ht="14.25" customHeight="1">
      <c r="A791" s="19">
        <v>55</v>
      </c>
      <c r="B791" s="19">
        <v>32.67</v>
      </c>
      <c r="C791" s="20">
        <v>0</v>
      </c>
      <c r="D791" s="20">
        <v>1</v>
      </c>
      <c r="E791" s="20">
        <v>0</v>
      </c>
      <c r="F791" s="20">
        <v>0</v>
      </c>
      <c r="G791" s="20">
        <v>1</v>
      </c>
      <c r="H791" s="21">
        <v>0</v>
      </c>
      <c r="I791" s="21">
        <v>1</v>
      </c>
      <c r="J791" s="21">
        <v>0</v>
      </c>
      <c r="K791" s="21">
        <v>0</v>
      </c>
      <c r="L791" s="21">
        <v>0</v>
      </c>
      <c r="M791" s="21">
        <v>0</v>
      </c>
      <c r="N791" s="21">
        <v>0</v>
      </c>
      <c r="O791" s="21">
        <v>1</v>
      </c>
      <c r="P791" s="21">
        <v>0</v>
      </c>
      <c r="Q791" s="22">
        <v>10807.4863</v>
      </c>
      <c r="R791" s="59">
        <f t="shared" si="36"/>
        <v>13781.595185907066</v>
      </c>
      <c r="S791" s="59">
        <f t="shared" si="37"/>
        <v>-2974.108885907066</v>
      </c>
      <c r="T791" s="61">
        <f t="shared" si="38"/>
        <v>0.27518969752541494</v>
      </c>
      <c r="U791" s="61"/>
    </row>
    <row r="792" spans="1:21" ht="14.25" customHeight="1">
      <c r="A792" s="19">
        <v>55</v>
      </c>
      <c r="B792" s="19">
        <v>37.715000000000003</v>
      </c>
      <c r="C792" s="20">
        <v>0</v>
      </c>
      <c r="D792" s="20">
        <v>1</v>
      </c>
      <c r="E792" s="20">
        <v>0</v>
      </c>
      <c r="F792" s="20">
        <v>0</v>
      </c>
      <c r="G792" s="20">
        <v>1</v>
      </c>
      <c r="H792" s="21">
        <v>0</v>
      </c>
      <c r="I792" s="21">
        <v>0</v>
      </c>
      <c r="J792" s="21">
        <v>0</v>
      </c>
      <c r="K792" s="21">
        <v>1</v>
      </c>
      <c r="L792" s="21">
        <v>0</v>
      </c>
      <c r="M792" s="21">
        <v>0</v>
      </c>
      <c r="N792" s="21">
        <v>0</v>
      </c>
      <c r="O792" s="21">
        <v>1</v>
      </c>
      <c r="P792" s="21">
        <v>0</v>
      </c>
      <c r="Q792" s="22">
        <v>30063.580549999999</v>
      </c>
      <c r="R792" s="59">
        <f t="shared" si="36"/>
        <v>15089.859290579807</v>
      </c>
      <c r="S792" s="59">
        <f t="shared" si="37"/>
        <v>14973.721259420192</v>
      </c>
      <c r="T792" s="61">
        <f t="shared" si="38"/>
        <v>-0.49806845976036584</v>
      </c>
      <c r="U792" s="61"/>
    </row>
    <row r="793" spans="1:21" ht="14.25" customHeight="1">
      <c r="A793" s="19">
        <v>56</v>
      </c>
      <c r="B793" s="19">
        <v>40.299999999999997</v>
      </c>
      <c r="C793" s="20">
        <v>0</v>
      </c>
      <c r="D793" s="20">
        <v>1</v>
      </c>
      <c r="E793" s="20">
        <v>0</v>
      </c>
      <c r="F793" s="20">
        <v>0</v>
      </c>
      <c r="G793" s="20">
        <v>1</v>
      </c>
      <c r="H793" s="21">
        <v>0</v>
      </c>
      <c r="I793" s="21">
        <v>0</v>
      </c>
      <c r="J793" s="21">
        <v>1</v>
      </c>
      <c r="K793" s="21">
        <v>0</v>
      </c>
      <c r="L793" s="21">
        <v>0</v>
      </c>
      <c r="M793" s="21">
        <v>0</v>
      </c>
      <c r="N793" s="21">
        <v>0</v>
      </c>
      <c r="O793" s="21">
        <v>1</v>
      </c>
      <c r="P793" s="21">
        <v>0</v>
      </c>
      <c r="Q793" s="22">
        <v>10602.385</v>
      </c>
      <c r="R793" s="59">
        <f t="shared" si="36"/>
        <v>15244.934826515011</v>
      </c>
      <c r="S793" s="59">
        <f t="shared" si="37"/>
        <v>-4642.5498265150109</v>
      </c>
      <c r="T793" s="61">
        <f t="shared" si="38"/>
        <v>0.43787787620568491</v>
      </c>
      <c r="U793" s="61"/>
    </row>
    <row r="794" spans="1:21" ht="14.25" customHeight="1">
      <c r="A794" s="19">
        <v>56</v>
      </c>
      <c r="B794" s="19">
        <v>39.6</v>
      </c>
      <c r="C794" s="20">
        <v>0</v>
      </c>
      <c r="D794" s="20">
        <v>1</v>
      </c>
      <c r="E794" s="20">
        <v>0</v>
      </c>
      <c r="F794" s="20">
        <v>0</v>
      </c>
      <c r="G794" s="20">
        <v>1</v>
      </c>
      <c r="H794" s="21">
        <v>0</v>
      </c>
      <c r="I794" s="21">
        <v>0</v>
      </c>
      <c r="J794" s="21">
        <v>1</v>
      </c>
      <c r="K794" s="21">
        <v>0</v>
      </c>
      <c r="L794" s="21">
        <v>0</v>
      </c>
      <c r="M794" s="21">
        <v>0</v>
      </c>
      <c r="N794" s="21">
        <v>0</v>
      </c>
      <c r="O794" s="21">
        <v>1</v>
      </c>
      <c r="P794" s="21">
        <v>0</v>
      </c>
      <c r="Q794" s="22">
        <v>10601.412</v>
      </c>
      <c r="R794" s="59">
        <f t="shared" si="36"/>
        <v>15139.283675985746</v>
      </c>
      <c r="S794" s="59">
        <f t="shared" si="37"/>
        <v>-4537.8716759857452</v>
      </c>
      <c r="T794" s="61">
        <f t="shared" si="38"/>
        <v>0.42804408280573808</v>
      </c>
      <c r="U794" s="61"/>
    </row>
    <row r="795" spans="1:21" ht="14.25" customHeight="1">
      <c r="A795" s="19">
        <v>56</v>
      </c>
      <c r="B795" s="19">
        <v>32.11</v>
      </c>
      <c r="C795" s="20">
        <v>0</v>
      </c>
      <c r="D795" s="20">
        <v>1</v>
      </c>
      <c r="E795" s="20">
        <v>0</v>
      </c>
      <c r="F795" s="20">
        <v>0</v>
      </c>
      <c r="G795" s="20">
        <v>1</v>
      </c>
      <c r="H795" s="21">
        <v>0</v>
      </c>
      <c r="I795" s="21">
        <v>0</v>
      </c>
      <c r="J795" s="21">
        <v>0</v>
      </c>
      <c r="K795" s="21">
        <v>0</v>
      </c>
      <c r="L795" s="21">
        <v>1</v>
      </c>
      <c r="M795" s="21">
        <v>0</v>
      </c>
      <c r="N795" s="21">
        <v>0</v>
      </c>
      <c r="O795" s="21">
        <v>1</v>
      </c>
      <c r="P795" s="21">
        <v>0</v>
      </c>
      <c r="Q795" s="22">
        <v>11763.000899999999</v>
      </c>
      <c r="R795" s="59">
        <f t="shared" si="36"/>
        <v>14932.868050222911</v>
      </c>
      <c r="S795" s="59">
        <f t="shared" si="37"/>
        <v>-3169.8671502229117</v>
      </c>
      <c r="T795" s="61">
        <f t="shared" si="38"/>
        <v>0.26947776142930602</v>
      </c>
      <c r="U795" s="61"/>
    </row>
    <row r="796" spans="1:21" ht="14.25" customHeight="1">
      <c r="A796" s="19">
        <v>56</v>
      </c>
      <c r="B796" s="19">
        <v>33.659999999999997</v>
      </c>
      <c r="C796" s="20">
        <v>0</v>
      </c>
      <c r="D796" s="20">
        <v>1</v>
      </c>
      <c r="E796" s="20">
        <v>0</v>
      </c>
      <c r="F796" s="20">
        <v>0</v>
      </c>
      <c r="G796" s="20">
        <v>1</v>
      </c>
      <c r="H796" s="21">
        <v>0</v>
      </c>
      <c r="I796" s="21">
        <v>1</v>
      </c>
      <c r="J796" s="21">
        <v>0</v>
      </c>
      <c r="K796" s="21">
        <v>0</v>
      </c>
      <c r="L796" s="21">
        <v>0</v>
      </c>
      <c r="M796" s="21">
        <v>0</v>
      </c>
      <c r="N796" s="21">
        <v>0</v>
      </c>
      <c r="O796" s="21">
        <v>1</v>
      </c>
      <c r="P796" s="21">
        <v>0</v>
      </c>
      <c r="Q796" s="22">
        <v>12949.1554</v>
      </c>
      <c r="R796" s="59">
        <f t="shared" si="36"/>
        <v>14245.367084898942</v>
      </c>
      <c r="S796" s="59">
        <f t="shared" si="37"/>
        <v>-1296.2116848989426</v>
      </c>
      <c r="T796" s="61">
        <f t="shared" si="38"/>
        <v>0.10010009493738431</v>
      </c>
      <c r="U796" s="61"/>
    </row>
    <row r="797" spans="1:21" ht="14.25" customHeight="1">
      <c r="A797" s="19">
        <v>56</v>
      </c>
      <c r="B797" s="19">
        <v>36.1</v>
      </c>
      <c r="C797" s="20">
        <v>0</v>
      </c>
      <c r="D797" s="20">
        <v>1</v>
      </c>
      <c r="E797" s="20">
        <v>0</v>
      </c>
      <c r="F797" s="20">
        <v>0</v>
      </c>
      <c r="G797" s="20">
        <v>1</v>
      </c>
      <c r="H797" s="21">
        <v>0</v>
      </c>
      <c r="I797" s="21">
        <v>0</v>
      </c>
      <c r="J797" s="21">
        <v>1</v>
      </c>
      <c r="K797" s="21">
        <v>0</v>
      </c>
      <c r="L797" s="21">
        <v>0</v>
      </c>
      <c r="M797" s="21">
        <v>0</v>
      </c>
      <c r="N797" s="21">
        <v>0</v>
      </c>
      <c r="O797" s="21">
        <v>1</v>
      </c>
      <c r="P797" s="21">
        <v>0</v>
      </c>
      <c r="Q797" s="22">
        <v>12363.547</v>
      </c>
      <c r="R797" s="59">
        <f t="shared" si="36"/>
        <v>14611.027923339429</v>
      </c>
      <c r="S797" s="59">
        <f t="shared" si="37"/>
        <v>-2247.480923339428</v>
      </c>
      <c r="T797" s="61">
        <f t="shared" si="38"/>
        <v>0.18178285918591389</v>
      </c>
      <c r="U797" s="61"/>
    </row>
    <row r="798" spans="1:21" ht="14.25" customHeight="1">
      <c r="A798" s="19">
        <v>56</v>
      </c>
      <c r="B798" s="19">
        <v>33.725000000000001</v>
      </c>
      <c r="C798" s="20">
        <v>0</v>
      </c>
      <c r="D798" s="20">
        <v>1</v>
      </c>
      <c r="E798" s="20">
        <v>0</v>
      </c>
      <c r="F798" s="20">
        <v>0</v>
      </c>
      <c r="G798" s="20">
        <v>1</v>
      </c>
      <c r="H798" s="21">
        <v>0</v>
      </c>
      <c r="I798" s="21">
        <v>0</v>
      </c>
      <c r="J798" s="21">
        <v>0</v>
      </c>
      <c r="K798" s="21">
        <v>1</v>
      </c>
      <c r="L798" s="21">
        <v>0</v>
      </c>
      <c r="M798" s="21">
        <v>0</v>
      </c>
      <c r="N798" s="21">
        <v>0</v>
      </c>
      <c r="O798" s="21">
        <v>1</v>
      </c>
      <c r="P798" s="21">
        <v>0</v>
      </c>
      <c r="Q798" s="22">
        <v>10976.24575</v>
      </c>
      <c r="R798" s="59">
        <f t="shared" si="36"/>
        <v>14801.998718663493</v>
      </c>
      <c r="S798" s="59">
        <f t="shared" si="37"/>
        <v>-3825.7529686634934</v>
      </c>
      <c r="T798" s="61">
        <f t="shared" si="38"/>
        <v>0.34854840678685545</v>
      </c>
      <c r="U798" s="61"/>
    </row>
    <row r="799" spans="1:21" ht="14.25" customHeight="1">
      <c r="A799" s="19">
        <v>56</v>
      </c>
      <c r="B799" s="19">
        <v>34.43</v>
      </c>
      <c r="C799" s="20">
        <v>0</v>
      </c>
      <c r="D799" s="20">
        <v>1</v>
      </c>
      <c r="E799" s="20">
        <v>0</v>
      </c>
      <c r="F799" s="20">
        <v>0</v>
      </c>
      <c r="G799" s="20">
        <v>1</v>
      </c>
      <c r="H799" s="21">
        <v>0</v>
      </c>
      <c r="I799" s="21">
        <v>1</v>
      </c>
      <c r="J799" s="21">
        <v>0</v>
      </c>
      <c r="K799" s="21">
        <v>0</v>
      </c>
      <c r="L799" s="21">
        <v>0</v>
      </c>
      <c r="M799" s="21">
        <v>0</v>
      </c>
      <c r="N799" s="21">
        <v>0</v>
      </c>
      <c r="O799" s="21">
        <v>1</v>
      </c>
      <c r="P799" s="21">
        <v>0</v>
      </c>
      <c r="Q799" s="22">
        <v>10594.225700000001</v>
      </c>
      <c r="R799" s="59">
        <f t="shared" si="36"/>
        <v>14361.583350481134</v>
      </c>
      <c r="S799" s="59">
        <f t="shared" si="37"/>
        <v>-3767.3576504811335</v>
      </c>
      <c r="T799" s="61">
        <f t="shared" si="38"/>
        <v>0.35560481314657411</v>
      </c>
      <c r="U799" s="61"/>
    </row>
    <row r="800" spans="1:21" ht="14.25" customHeight="1">
      <c r="A800" s="19">
        <v>57</v>
      </c>
      <c r="B800" s="19">
        <v>34.01</v>
      </c>
      <c r="C800" s="20">
        <v>0</v>
      </c>
      <c r="D800" s="20">
        <v>1</v>
      </c>
      <c r="E800" s="20">
        <v>0</v>
      </c>
      <c r="F800" s="20">
        <v>0</v>
      </c>
      <c r="G800" s="20">
        <v>1</v>
      </c>
      <c r="H800" s="21">
        <v>0</v>
      </c>
      <c r="I800" s="21">
        <v>0</v>
      </c>
      <c r="J800" s="21">
        <v>0</v>
      </c>
      <c r="K800" s="21">
        <v>1</v>
      </c>
      <c r="L800" s="21">
        <v>0</v>
      </c>
      <c r="M800" s="21">
        <v>0</v>
      </c>
      <c r="N800" s="21">
        <v>0</v>
      </c>
      <c r="O800" s="21">
        <v>1</v>
      </c>
      <c r="P800" s="21">
        <v>0</v>
      </c>
      <c r="Q800" s="22">
        <v>11356.660900000001</v>
      </c>
      <c r="R800" s="59">
        <f t="shared" si="36"/>
        <v>15159.364816050896</v>
      </c>
      <c r="S800" s="59">
        <f t="shared" si="37"/>
        <v>-3802.7039160508957</v>
      </c>
      <c r="T800" s="61">
        <f t="shared" si="38"/>
        <v>0.33484348520531204</v>
      </c>
      <c r="U800" s="61"/>
    </row>
    <row r="801" spans="1:21" ht="14.25" customHeight="1">
      <c r="A801" s="19">
        <v>57</v>
      </c>
      <c r="B801" s="19">
        <v>40.945</v>
      </c>
      <c r="C801" s="20">
        <v>0</v>
      </c>
      <c r="D801" s="20">
        <v>1</v>
      </c>
      <c r="E801" s="20">
        <v>0</v>
      </c>
      <c r="F801" s="20">
        <v>0</v>
      </c>
      <c r="G801" s="20">
        <v>1</v>
      </c>
      <c r="H801" s="21">
        <v>0</v>
      </c>
      <c r="I801" s="21">
        <v>0</v>
      </c>
      <c r="J801" s="21">
        <v>0</v>
      </c>
      <c r="K801" s="21">
        <v>0</v>
      </c>
      <c r="L801" s="21">
        <v>1</v>
      </c>
      <c r="M801" s="21">
        <v>0</v>
      </c>
      <c r="N801" s="21">
        <v>0</v>
      </c>
      <c r="O801" s="21">
        <v>1</v>
      </c>
      <c r="P801" s="21">
        <v>0</v>
      </c>
      <c r="Q801" s="22">
        <v>11566.30055</v>
      </c>
      <c r="R801" s="59">
        <f t="shared" si="36"/>
        <v>16580.687486217754</v>
      </c>
      <c r="S801" s="59">
        <f t="shared" si="37"/>
        <v>-5014.3869362177538</v>
      </c>
      <c r="T801" s="61">
        <f t="shared" si="38"/>
        <v>0.43353420694378841</v>
      </c>
      <c r="U801" s="61"/>
    </row>
    <row r="802" spans="1:21" ht="14.25" customHeight="1">
      <c r="A802" s="19">
        <v>57</v>
      </c>
      <c r="B802" s="19">
        <v>43.7</v>
      </c>
      <c r="C802" s="20">
        <v>0</v>
      </c>
      <c r="D802" s="20">
        <v>1</v>
      </c>
      <c r="E802" s="20">
        <v>0</v>
      </c>
      <c r="F802" s="20">
        <v>0</v>
      </c>
      <c r="G802" s="20">
        <v>1</v>
      </c>
      <c r="H802" s="21">
        <v>0</v>
      </c>
      <c r="I802" s="21">
        <v>0</v>
      </c>
      <c r="J802" s="21">
        <v>1</v>
      </c>
      <c r="K802" s="21">
        <v>0</v>
      </c>
      <c r="L802" s="21">
        <v>0</v>
      </c>
      <c r="M802" s="21">
        <v>0</v>
      </c>
      <c r="N802" s="21">
        <v>0</v>
      </c>
      <c r="O802" s="21">
        <v>1</v>
      </c>
      <c r="P802" s="21">
        <v>0</v>
      </c>
      <c r="Q802" s="22">
        <v>11576.13</v>
      </c>
      <c r="R802" s="59">
        <f t="shared" si="36"/>
        <v>16072.44854375764</v>
      </c>
      <c r="S802" s="59">
        <f t="shared" si="37"/>
        <v>-4496.3185437576412</v>
      </c>
      <c r="T802" s="61">
        <f t="shared" si="38"/>
        <v>0.38841292761550206</v>
      </c>
      <c r="U802" s="61"/>
    </row>
    <row r="803" spans="1:21" ht="14.25" customHeight="1">
      <c r="A803" s="19">
        <v>57</v>
      </c>
      <c r="B803" s="19">
        <v>33.630000000000003</v>
      </c>
      <c r="C803" s="20">
        <v>0</v>
      </c>
      <c r="D803" s="20">
        <v>1</v>
      </c>
      <c r="E803" s="20">
        <v>0</v>
      </c>
      <c r="F803" s="20">
        <v>0</v>
      </c>
      <c r="G803" s="20">
        <v>1</v>
      </c>
      <c r="H803" s="21">
        <v>0</v>
      </c>
      <c r="I803" s="21">
        <v>0</v>
      </c>
      <c r="J803" s="21">
        <v>0</v>
      </c>
      <c r="K803" s="21">
        <v>1</v>
      </c>
      <c r="L803" s="21">
        <v>0</v>
      </c>
      <c r="M803" s="21">
        <v>0</v>
      </c>
      <c r="N803" s="21">
        <v>0</v>
      </c>
      <c r="O803" s="21">
        <v>1</v>
      </c>
      <c r="P803" s="21">
        <v>0</v>
      </c>
      <c r="Q803" s="22">
        <v>11945.1327</v>
      </c>
      <c r="R803" s="59">
        <f t="shared" si="36"/>
        <v>15102.011334335009</v>
      </c>
      <c r="S803" s="59">
        <f t="shared" si="37"/>
        <v>-3156.8786343350093</v>
      </c>
      <c r="T803" s="61">
        <f t="shared" si="38"/>
        <v>0.26428158762397086</v>
      </c>
      <c r="U803" s="61"/>
    </row>
    <row r="804" spans="1:21" ht="14.25" customHeight="1">
      <c r="A804" s="19">
        <v>57</v>
      </c>
      <c r="B804" s="19">
        <v>31.54</v>
      </c>
      <c r="C804" s="20">
        <v>0</v>
      </c>
      <c r="D804" s="20">
        <v>1</v>
      </c>
      <c r="E804" s="20">
        <v>0</v>
      </c>
      <c r="F804" s="20">
        <v>0</v>
      </c>
      <c r="G804" s="20">
        <v>1</v>
      </c>
      <c r="H804" s="21">
        <v>0</v>
      </c>
      <c r="I804" s="21">
        <v>0</v>
      </c>
      <c r="J804" s="21">
        <v>0</v>
      </c>
      <c r="K804" s="21">
        <v>1</v>
      </c>
      <c r="L804" s="21">
        <v>0</v>
      </c>
      <c r="M804" s="21">
        <v>0</v>
      </c>
      <c r="N804" s="21">
        <v>0</v>
      </c>
      <c r="O804" s="21">
        <v>1</v>
      </c>
      <c r="P804" s="21">
        <v>0</v>
      </c>
      <c r="Q804" s="22">
        <v>11353.2276</v>
      </c>
      <c r="R804" s="59">
        <f t="shared" si="36"/>
        <v>14786.567184897638</v>
      </c>
      <c r="S804" s="59">
        <f t="shared" si="37"/>
        <v>-3433.3395848976379</v>
      </c>
      <c r="T804" s="61">
        <f t="shared" si="38"/>
        <v>0.30241088313050624</v>
      </c>
      <c r="U804" s="61"/>
    </row>
    <row r="805" spans="1:21" ht="14.25" customHeight="1">
      <c r="A805" s="19">
        <v>57</v>
      </c>
      <c r="B805" s="19">
        <v>40.28</v>
      </c>
      <c r="C805" s="20">
        <v>0</v>
      </c>
      <c r="D805" s="20">
        <v>1</v>
      </c>
      <c r="E805" s="20">
        <v>0</v>
      </c>
      <c r="F805" s="20">
        <v>0</v>
      </c>
      <c r="G805" s="20">
        <v>1</v>
      </c>
      <c r="H805" s="21">
        <v>0</v>
      </c>
      <c r="I805" s="21">
        <v>0</v>
      </c>
      <c r="J805" s="21">
        <v>0</v>
      </c>
      <c r="K805" s="21">
        <v>0</v>
      </c>
      <c r="L805" s="21">
        <v>1</v>
      </c>
      <c r="M805" s="21">
        <v>0</v>
      </c>
      <c r="N805" s="21">
        <v>0</v>
      </c>
      <c r="O805" s="21">
        <v>1</v>
      </c>
      <c r="P805" s="21">
        <v>0</v>
      </c>
      <c r="Q805" s="22">
        <v>20709.020339999999</v>
      </c>
      <c r="R805" s="59">
        <f t="shared" si="36"/>
        <v>16480.318893214953</v>
      </c>
      <c r="S805" s="59">
        <f t="shared" si="37"/>
        <v>4228.7014467850458</v>
      </c>
      <c r="T805" s="61">
        <f t="shared" si="38"/>
        <v>-0.20419611248423961</v>
      </c>
      <c r="U805" s="61"/>
    </row>
    <row r="806" spans="1:21" ht="14.25" customHeight="1">
      <c r="A806" s="19">
        <v>57</v>
      </c>
      <c r="B806" s="19">
        <v>40.369999999999997</v>
      </c>
      <c r="C806" s="20">
        <v>0</v>
      </c>
      <c r="D806" s="20">
        <v>1</v>
      </c>
      <c r="E806" s="20">
        <v>0</v>
      </c>
      <c r="F806" s="20">
        <v>0</v>
      </c>
      <c r="G806" s="20">
        <v>1</v>
      </c>
      <c r="H806" s="21">
        <v>0</v>
      </c>
      <c r="I806" s="21">
        <v>1</v>
      </c>
      <c r="J806" s="21">
        <v>0</v>
      </c>
      <c r="K806" s="21">
        <v>0</v>
      </c>
      <c r="L806" s="21">
        <v>0</v>
      </c>
      <c r="M806" s="21">
        <v>0</v>
      </c>
      <c r="N806" s="21">
        <v>0</v>
      </c>
      <c r="O806" s="21">
        <v>1</v>
      </c>
      <c r="P806" s="21">
        <v>0</v>
      </c>
      <c r="Q806" s="22">
        <v>10982.5013</v>
      </c>
      <c r="R806" s="59">
        <f t="shared" si="36"/>
        <v>15572.459813929949</v>
      </c>
      <c r="S806" s="59">
        <f t="shared" si="37"/>
        <v>-4589.9585139299488</v>
      </c>
      <c r="T806" s="61">
        <f t="shared" si="38"/>
        <v>0.41793380110321032</v>
      </c>
      <c r="U806" s="61"/>
    </row>
    <row r="807" spans="1:21" ht="14.25" customHeight="1">
      <c r="A807" s="19">
        <v>58</v>
      </c>
      <c r="B807" s="19">
        <v>32.01</v>
      </c>
      <c r="C807" s="20">
        <v>0</v>
      </c>
      <c r="D807" s="20">
        <v>1</v>
      </c>
      <c r="E807" s="20">
        <v>0</v>
      </c>
      <c r="F807" s="20">
        <v>0</v>
      </c>
      <c r="G807" s="20">
        <v>1</v>
      </c>
      <c r="H807" s="21">
        <v>0</v>
      </c>
      <c r="I807" s="21">
        <v>1</v>
      </c>
      <c r="J807" s="21">
        <v>0</v>
      </c>
      <c r="K807" s="21">
        <v>0</v>
      </c>
      <c r="L807" s="21">
        <v>0</v>
      </c>
      <c r="M807" s="21">
        <v>0</v>
      </c>
      <c r="N807" s="21">
        <v>0</v>
      </c>
      <c r="O807" s="21">
        <v>1</v>
      </c>
      <c r="P807" s="21">
        <v>0</v>
      </c>
      <c r="Q807" s="22">
        <v>11946.625899999999</v>
      </c>
      <c r="R807" s="59">
        <f t="shared" si="36"/>
        <v>14625.034202280942</v>
      </c>
      <c r="S807" s="59">
        <f t="shared" si="37"/>
        <v>-2678.4083022809427</v>
      </c>
      <c r="T807" s="61">
        <f t="shared" si="38"/>
        <v>0.22419788856709266</v>
      </c>
      <c r="U807" s="61"/>
    </row>
    <row r="808" spans="1:21" ht="14.25" customHeight="1">
      <c r="A808" s="19">
        <v>58</v>
      </c>
      <c r="B808" s="19">
        <v>49.06</v>
      </c>
      <c r="C808" s="20">
        <v>0</v>
      </c>
      <c r="D808" s="20">
        <v>1</v>
      </c>
      <c r="E808" s="20">
        <v>0</v>
      </c>
      <c r="F808" s="20">
        <v>0</v>
      </c>
      <c r="G808" s="20">
        <v>1</v>
      </c>
      <c r="H808" s="21">
        <v>0</v>
      </c>
      <c r="I808" s="21">
        <v>1</v>
      </c>
      <c r="J808" s="21">
        <v>0</v>
      </c>
      <c r="K808" s="21">
        <v>0</v>
      </c>
      <c r="L808" s="21">
        <v>0</v>
      </c>
      <c r="M808" s="21">
        <v>0</v>
      </c>
      <c r="N808" s="21">
        <v>0</v>
      </c>
      <c r="O808" s="21">
        <v>1</v>
      </c>
      <c r="P808" s="21">
        <v>0</v>
      </c>
      <c r="Q808" s="22">
        <v>11381.3254</v>
      </c>
      <c r="R808" s="59">
        <f t="shared" si="36"/>
        <v>17198.394368743728</v>
      </c>
      <c r="S808" s="59">
        <f t="shared" si="37"/>
        <v>-5817.068968743728</v>
      </c>
      <c r="T808" s="61">
        <f t="shared" si="38"/>
        <v>0.51110646293829087</v>
      </c>
      <c r="U808" s="61"/>
    </row>
    <row r="809" spans="1:21" ht="14.25" customHeight="1">
      <c r="A809" s="19">
        <v>58</v>
      </c>
      <c r="B809" s="19">
        <v>34.865000000000002</v>
      </c>
      <c r="C809" s="20">
        <v>0</v>
      </c>
      <c r="D809" s="20">
        <v>1</v>
      </c>
      <c r="E809" s="20">
        <v>0</v>
      </c>
      <c r="F809" s="20">
        <v>0</v>
      </c>
      <c r="G809" s="20">
        <v>1</v>
      </c>
      <c r="H809" s="21">
        <v>0</v>
      </c>
      <c r="I809" s="21">
        <v>0</v>
      </c>
      <c r="J809" s="21">
        <v>0</v>
      </c>
      <c r="K809" s="21">
        <v>0</v>
      </c>
      <c r="L809" s="21">
        <v>1</v>
      </c>
      <c r="M809" s="21">
        <v>0</v>
      </c>
      <c r="N809" s="21">
        <v>0</v>
      </c>
      <c r="O809" s="21">
        <v>1</v>
      </c>
      <c r="P809" s="21">
        <v>0</v>
      </c>
      <c r="Q809" s="22">
        <v>11944.594349999999</v>
      </c>
      <c r="R809" s="59">
        <f t="shared" si="36"/>
        <v>15977.382764864065</v>
      </c>
      <c r="S809" s="59">
        <f t="shared" si="37"/>
        <v>-4032.788414864066</v>
      </c>
      <c r="T809" s="61">
        <f t="shared" si="38"/>
        <v>0.33762456025675464</v>
      </c>
      <c r="U809" s="61"/>
    </row>
    <row r="810" spans="1:21" ht="14.25" customHeight="1">
      <c r="A810" s="19">
        <v>58</v>
      </c>
      <c r="B810" s="19">
        <v>35.700000000000003</v>
      </c>
      <c r="C810" s="20">
        <v>0</v>
      </c>
      <c r="D810" s="20">
        <v>1</v>
      </c>
      <c r="E810" s="20">
        <v>0</v>
      </c>
      <c r="F810" s="20">
        <v>0</v>
      </c>
      <c r="G810" s="20">
        <v>1</v>
      </c>
      <c r="H810" s="21">
        <v>0</v>
      </c>
      <c r="I810" s="21">
        <v>0</v>
      </c>
      <c r="J810" s="21">
        <v>1</v>
      </c>
      <c r="K810" s="21">
        <v>0</v>
      </c>
      <c r="L810" s="21">
        <v>0</v>
      </c>
      <c r="M810" s="21">
        <v>0</v>
      </c>
      <c r="N810" s="21">
        <v>0</v>
      </c>
      <c r="O810" s="21">
        <v>1</v>
      </c>
      <c r="P810" s="21">
        <v>0</v>
      </c>
      <c r="Q810" s="22">
        <v>11362.754999999999</v>
      </c>
      <c r="R810" s="59">
        <f t="shared" si="36"/>
        <v>15179.357809523684</v>
      </c>
      <c r="S810" s="59">
        <f t="shared" si="37"/>
        <v>-3816.6028095236852</v>
      </c>
      <c r="T810" s="61">
        <f t="shared" si="38"/>
        <v>0.33588709864145494</v>
      </c>
      <c r="U810" s="61"/>
    </row>
    <row r="811" spans="1:21" ht="14.25" customHeight="1">
      <c r="A811" s="19">
        <v>58</v>
      </c>
      <c r="B811" s="19">
        <v>38</v>
      </c>
      <c r="C811" s="20">
        <v>0</v>
      </c>
      <c r="D811" s="20">
        <v>1</v>
      </c>
      <c r="E811" s="20">
        <v>0</v>
      </c>
      <c r="F811" s="20">
        <v>0</v>
      </c>
      <c r="G811" s="20">
        <v>1</v>
      </c>
      <c r="H811" s="21">
        <v>0</v>
      </c>
      <c r="I811" s="21">
        <v>0</v>
      </c>
      <c r="J811" s="21">
        <v>1</v>
      </c>
      <c r="K811" s="21">
        <v>0</v>
      </c>
      <c r="L811" s="21">
        <v>0</v>
      </c>
      <c r="M811" s="21">
        <v>0</v>
      </c>
      <c r="N811" s="21">
        <v>0</v>
      </c>
      <c r="O811" s="21">
        <v>1</v>
      </c>
      <c r="P811" s="21">
        <v>0</v>
      </c>
      <c r="Q811" s="22">
        <v>11365.951999999999</v>
      </c>
      <c r="R811" s="59">
        <f t="shared" si="36"/>
        <v>15526.497304119839</v>
      </c>
      <c r="S811" s="59">
        <f t="shared" si="37"/>
        <v>-4160.5453041198398</v>
      </c>
      <c r="T811" s="61">
        <f t="shared" si="38"/>
        <v>0.36605339386615743</v>
      </c>
      <c r="U811" s="61"/>
    </row>
    <row r="812" spans="1:21" ht="14.25" customHeight="1">
      <c r="A812" s="19">
        <v>58</v>
      </c>
      <c r="B812" s="19">
        <v>34.39</v>
      </c>
      <c r="C812" s="20">
        <v>0</v>
      </c>
      <c r="D812" s="20">
        <v>1</v>
      </c>
      <c r="E812" s="20">
        <v>0</v>
      </c>
      <c r="F812" s="20">
        <v>0</v>
      </c>
      <c r="G812" s="20">
        <v>1</v>
      </c>
      <c r="H812" s="21">
        <v>0</v>
      </c>
      <c r="I812" s="21">
        <v>0</v>
      </c>
      <c r="J812" s="21">
        <v>0</v>
      </c>
      <c r="K812" s="21">
        <v>1</v>
      </c>
      <c r="L812" s="21">
        <v>0</v>
      </c>
      <c r="M812" s="21">
        <v>0</v>
      </c>
      <c r="N812" s="21">
        <v>0</v>
      </c>
      <c r="O812" s="21">
        <v>1</v>
      </c>
      <c r="P812" s="21">
        <v>0</v>
      </c>
      <c r="Q812" s="22">
        <v>11743.9341</v>
      </c>
      <c r="R812" s="59">
        <f t="shared" si="36"/>
        <v>15531.069283867273</v>
      </c>
      <c r="S812" s="59">
        <f t="shared" si="37"/>
        <v>-3787.1351838672726</v>
      </c>
      <c r="T812" s="61">
        <f t="shared" si="38"/>
        <v>0.32247585448110377</v>
      </c>
      <c r="U812" s="61"/>
    </row>
    <row r="813" spans="1:21" ht="14.25" customHeight="1">
      <c r="A813" s="19">
        <v>58</v>
      </c>
      <c r="B813" s="19">
        <v>36.08</v>
      </c>
      <c r="C813" s="20">
        <v>0</v>
      </c>
      <c r="D813" s="20">
        <v>1</v>
      </c>
      <c r="E813" s="20">
        <v>0</v>
      </c>
      <c r="F813" s="20">
        <v>0</v>
      </c>
      <c r="G813" s="20">
        <v>1</v>
      </c>
      <c r="H813" s="21">
        <v>0</v>
      </c>
      <c r="I813" s="21">
        <v>1</v>
      </c>
      <c r="J813" s="21">
        <v>0</v>
      </c>
      <c r="K813" s="21">
        <v>0</v>
      </c>
      <c r="L813" s="21">
        <v>0</v>
      </c>
      <c r="M813" s="21">
        <v>0</v>
      </c>
      <c r="N813" s="21">
        <v>0</v>
      </c>
      <c r="O813" s="21">
        <v>1</v>
      </c>
      <c r="P813" s="21">
        <v>0</v>
      </c>
      <c r="Q813" s="22">
        <v>11363.2832</v>
      </c>
      <c r="R813" s="59">
        <f t="shared" si="36"/>
        <v>15239.320177501093</v>
      </c>
      <c r="S813" s="59">
        <f t="shared" si="37"/>
        <v>-3876.0369775010931</v>
      </c>
      <c r="T813" s="61">
        <f t="shared" si="38"/>
        <v>0.34110185491998413</v>
      </c>
      <c r="U813" s="61"/>
    </row>
    <row r="814" spans="1:21" ht="14.25" customHeight="1">
      <c r="A814" s="19">
        <v>58</v>
      </c>
      <c r="B814" s="19">
        <v>30.305</v>
      </c>
      <c r="C814" s="20">
        <v>0</v>
      </c>
      <c r="D814" s="20">
        <v>1</v>
      </c>
      <c r="E814" s="20">
        <v>0</v>
      </c>
      <c r="F814" s="20">
        <v>0</v>
      </c>
      <c r="G814" s="20">
        <v>1</v>
      </c>
      <c r="H814" s="21">
        <v>0</v>
      </c>
      <c r="I814" s="21">
        <v>0</v>
      </c>
      <c r="J814" s="21">
        <v>0</v>
      </c>
      <c r="K814" s="21">
        <v>0</v>
      </c>
      <c r="L814" s="21">
        <v>1</v>
      </c>
      <c r="M814" s="21">
        <v>0</v>
      </c>
      <c r="N814" s="21">
        <v>0</v>
      </c>
      <c r="O814" s="21">
        <v>1</v>
      </c>
      <c r="P814" s="21">
        <v>0</v>
      </c>
      <c r="Q814" s="22">
        <v>11938.255950000001</v>
      </c>
      <c r="R814" s="59">
        <f t="shared" si="36"/>
        <v>15289.140984273432</v>
      </c>
      <c r="S814" s="59">
        <f t="shared" si="37"/>
        <v>-3350.8850342734313</v>
      </c>
      <c r="T814" s="61">
        <f t="shared" si="38"/>
        <v>0.28068463670972232</v>
      </c>
      <c r="U814" s="61"/>
    </row>
    <row r="815" spans="1:21" ht="14.25" customHeight="1">
      <c r="A815" s="19">
        <v>59</v>
      </c>
      <c r="B815" s="19">
        <v>31.79</v>
      </c>
      <c r="C815" s="20">
        <v>0</v>
      </c>
      <c r="D815" s="20">
        <v>1</v>
      </c>
      <c r="E815" s="20">
        <v>0</v>
      </c>
      <c r="F815" s="20">
        <v>0</v>
      </c>
      <c r="G815" s="20">
        <v>1</v>
      </c>
      <c r="H815" s="21">
        <v>0</v>
      </c>
      <c r="I815" s="21">
        <v>1</v>
      </c>
      <c r="J815" s="21">
        <v>0</v>
      </c>
      <c r="K815" s="21">
        <v>0</v>
      </c>
      <c r="L815" s="21">
        <v>0</v>
      </c>
      <c r="M815" s="21">
        <v>0</v>
      </c>
      <c r="N815" s="21">
        <v>0</v>
      </c>
      <c r="O815" s="21">
        <v>1</v>
      </c>
      <c r="P815" s="21">
        <v>0</v>
      </c>
      <c r="Q815" s="22">
        <v>12928.7911</v>
      </c>
      <c r="R815" s="59">
        <f t="shared" si="36"/>
        <v>14906.180541072237</v>
      </c>
      <c r="S815" s="59">
        <f t="shared" si="37"/>
        <v>-1977.3894410722369</v>
      </c>
      <c r="T815" s="61">
        <f t="shared" si="38"/>
        <v>0.15294465087862985</v>
      </c>
      <c r="U815" s="61"/>
    </row>
    <row r="816" spans="1:21" ht="14.25" customHeight="1">
      <c r="A816" s="19">
        <v>59</v>
      </c>
      <c r="B816" s="19">
        <v>37.4</v>
      </c>
      <c r="C816" s="20">
        <v>0</v>
      </c>
      <c r="D816" s="20">
        <v>1</v>
      </c>
      <c r="E816" s="20">
        <v>0</v>
      </c>
      <c r="F816" s="20">
        <v>0</v>
      </c>
      <c r="G816" s="20">
        <v>1</v>
      </c>
      <c r="H816" s="21">
        <v>0</v>
      </c>
      <c r="I816" s="21">
        <v>0</v>
      </c>
      <c r="J816" s="21">
        <v>1</v>
      </c>
      <c r="K816" s="21">
        <v>0</v>
      </c>
      <c r="L816" s="21">
        <v>0</v>
      </c>
      <c r="M816" s="21">
        <v>0</v>
      </c>
      <c r="N816" s="21">
        <v>0</v>
      </c>
      <c r="O816" s="21">
        <v>1</v>
      </c>
      <c r="P816" s="21">
        <v>0</v>
      </c>
      <c r="Q816" s="22">
        <v>21797.000400000001</v>
      </c>
      <c r="R816" s="59">
        <f t="shared" si="36"/>
        <v>15750.290161195247</v>
      </c>
      <c r="S816" s="59">
        <f t="shared" si="37"/>
        <v>6046.7102388047533</v>
      </c>
      <c r="T816" s="61">
        <f t="shared" si="38"/>
        <v>-0.27741019992846139</v>
      </c>
      <c r="U816" s="61"/>
    </row>
    <row r="817" spans="1:21" ht="14.25" customHeight="1">
      <c r="A817" s="19">
        <v>59</v>
      </c>
      <c r="B817" s="19">
        <v>37.1</v>
      </c>
      <c r="C817" s="20">
        <v>0</v>
      </c>
      <c r="D817" s="20">
        <v>1</v>
      </c>
      <c r="E817" s="20">
        <v>0</v>
      </c>
      <c r="F817" s="20">
        <v>0</v>
      </c>
      <c r="G817" s="20">
        <v>1</v>
      </c>
      <c r="H817" s="21">
        <v>0</v>
      </c>
      <c r="I817" s="21">
        <v>0</v>
      </c>
      <c r="J817" s="21">
        <v>1</v>
      </c>
      <c r="K817" s="21">
        <v>0</v>
      </c>
      <c r="L817" s="21">
        <v>0</v>
      </c>
      <c r="M817" s="21">
        <v>0</v>
      </c>
      <c r="N817" s="21">
        <v>0</v>
      </c>
      <c r="O817" s="21">
        <v>1</v>
      </c>
      <c r="P817" s="21">
        <v>0</v>
      </c>
      <c r="Q817" s="22">
        <v>12347.172</v>
      </c>
      <c r="R817" s="59">
        <f t="shared" si="36"/>
        <v>15705.011096682705</v>
      </c>
      <c r="S817" s="59">
        <f t="shared" si="37"/>
        <v>-3357.8390966827046</v>
      </c>
      <c r="T817" s="61">
        <f t="shared" si="38"/>
        <v>0.27195207912246661</v>
      </c>
      <c r="U817" s="61"/>
    </row>
    <row r="818" spans="1:21" ht="14.25" customHeight="1">
      <c r="A818" s="19">
        <v>60</v>
      </c>
      <c r="B818" s="19">
        <v>33.11</v>
      </c>
      <c r="C818" s="20">
        <v>0</v>
      </c>
      <c r="D818" s="20">
        <v>1</v>
      </c>
      <c r="E818" s="20">
        <v>0</v>
      </c>
      <c r="F818" s="20">
        <v>0</v>
      </c>
      <c r="G818" s="20">
        <v>1</v>
      </c>
      <c r="H818" s="21">
        <v>0</v>
      </c>
      <c r="I818" s="21">
        <v>1</v>
      </c>
      <c r="J818" s="21">
        <v>0</v>
      </c>
      <c r="K818" s="21">
        <v>0</v>
      </c>
      <c r="L818" s="21">
        <v>0</v>
      </c>
      <c r="M818" s="21">
        <v>0</v>
      </c>
      <c r="N818" s="21">
        <v>0</v>
      </c>
      <c r="O818" s="21">
        <v>0</v>
      </c>
      <c r="P818" s="21">
        <v>1</v>
      </c>
      <c r="Q818" s="22">
        <v>13919.822899999999</v>
      </c>
      <c r="R818" s="59">
        <f t="shared" si="36"/>
        <v>15628.879878889176</v>
      </c>
      <c r="S818" s="59">
        <f t="shared" si="37"/>
        <v>-1709.0569788891771</v>
      </c>
      <c r="T818" s="61">
        <f t="shared" si="38"/>
        <v>0.12277864389274501</v>
      </c>
      <c r="U818" s="61"/>
    </row>
    <row r="819" spans="1:21" ht="14.25" customHeight="1">
      <c r="A819" s="19">
        <v>60</v>
      </c>
      <c r="B819" s="19">
        <v>36.954999999999998</v>
      </c>
      <c r="C819" s="20">
        <v>0</v>
      </c>
      <c r="D819" s="20">
        <v>1</v>
      </c>
      <c r="E819" s="20">
        <v>0</v>
      </c>
      <c r="F819" s="20">
        <v>0</v>
      </c>
      <c r="G819" s="20">
        <v>1</v>
      </c>
      <c r="H819" s="21">
        <v>0</v>
      </c>
      <c r="I819" s="21">
        <v>0</v>
      </c>
      <c r="J819" s="21">
        <v>0</v>
      </c>
      <c r="K819" s="21">
        <v>0</v>
      </c>
      <c r="L819" s="21">
        <v>1</v>
      </c>
      <c r="M819" s="21">
        <v>0</v>
      </c>
      <c r="N819" s="21">
        <v>0</v>
      </c>
      <c r="O819" s="21">
        <v>0</v>
      </c>
      <c r="P819" s="21">
        <v>1</v>
      </c>
      <c r="Q819" s="22">
        <v>12741.167450000001</v>
      </c>
      <c r="R819" s="59">
        <f t="shared" si="36"/>
        <v>17130.649354363683</v>
      </c>
      <c r="S819" s="59">
        <f t="shared" si="37"/>
        <v>-4389.4819043636817</v>
      </c>
      <c r="T819" s="61">
        <f t="shared" si="38"/>
        <v>0.34451175071587975</v>
      </c>
      <c r="U819" s="61"/>
    </row>
    <row r="820" spans="1:21" ht="14.25" customHeight="1">
      <c r="A820" s="19">
        <v>61</v>
      </c>
      <c r="B820" s="19">
        <v>31.57</v>
      </c>
      <c r="C820" s="20">
        <v>0</v>
      </c>
      <c r="D820" s="20">
        <v>1</v>
      </c>
      <c r="E820" s="20">
        <v>0</v>
      </c>
      <c r="F820" s="20">
        <v>0</v>
      </c>
      <c r="G820" s="20">
        <v>1</v>
      </c>
      <c r="H820" s="21">
        <v>0</v>
      </c>
      <c r="I820" s="21">
        <v>1</v>
      </c>
      <c r="J820" s="21">
        <v>0</v>
      </c>
      <c r="K820" s="21">
        <v>0</v>
      </c>
      <c r="L820" s="21">
        <v>0</v>
      </c>
      <c r="M820" s="21">
        <v>0</v>
      </c>
      <c r="N820" s="21">
        <v>0</v>
      </c>
      <c r="O820" s="21">
        <v>0</v>
      </c>
      <c r="P820" s="21">
        <v>1</v>
      </c>
      <c r="Q820" s="22">
        <v>12557.605299999999</v>
      </c>
      <c r="R820" s="59">
        <f t="shared" si="36"/>
        <v>15710.798333825285</v>
      </c>
      <c r="S820" s="59">
        <f t="shared" si="37"/>
        <v>-3153.193033825286</v>
      </c>
      <c r="T820" s="61">
        <f t="shared" si="38"/>
        <v>0.25109827538736912</v>
      </c>
      <c r="U820" s="61"/>
    </row>
    <row r="821" spans="1:21" ht="14.25" customHeight="1">
      <c r="A821" s="19">
        <v>61</v>
      </c>
      <c r="B821" s="19">
        <v>43.4</v>
      </c>
      <c r="C821" s="20">
        <v>0</v>
      </c>
      <c r="D821" s="20">
        <v>1</v>
      </c>
      <c r="E821" s="20">
        <v>0</v>
      </c>
      <c r="F821" s="20">
        <v>0</v>
      </c>
      <c r="G821" s="20">
        <v>1</v>
      </c>
      <c r="H821" s="21">
        <v>0</v>
      </c>
      <c r="I821" s="21">
        <v>0</v>
      </c>
      <c r="J821" s="21">
        <v>1</v>
      </c>
      <c r="K821" s="21">
        <v>0</v>
      </c>
      <c r="L821" s="21">
        <v>0</v>
      </c>
      <c r="M821" s="21">
        <v>0</v>
      </c>
      <c r="N821" s="21">
        <v>0</v>
      </c>
      <c r="O821" s="21">
        <v>0</v>
      </c>
      <c r="P821" s="21">
        <v>1</v>
      </c>
      <c r="Q821" s="22">
        <v>12574.049000000001</v>
      </c>
      <c r="R821" s="59">
        <f t="shared" si="36"/>
        <v>17493.693891508323</v>
      </c>
      <c r="S821" s="59">
        <f t="shared" si="37"/>
        <v>-4919.644891508322</v>
      </c>
      <c r="T821" s="61">
        <f t="shared" si="38"/>
        <v>0.39125383490300708</v>
      </c>
      <c r="U821" s="61"/>
    </row>
    <row r="822" spans="1:21" ht="14.25" customHeight="1">
      <c r="A822" s="19">
        <v>61</v>
      </c>
      <c r="B822" s="19">
        <v>33.914999999999999</v>
      </c>
      <c r="C822" s="20">
        <v>0</v>
      </c>
      <c r="D822" s="20">
        <v>1</v>
      </c>
      <c r="E822" s="20">
        <v>0</v>
      </c>
      <c r="F822" s="20">
        <v>0</v>
      </c>
      <c r="G822" s="20">
        <v>1</v>
      </c>
      <c r="H822" s="21">
        <v>0</v>
      </c>
      <c r="I822" s="21">
        <v>0</v>
      </c>
      <c r="J822" s="21">
        <v>0</v>
      </c>
      <c r="K822" s="21">
        <v>0</v>
      </c>
      <c r="L822" s="21">
        <v>1</v>
      </c>
      <c r="M822" s="21">
        <v>0</v>
      </c>
      <c r="N822" s="21">
        <v>0</v>
      </c>
      <c r="O822" s="21">
        <v>0</v>
      </c>
      <c r="P822" s="21">
        <v>1</v>
      </c>
      <c r="Q822" s="22">
        <v>13143.86485</v>
      </c>
      <c r="R822" s="59">
        <f t="shared" si="36"/>
        <v>16986.172486737087</v>
      </c>
      <c r="S822" s="59">
        <f t="shared" si="37"/>
        <v>-3842.3076367370868</v>
      </c>
      <c r="T822" s="61">
        <f t="shared" si="38"/>
        <v>0.29232708039729172</v>
      </c>
      <c r="U822" s="61"/>
    </row>
    <row r="823" spans="1:21" ht="14.25" customHeight="1">
      <c r="A823" s="19">
        <v>61</v>
      </c>
      <c r="B823" s="19">
        <v>36.1</v>
      </c>
      <c r="C823" s="20">
        <v>0</v>
      </c>
      <c r="D823" s="20">
        <v>1</v>
      </c>
      <c r="E823" s="20">
        <v>0</v>
      </c>
      <c r="F823" s="20">
        <v>0</v>
      </c>
      <c r="G823" s="20">
        <v>1</v>
      </c>
      <c r="H823" s="21">
        <v>0</v>
      </c>
      <c r="I823" s="21">
        <v>0</v>
      </c>
      <c r="J823" s="21">
        <v>1</v>
      </c>
      <c r="K823" s="21">
        <v>0</v>
      </c>
      <c r="L823" s="21">
        <v>0</v>
      </c>
      <c r="M823" s="21">
        <v>0</v>
      </c>
      <c r="N823" s="21">
        <v>0</v>
      </c>
      <c r="O823" s="21">
        <v>0</v>
      </c>
      <c r="P823" s="21">
        <v>1</v>
      </c>
      <c r="Q823" s="22">
        <v>27941.28758</v>
      </c>
      <c r="R823" s="59">
        <f t="shared" si="36"/>
        <v>16391.903321703143</v>
      </c>
      <c r="S823" s="59">
        <f t="shared" si="37"/>
        <v>11549.384258296857</v>
      </c>
      <c r="T823" s="61">
        <f t="shared" si="38"/>
        <v>-0.41334474029621138</v>
      </c>
      <c r="U823" s="61"/>
    </row>
    <row r="824" spans="1:21" ht="14.25" customHeight="1">
      <c r="A824" s="19">
        <v>61</v>
      </c>
      <c r="B824" s="19">
        <v>32.299999999999997</v>
      </c>
      <c r="C824" s="20">
        <v>0</v>
      </c>
      <c r="D824" s="20">
        <v>1</v>
      </c>
      <c r="E824" s="20">
        <v>0</v>
      </c>
      <c r="F824" s="20">
        <v>0</v>
      </c>
      <c r="G824" s="20">
        <v>1</v>
      </c>
      <c r="H824" s="21">
        <v>0</v>
      </c>
      <c r="I824" s="21">
        <v>0</v>
      </c>
      <c r="J824" s="21">
        <v>0</v>
      </c>
      <c r="K824" s="21">
        <v>1</v>
      </c>
      <c r="L824" s="21">
        <v>0</v>
      </c>
      <c r="M824" s="21">
        <v>0</v>
      </c>
      <c r="N824" s="21">
        <v>0</v>
      </c>
      <c r="O824" s="21">
        <v>0</v>
      </c>
      <c r="P824" s="21">
        <v>1</v>
      </c>
      <c r="Q824" s="22">
        <v>14119.62</v>
      </c>
      <c r="R824" s="59">
        <f t="shared" si="36"/>
        <v>16367.798560592633</v>
      </c>
      <c r="S824" s="59">
        <f t="shared" si="37"/>
        <v>-2248.1785605926325</v>
      </c>
      <c r="T824" s="61">
        <f t="shared" si="38"/>
        <v>0.15922372985906366</v>
      </c>
      <c r="U824" s="61"/>
    </row>
    <row r="825" spans="1:21" ht="14.25" customHeight="1">
      <c r="A825" s="19">
        <v>61</v>
      </c>
      <c r="B825" s="19">
        <v>38.380000000000003</v>
      </c>
      <c r="C825" s="20">
        <v>0</v>
      </c>
      <c r="D825" s="20">
        <v>1</v>
      </c>
      <c r="E825" s="20">
        <v>0</v>
      </c>
      <c r="F825" s="20">
        <v>0</v>
      </c>
      <c r="G825" s="20">
        <v>1</v>
      </c>
      <c r="H825" s="21">
        <v>0</v>
      </c>
      <c r="I825" s="21">
        <v>0</v>
      </c>
      <c r="J825" s="21">
        <v>0</v>
      </c>
      <c r="K825" s="21">
        <v>1</v>
      </c>
      <c r="L825" s="21">
        <v>0</v>
      </c>
      <c r="M825" s="21">
        <v>0</v>
      </c>
      <c r="N825" s="21">
        <v>0</v>
      </c>
      <c r="O825" s="21">
        <v>0</v>
      </c>
      <c r="P825" s="21">
        <v>1</v>
      </c>
      <c r="Q825" s="22">
        <v>12950.0712</v>
      </c>
      <c r="R825" s="59">
        <f t="shared" si="36"/>
        <v>17285.454268046811</v>
      </c>
      <c r="S825" s="59">
        <f t="shared" si="37"/>
        <v>-4335.3830680468109</v>
      </c>
      <c r="T825" s="61">
        <f t="shared" si="38"/>
        <v>0.33477677466721656</v>
      </c>
      <c r="U825" s="61"/>
    </row>
    <row r="826" spans="1:21" ht="14.25" customHeight="1">
      <c r="A826" s="19">
        <v>61</v>
      </c>
      <c r="B826" s="19">
        <v>33.534999999999997</v>
      </c>
      <c r="C826" s="20">
        <v>0</v>
      </c>
      <c r="D826" s="20">
        <v>1</v>
      </c>
      <c r="E826" s="20">
        <v>0</v>
      </c>
      <c r="F826" s="20">
        <v>0</v>
      </c>
      <c r="G826" s="20">
        <v>1</v>
      </c>
      <c r="H826" s="21">
        <v>0</v>
      </c>
      <c r="I826" s="21">
        <v>0</v>
      </c>
      <c r="J826" s="21">
        <v>0</v>
      </c>
      <c r="K826" s="21">
        <v>0</v>
      </c>
      <c r="L826" s="21">
        <v>1</v>
      </c>
      <c r="M826" s="21">
        <v>0</v>
      </c>
      <c r="N826" s="21">
        <v>0</v>
      </c>
      <c r="O826" s="21">
        <v>0</v>
      </c>
      <c r="P826" s="21">
        <v>1</v>
      </c>
      <c r="Q826" s="22">
        <v>13143.336649999999</v>
      </c>
      <c r="R826" s="59">
        <f t="shared" si="36"/>
        <v>16928.8190050212</v>
      </c>
      <c r="S826" s="59">
        <f t="shared" si="37"/>
        <v>-3785.4823550212004</v>
      </c>
      <c r="T826" s="61">
        <f t="shared" si="38"/>
        <v>0.28801532334037877</v>
      </c>
      <c r="U826" s="61"/>
    </row>
    <row r="827" spans="1:21" ht="14.25" customHeight="1">
      <c r="A827" s="19">
        <v>62</v>
      </c>
      <c r="B827" s="19">
        <v>30.02</v>
      </c>
      <c r="C827" s="20">
        <v>0</v>
      </c>
      <c r="D827" s="20">
        <v>1</v>
      </c>
      <c r="E827" s="20">
        <v>0</v>
      </c>
      <c r="F827" s="20">
        <v>0</v>
      </c>
      <c r="G827" s="20">
        <v>1</v>
      </c>
      <c r="H827" s="21">
        <v>0</v>
      </c>
      <c r="I827" s="21">
        <v>0</v>
      </c>
      <c r="J827" s="21">
        <v>0</v>
      </c>
      <c r="K827" s="21">
        <v>1</v>
      </c>
      <c r="L827" s="21">
        <v>0</v>
      </c>
      <c r="M827" s="21">
        <v>0</v>
      </c>
      <c r="N827" s="21">
        <v>0</v>
      </c>
      <c r="O827" s="21">
        <v>0</v>
      </c>
      <c r="P827" s="21">
        <v>1</v>
      </c>
      <c r="Q827" s="22">
        <v>13352.0998</v>
      </c>
      <c r="R827" s="59">
        <f t="shared" si="36"/>
        <v>16338.028656397808</v>
      </c>
      <c r="S827" s="59">
        <f t="shared" si="37"/>
        <v>-2985.928856397808</v>
      </c>
      <c r="T827" s="61">
        <f t="shared" si="38"/>
        <v>0.22362990848808725</v>
      </c>
      <c r="U827" s="61"/>
    </row>
    <row r="828" spans="1:21" ht="14.25" customHeight="1">
      <c r="A828" s="19">
        <v>62</v>
      </c>
      <c r="B828" s="19">
        <v>31.46</v>
      </c>
      <c r="C828" s="20">
        <v>0</v>
      </c>
      <c r="D828" s="20">
        <v>1</v>
      </c>
      <c r="E828" s="20">
        <v>0</v>
      </c>
      <c r="F828" s="20">
        <v>0</v>
      </c>
      <c r="G828" s="20">
        <v>1</v>
      </c>
      <c r="H828" s="21">
        <v>0</v>
      </c>
      <c r="I828" s="21">
        <v>1</v>
      </c>
      <c r="J828" s="21">
        <v>0</v>
      </c>
      <c r="K828" s="21">
        <v>0</v>
      </c>
      <c r="L828" s="21">
        <v>0</v>
      </c>
      <c r="M828" s="21">
        <v>0</v>
      </c>
      <c r="N828" s="21">
        <v>0</v>
      </c>
      <c r="O828" s="21">
        <v>0</v>
      </c>
      <c r="P828" s="21">
        <v>1</v>
      </c>
      <c r="Q828" s="22">
        <v>27000.98473</v>
      </c>
      <c r="R828" s="59">
        <f t="shared" si="36"/>
        <v>16008.546996271176</v>
      </c>
      <c r="S828" s="59">
        <f t="shared" si="37"/>
        <v>10992.437733728824</v>
      </c>
      <c r="T828" s="61">
        <f t="shared" si="38"/>
        <v>-0.40711247547632773</v>
      </c>
      <c r="U828" s="61"/>
    </row>
    <row r="829" spans="1:21" ht="14.25" customHeight="1">
      <c r="A829" s="19">
        <v>62</v>
      </c>
      <c r="B829" s="19">
        <v>37.4</v>
      </c>
      <c r="C829" s="20">
        <v>0</v>
      </c>
      <c r="D829" s="20">
        <v>1</v>
      </c>
      <c r="E829" s="20">
        <v>0</v>
      </c>
      <c r="F829" s="20">
        <v>0</v>
      </c>
      <c r="G829" s="20">
        <v>1</v>
      </c>
      <c r="H829" s="21">
        <v>0</v>
      </c>
      <c r="I829" s="21">
        <v>0</v>
      </c>
      <c r="J829" s="21">
        <v>1</v>
      </c>
      <c r="K829" s="21">
        <v>0</v>
      </c>
      <c r="L829" s="21">
        <v>0</v>
      </c>
      <c r="M829" s="21">
        <v>0</v>
      </c>
      <c r="N829" s="21">
        <v>0</v>
      </c>
      <c r="O829" s="21">
        <v>0</v>
      </c>
      <c r="P829" s="21">
        <v>1</v>
      </c>
      <c r="Q829" s="22">
        <v>12979.358</v>
      </c>
      <c r="R829" s="59">
        <f t="shared" si="36"/>
        <v>16902.463587357979</v>
      </c>
      <c r="S829" s="59">
        <f t="shared" si="37"/>
        <v>-3923.1055873579789</v>
      </c>
      <c r="T829" s="61">
        <f t="shared" si="38"/>
        <v>0.30225729095059856</v>
      </c>
      <c r="U829" s="61"/>
    </row>
    <row r="830" spans="1:21" ht="14.25" customHeight="1">
      <c r="A830" s="19">
        <v>62</v>
      </c>
      <c r="B830" s="19">
        <v>32.11</v>
      </c>
      <c r="C830" s="20">
        <v>0</v>
      </c>
      <c r="D830" s="20">
        <v>1</v>
      </c>
      <c r="E830" s="20">
        <v>0</v>
      </c>
      <c r="F830" s="20">
        <v>0</v>
      </c>
      <c r="G830" s="20">
        <v>1</v>
      </c>
      <c r="H830" s="21">
        <v>0</v>
      </c>
      <c r="I830" s="21">
        <v>0</v>
      </c>
      <c r="J830" s="21">
        <v>0</v>
      </c>
      <c r="K830" s="21">
        <v>0</v>
      </c>
      <c r="L830" s="21">
        <v>1</v>
      </c>
      <c r="M830" s="21">
        <v>0</v>
      </c>
      <c r="N830" s="21">
        <v>0</v>
      </c>
      <c r="O830" s="21">
        <v>0</v>
      </c>
      <c r="P830" s="21">
        <v>1</v>
      </c>
      <c r="Q830" s="22">
        <v>13555.0049</v>
      </c>
      <c r="R830" s="59">
        <f t="shared" si="36"/>
        <v>17028.094434687118</v>
      </c>
      <c r="S830" s="59">
        <f t="shared" si="37"/>
        <v>-3473.0895346871184</v>
      </c>
      <c r="T830" s="61">
        <f t="shared" si="38"/>
        <v>0.25622193133158649</v>
      </c>
      <c r="U830" s="61"/>
    </row>
    <row r="831" spans="1:21" ht="14.25" customHeight="1">
      <c r="A831" s="19">
        <v>62</v>
      </c>
      <c r="B831" s="19">
        <v>39.93</v>
      </c>
      <c r="C831" s="20">
        <v>0</v>
      </c>
      <c r="D831" s="20">
        <v>1</v>
      </c>
      <c r="E831" s="20">
        <v>0</v>
      </c>
      <c r="F831" s="20">
        <v>0</v>
      </c>
      <c r="G831" s="20">
        <v>1</v>
      </c>
      <c r="H831" s="21">
        <v>0</v>
      </c>
      <c r="I831" s="21">
        <v>1</v>
      </c>
      <c r="J831" s="21">
        <v>0</v>
      </c>
      <c r="K831" s="21">
        <v>0</v>
      </c>
      <c r="L831" s="21">
        <v>0</v>
      </c>
      <c r="M831" s="21">
        <v>0</v>
      </c>
      <c r="N831" s="21">
        <v>0</v>
      </c>
      <c r="O831" s="21">
        <v>0</v>
      </c>
      <c r="P831" s="21">
        <v>1</v>
      </c>
      <c r="Q831" s="22">
        <v>12982.8747</v>
      </c>
      <c r="R831" s="59">
        <f t="shared" si="36"/>
        <v>17286.925917675268</v>
      </c>
      <c r="S831" s="59">
        <f t="shared" si="37"/>
        <v>-4304.0512176752673</v>
      </c>
      <c r="T831" s="61">
        <f t="shared" si="38"/>
        <v>0.33151758120836422</v>
      </c>
      <c r="U831" s="61"/>
    </row>
    <row r="832" spans="1:21" ht="14.25" customHeight="1">
      <c r="A832" s="19">
        <v>62</v>
      </c>
      <c r="B832" s="19">
        <v>38.83</v>
      </c>
      <c r="C832" s="20">
        <v>0</v>
      </c>
      <c r="D832" s="20">
        <v>1</v>
      </c>
      <c r="E832" s="20">
        <v>0</v>
      </c>
      <c r="F832" s="20">
        <v>0</v>
      </c>
      <c r="G832" s="20">
        <v>1</v>
      </c>
      <c r="H832" s="21">
        <v>0</v>
      </c>
      <c r="I832" s="21">
        <v>1</v>
      </c>
      <c r="J832" s="21">
        <v>0</v>
      </c>
      <c r="K832" s="21">
        <v>0</v>
      </c>
      <c r="L832" s="21">
        <v>0</v>
      </c>
      <c r="M832" s="21">
        <v>0</v>
      </c>
      <c r="N832" s="21">
        <v>0</v>
      </c>
      <c r="O832" s="21">
        <v>0</v>
      </c>
      <c r="P832" s="21">
        <v>1</v>
      </c>
      <c r="Q832" s="22">
        <v>12981.3457</v>
      </c>
      <c r="R832" s="59">
        <f t="shared" si="36"/>
        <v>17120.902681129282</v>
      </c>
      <c r="S832" s="59">
        <f t="shared" si="37"/>
        <v>-4139.5569811292826</v>
      </c>
      <c r="T832" s="61">
        <f t="shared" si="38"/>
        <v>0.31888504295277204</v>
      </c>
      <c r="U832" s="61"/>
    </row>
    <row r="833" spans="1:21" ht="14.25" customHeight="1">
      <c r="A833" s="19">
        <v>63</v>
      </c>
      <c r="B833" s="19">
        <v>41.47</v>
      </c>
      <c r="C833" s="20">
        <v>0</v>
      </c>
      <c r="D833" s="20">
        <v>1</v>
      </c>
      <c r="E833" s="20">
        <v>0</v>
      </c>
      <c r="F833" s="20">
        <v>0</v>
      </c>
      <c r="G833" s="20">
        <v>1</v>
      </c>
      <c r="H833" s="21">
        <v>0</v>
      </c>
      <c r="I833" s="21">
        <v>1</v>
      </c>
      <c r="J833" s="21">
        <v>0</v>
      </c>
      <c r="K833" s="21">
        <v>0</v>
      </c>
      <c r="L833" s="21">
        <v>0</v>
      </c>
      <c r="M833" s="21">
        <v>0</v>
      </c>
      <c r="N833" s="21">
        <v>0</v>
      </c>
      <c r="O833" s="21">
        <v>0</v>
      </c>
      <c r="P833" s="21">
        <v>1</v>
      </c>
      <c r="Q833" s="22">
        <v>13405.390299999999</v>
      </c>
      <c r="R833" s="59">
        <f t="shared" si="36"/>
        <v>17833.709434940138</v>
      </c>
      <c r="S833" s="59">
        <f t="shared" si="37"/>
        <v>-4428.3191349401386</v>
      </c>
      <c r="T833" s="61">
        <f t="shared" si="38"/>
        <v>0.3303386947965356</v>
      </c>
      <c r="U833" s="61"/>
    </row>
    <row r="834" spans="1:21" ht="14.25" customHeight="1">
      <c r="A834" s="19">
        <v>63</v>
      </c>
      <c r="B834" s="19">
        <v>36.765000000000001</v>
      </c>
      <c r="C834" s="20">
        <v>0</v>
      </c>
      <c r="D834" s="20">
        <v>1</v>
      </c>
      <c r="E834" s="20">
        <v>0</v>
      </c>
      <c r="F834" s="20">
        <v>0</v>
      </c>
      <c r="G834" s="20">
        <v>1</v>
      </c>
      <c r="H834" s="21">
        <v>0</v>
      </c>
      <c r="I834" s="21">
        <v>0</v>
      </c>
      <c r="J834" s="21">
        <v>0</v>
      </c>
      <c r="K834" s="21">
        <v>0</v>
      </c>
      <c r="L834" s="21">
        <v>1</v>
      </c>
      <c r="M834" s="21">
        <v>0</v>
      </c>
      <c r="N834" s="21">
        <v>0</v>
      </c>
      <c r="O834" s="21">
        <v>0</v>
      </c>
      <c r="P834" s="21">
        <v>1</v>
      </c>
      <c r="Q834" s="22">
        <v>13981.850350000001</v>
      </c>
      <c r="R834" s="59">
        <f t="shared" si="36"/>
        <v>18045.025571807211</v>
      </c>
      <c r="S834" s="59">
        <f t="shared" si="37"/>
        <v>-4063.1752218072106</v>
      </c>
      <c r="T834" s="61">
        <f t="shared" si="38"/>
        <v>0.29060354102611391</v>
      </c>
      <c r="U834" s="61"/>
    </row>
    <row r="835" spans="1:21" ht="14.25" customHeight="1">
      <c r="A835" s="19">
        <v>63</v>
      </c>
      <c r="B835" s="19">
        <v>41.325000000000003</v>
      </c>
      <c r="C835" s="20">
        <v>0</v>
      </c>
      <c r="D835" s="20">
        <v>1</v>
      </c>
      <c r="E835" s="20">
        <v>0</v>
      </c>
      <c r="F835" s="20">
        <v>0</v>
      </c>
      <c r="G835" s="20">
        <v>1</v>
      </c>
      <c r="H835" s="21">
        <v>0</v>
      </c>
      <c r="I835" s="21">
        <v>0</v>
      </c>
      <c r="J835" s="21">
        <v>0</v>
      </c>
      <c r="K835" s="21">
        <v>1</v>
      </c>
      <c r="L835" s="21">
        <v>0</v>
      </c>
      <c r="M835" s="21">
        <v>0</v>
      </c>
      <c r="N835" s="21">
        <v>0</v>
      </c>
      <c r="O835" s="21">
        <v>0</v>
      </c>
      <c r="P835" s="21">
        <v>1</v>
      </c>
      <c r="Q835" s="22">
        <v>15555.188749999999</v>
      </c>
      <c r="R835" s="59">
        <f t="shared" ref="R835:R898" si="39">$X$2*A835+$X$3*B835+($X$4)*C835+$X$5*D835+($X$6)*E835+($X$7)*F835+($X$8)*G835+$X$9*H835+($X$10)*I835+($X$11)*J835+$X$12*K835+$X$13*L835+$X$14*M835+($X$15)*N835+($X$16)*O835+($X$17)*P835+($X$18)</f>
        <v>18358.645723545909</v>
      </c>
      <c r="S835" s="59">
        <f t="shared" ref="S835:S898" si="40">Q835-R835</f>
        <v>-2803.4569735459099</v>
      </c>
      <c r="T835" s="61">
        <f t="shared" ref="T835:T898" si="41">(R835-Q835)/Q835</f>
        <v>0.18022648381852069</v>
      </c>
      <c r="U835" s="61"/>
    </row>
    <row r="836" spans="1:21" ht="14.25" customHeight="1">
      <c r="A836" s="19">
        <v>63</v>
      </c>
      <c r="B836" s="19">
        <v>30.8</v>
      </c>
      <c r="C836" s="20">
        <v>0</v>
      </c>
      <c r="D836" s="20">
        <v>1</v>
      </c>
      <c r="E836" s="20">
        <v>0</v>
      </c>
      <c r="F836" s="20">
        <v>0</v>
      </c>
      <c r="G836" s="20">
        <v>1</v>
      </c>
      <c r="H836" s="21">
        <v>0</v>
      </c>
      <c r="I836" s="21">
        <v>0</v>
      </c>
      <c r="J836" s="21">
        <v>1</v>
      </c>
      <c r="K836" s="21">
        <v>0</v>
      </c>
      <c r="L836" s="21">
        <v>0</v>
      </c>
      <c r="M836" s="21">
        <v>0</v>
      </c>
      <c r="N836" s="21">
        <v>0</v>
      </c>
      <c r="O836" s="21">
        <v>0</v>
      </c>
      <c r="P836" s="21">
        <v>1</v>
      </c>
      <c r="Q836" s="22">
        <v>13390.558999999999</v>
      </c>
      <c r="R836" s="59">
        <f t="shared" si="39"/>
        <v>16220.675154182551</v>
      </c>
      <c r="S836" s="59">
        <f t="shared" si="40"/>
        <v>-2830.1161541825513</v>
      </c>
      <c r="T836" s="61">
        <f t="shared" si="41"/>
        <v>0.21135160632073324</v>
      </c>
      <c r="U836" s="61"/>
    </row>
    <row r="837" spans="1:21" ht="14.25" customHeight="1">
      <c r="A837" s="19">
        <v>63</v>
      </c>
      <c r="B837" s="19">
        <v>33.1</v>
      </c>
      <c r="C837" s="20">
        <v>0</v>
      </c>
      <c r="D837" s="20">
        <v>1</v>
      </c>
      <c r="E837" s="20">
        <v>0</v>
      </c>
      <c r="F837" s="20">
        <v>0</v>
      </c>
      <c r="G837" s="20">
        <v>1</v>
      </c>
      <c r="H837" s="21">
        <v>0</v>
      </c>
      <c r="I837" s="21">
        <v>0</v>
      </c>
      <c r="J837" s="21">
        <v>1</v>
      </c>
      <c r="K837" s="21">
        <v>0</v>
      </c>
      <c r="L837" s="21">
        <v>0</v>
      </c>
      <c r="M837" s="21">
        <v>0</v>
      </c>
      <c r="N837" s="21">
        <v>0</v>
      </c>
      <c r="O837" s="21">
        <v>0</v>
      </c>
      <c r="P837" s="21">
        <v>1</v>
      </c>
      <c r="Q837" s="22">
        <v>13393.755999999999</v>
      </c>
      <c r="R837" s="59">
        <f t="shared" si="39"/>
        <v>16567.814648778705</v>
      </c>
      <c r="S837" s="59">
        <f t="shared" si="40"/>
        <v>-3174.0586487787059</v>
      </c>
      <c r="T837" s="61">
        <f t="shared" si="41"/>
        <v>0.2369804742432747</v>
      </c>
      <c r="U837" s="61"/>
    </row>
    <row r="838" spans="1:21" ht="14.25" customHeight="1">
      <c r="A838" s="19">
        <v>63</v>
      </c>
      <c r="B838" s="19">
        <v>39.799999999999997</v>
      </c>
      <c r="C838" s="20">
        <v>0</v>
      </c>
      <c r="D838" s="20">
        <v>1</v>
      </c>
      <c r="E838" s="20">
        <v>0</v>
      </c>
      <c r="F838" s="20">
        <v>0</v>
      </c>
      <c r="G838" s="20">
        <v>1</v>
      </c>
      <c r="H838" s="21">
        <v>0</v>
      </c>
      <c r="I838" s="21">
        <v>0</v>
      </c>
      <c r="J838" s="21">
        <v>1</v>
      </c>
      <c r="K838" s="21">
        <v>0</v>
      </c>
      <c r="L838" s="21">
        <v>0</v>
      </c>
      <c r="M838" s="21">
        <v>0</v>
      </c>
      <c r="N838" s="21">
        <v>0</v>
      </c>
      <c r="O838" s="21">
        <v>0</v>
      </c>
      <c r="P838" s="21">
        <v>1</v>
      </c>
      <c r="Q838" s="22">
        <v>15170.069</v>
      </c>
      <c r="R838" s="59">
        <f t="shared" si="39"/>
        <v>17579.047089558801</v>
      </c>
      <c r="S838" s="59">
        <f t="shared" si="40"/>
        <v>-2408.978089558801</v>
      </c>
      <c r="T838" s="61">
        <f t="shared" si="41"/>
        <v>0.1587980970659264</v>
      </c>
      <c r="U838" s="61"/>
    </row>
    <row r="839" spans="1:21" ht="14.25" customHeight="1">
      <c r="A839" s="19">
        <v>63</v>
      </c>
      <c r="B839" s="19">
        <v>31.445</v>
      </c>
      <c r="C839" s="20">
        <v>0</v>
      </c>
      <c r="D839" s="20">
        <v>1</v>
      </c>
      <c r="E839" s="20">
        <v>0</v>
      </c>
      <c r="F839" s="20">
        <v>0</v>
      </c>
      <c r="G839" s="20">
        <v>1</v>
      </c>
      <c r="H839" s="21">
        <v>0</v>
      </c>
      <c r="I839" s="21">
        <v>0</v>
      </c>
      <c r="J839" s="21">
        <v>0</v>
      </c>
      <c r="K839" s="21">
        <v>0</v>
      </c>
      <c r="L839" s="21">
        <v>1</v>
      </c>
      <c r="M839" s="21">
        <v>0</v>
      </c>
      <c r="N839" s="21">
        <v>0</v>
      </c>
      <c r="O839" s="21">
        <v>0</v>
      </c>
      <c r="P839" s="21">
        <v>1</v>
      </c>
      <c r="Q839" s="22">
        <v>13974.455550000001</v>
      </c>
      <c r="R839" s="59">
        <f t="shared" si="39"/>
        <v>17242.076827784804</v>
      </c>
      <c r="S839" s="59">
        <f t="shared" si="40"/>
        <v>-3267.6212777848032</v>
      </c>
      <c r="T839" s="61">
        <f t="shared" si="41"/>
        <v>0.23382816354407474</v>
      </c>
      <c r="U839" s="61"/>
    </row>
    <row r="840" spans="1:21" ht="14.25" customHeight="1">
      <c r="A840" s="19">
        <v>63</v>
      </c>
      <c r="B840" s="19">
        <v>33.659999999999997</v>
      </c>
      <c r="C840" s="20">
        <v>0</v>
      </c>
      <c r="D840" s="20">
        <v>1</v>
      </c>
      <c r="E840" s="20">
        <v>0</v>
      </c>
      <c r="F840" s="20">
        <v>0</v>
      </c>
      <c r="G840" s="20">
        <v>1</v>
      </c>
      <c r="H840" s="21">
        <v>0</v>
      </c>
      <c r="I840" s="21">
        <v>1</v>
      </c>
      <c r="J840" s="21">
        <v>0</v>
      </c>
      <c r="K840" s="21">
        <v>0</v>
      </c>
      <c r="L840" s="21">
        <v>0</v>
      </c>
      <c r="M840" s="21">
        <v>0</v>
      </c>
      <c r="N840" s="21">
        <v>0</v>
      </c>
      <c r="O840" s="21">
        <v>0</v>
      </c>
      <c r="P840" s="21">
        <v>1</v>
      </c>
      <c r="Q840" s="22">
        <v>15161.5344</v>
      </c>
      <c r="R840" s="59">
        <f t="shared" si="39"/>
        <v>16654.944455463636</v>
      </c>
      <c r="S840" s="59">
        <f t="shared" si="40"/>
        <v>-1493.4100554636352</v>
      </c>
      <c r="T840" s="61">
        <f t="shared" si="41"/>
        <v>9.8499928573432191E-2</v>
      </c>
      <c r="U840" s="61"/>
    </row>
    <row r="841" spans="1:21" ht="14.25" customHeight="1">
      <c r="A841" s="19">
        <v>64</v>
      </c>
      <c r="B841" s="19">
        <v>34.5</v>
      </c>
      <c r="C841" s="20">
        <v>0</v>
      </c>
      <c r="D841" s="20">
        <v>1</v>
      </c>
      <c r="E841" s="20">
        <v>0</v>
      </c>
      <c r="F841" s="20">
        <v>0</v>
      </c>
      <c r="G841" s="20">
        <v>1</v>
      </c>
      <c r="H841" s="21">
        <v>0</v>
      </c>
      <c r="I841" s="21">
        <v>0</v>
      </c>
      <c r="J841" s="21">
        <v>1</v>
      </c>
      <c r="K841" s="21">
        <v>0</v>
      </c>
      <c r="L841" s="21">
        <v>0</v>
      </c>
      <c r="M841" s="21">
        <v>0</v>
      </c>
      <c r="N841" s="21">
        <v>0</v>
      </c>
      <c r="O841" s="21">
        <v>0</v>
      </c>
      <c r="P841" s="21">
        <v>1</v>
      </c>
      <c r="Q841" s="22">
        <v>13822.803</v>
      </c>
      <c r="R841" s="59">
        <f t="shared" si="39"/>
        <v>17093.467935937722</v>
      </c>
      <c r="S841" s="59">
        <f t="shared" si="40"/>
        <v>-3270.6649359377225</v>
      </c>
      <c r="T841" s="61">
        <f t="shared" si="41"/>
        <v>0.2366137270376871</v>
      </c>
      <c r="U841" s="61"/>
    </row>
    <row r="842" spans="1:21" ht="14.25" customHeight="1">
      <c r="A842" s="19">
        <v>64</v>
      </c>
      <c r="B842" s="19">
        <v>39.159999999999997</v>
      </c>
      <c r="C842" s="20">
        <v>0</v>
      </c>
      <c r="D842" s="20">
        <v>1</v>
      </c>
      <c r="E842" s="20">
        <v>0</v>
      </c>
      <c r="F842" s="20">
        <v>0</v>
      </c>
      <c r="G842" s="20">
        <v>1</v>
      </c>
      <c r="H842" s="21">
        <v>0</v>
      </c>
      <c r="I842" s="21">
        <v>1</v>
      </c>
      <c r="J842" s="21">
        <v>0</v>
      </c>
      <c r="K842" s="21">
        <v>0</v>
      </c>
      <c r="L842" s="21">
        <v>0</v>
      </c>
      <c r="M842" s="21">
        <v>0</v>
      </c>
      <c r="N842" s="21">
        <v>0</v>
      </c>
      <c r="O842" s="21">
        <v>0</v>
      </c>
      <c r="P842" s="21">
        <v>1</v>
      </c>
      <c r="Q842" s="22">
        <v>14418.2804</v>
      </c>
      <c r="R842" s="59">
        <f t="shared" si="39"/>
        <v>17799.411624294058</v>
      </c>
      <c r="S842" s="59">
        <f t="shared" si="40"/>
        <v>-3381.1312242940585</v>
      </c>
      <c r="T842" s="61">
        <f t="shared" si="41"/>
        <v>0.23450308431330399</v>
      </c>
      <c r="U842" s="61"/>
    </row>
    <row r="843" spans="1:21" ht="14.25" customHeight="1">
      <c r="A843" s="19">
        <v>64</v>
      </c>
      <c r="B843" s="19">
        <v>40.479999999999997</v>
      </c>
      <c r="C843" s="20">
        <v>0</v>
      </c>
      <c r="D843" s="20">
        <v>1</v>
      </c>
      <c r="E843" s="20">
        <v>0</v>
      </c>
      <c r="F843" s="20">
        <v>0</v>
      </c>
      <c r="G843" s="20">
        <v>1</v>
      </c>
      <c r="H843" s="21">
        <v>0</v>
      </c>
      <c r="I843" s="21">
        <v>1</v>
      </c>
      <c r="J843" s="21">
        <v>0</v>
      </c>
      <c r="K843" s="21">
        <v>0</v>
      </c>
      <c r="L843" s="21">
        <v>0</v>
      </c>
      <c r="M843" s="21">
        <v>0</v>
      </c>
      <c r="N843" s="21">
        <v>0</v>
      </c>
      <c r="O843" s="21">
        <v>0</v>
      </c>
      <c r="P843" s="21">
        <v>1</v>
      </c>
      <c r="Q843" s="22">
        <v>13831.1152</v>
      </c>
      <c r="R843" s="59">
        <f t="shared" si="39"/>
        <v>17998.639508149241</v>
      </c>
      <c r="S843" s="59">
        <f t="shared" si="40"/>
        <v>-4167.5243081492408</v>
      </c>
      <c r="T843" s="61">
        <f t="shared" si="41"/>
        <v>0.30131513243048114</v>
      </c>
      <c r="U843" s="61"/>
    </row>
    <row r="844" spans="1:21" ht="14.25" customHeight="1">
      <c r="A844" s="19">
        <v>64</v>
      </c>
      <c r="B844" s="19">
        <v>38.19</v>
      </c>
      <c r="C844" s="20">
        <v>0</v>
      </c>
      <c r="D844" s="20">
        <v>1</v>
      </c>
      <c r="E844" s="20">
        <v>0</v>
      </c>
      <c r="F844" s="20">
        <v>0</v>
      </c>
      <c r="G844" s="20">
        <v>1</v>
      </c>
      <c r="H844" s="21">
        <v>0</v>
      </c>
      <c r="I844" s="21">
        <v>0</v>
      </c>
      <c r="J844" s="21">
        <v>0</v>
      </c>
      <c r="K844" s="21">
        <v>0</v>
      </c>
      <c r="L844" s="21">
        <v>1</v>
      </c>
      <c r="M844" s="21">
        <v>0</v>
      </c>
      <c r="N844" s="21">
        <v>0</v>
      </c>
      <c r="O844" s="21">
        <v>0</v>
      </c>
      <c r="P844" s="21">
        <v>1</v>
      </c>
      <c r="Q844" s="22">
        <v>14410.9321</v>
      </c>
      <c r="R844" s="59">
        <f t="shared" si="39"/>
        <v>18574.452114342272</v>
      </c>
      <c r="S844" s="59">
        <f t="shared" si="40"/>
        <v>-4163.5200143422717</v>
      </c>
      <c r="T844" s="61">
        <f t="shared" si="41"/>
        <v>0.28891399844582377</v>
      </c>
      <c r="U844" s="61"/>
    </row>
    <row r="845" spans="1:21" ht="14.25" customHeight="1">
      <c r="A845" s="19">
        <v>64</v>
      </c>
      <c r="B845" s="19">
        <v>37.905000000000001</v>
      </c>
      <c r="C845" s="20">
        <v>0</v>
      </c>
      <c r="D845" s="20">
        <v>1</v>
      </c>
      <c r="E845" s="20">
        <v>0</v>
      </c>
      <c r="F845" s="20">
        <v>0</v>
      </c>
      <c r="G845" s="20">
        <v>1</v>
      </c>
      <c r="H845" s="21">
        <v>0</v>
      </c>
      <c r="I845" s="21">
        <v>0</v>
      </c>
      <c r="J845" s="21">
        <v>0</v>
      </c>
      <c r="K845" s="21">
        <v>1</v>
      </c>
      <c r="L845" s="21">
        <v>0</v>
      </c>
      <c r="M845" s="21">
        <v>0</v>
      </c>
      <c r="N845" s="21">
        <v>0</v>
      </c>
      <c r="O845" s="21">
        <v>0</v>
      </c>
      <c r="P845" s="21">
        <v>1</v>
      </c>
      <c r="Q845" s="22">
        <v>14210.53595</v>
      </c>
      <c r="R845" s="59">
        <f t="shared" si="39"/>
        <v>18156.815374203423</v>
      </c>
      <c r="S845" s="59">
        <f t="shared" si="40"/>
        <v>-3946.2794242034233</v>
      </c>
      <c r="T845" s="61">
        <f t="shared" si="41"/>
        <v>0.27770095639520365</v>
      </c>
      <c r="U845" s="61"/>
    </row>
    <row r="846" spans="1:21" ht="14.25" customHeight="1">
      <c r="A846" s="19">
        <v>27</v>
      </c>
      <c r="B846" s="19">
        <v>42.13</v>
      </c>
      <c r="C846" s="20">
        <v>0</v>
      </c>
      <c r="D846" s="20">
        <v>1</v>
      </c>
      <c r="E846" s="20">
        <v>0</v>
      </c>
      <c r="F846" s="20">
        <v>0</v>
      </c>
      <c r="G846" s="20">
        <v>1</v>
      </c>
      <c r="H846" s="21">
        <v>1</v>
      </c>
      <c r="I846" s="21">
        <v>1</v>
      </c>
      <c r="J846" s="21">
        <v>0</v>
      </c>
      <c r="K846" s="21">
        <v>0</v>
      </c>
      <c r="L846" s="21">
        <v>0</v>
      </c>
      <c r="M846" s="21">
        <v>0</v>
      </c>
      <c r="N846" s="21">
        <v>1</v>
      </c>
      <c r="O846" s="21">
        <v>0</v>
      </c>
      <c r="P846" s="21">
        <v>0</v>
      </c>
      <c r="Q846" s="22">
        <v>39611.757700000002</v>
      </c>
      <c r="R846" s="59">
        <f t="shared" si="39"/>
        <v>31084.656193392584</v>
      </c>
      <c r="S846" s="59">
        <f t="shared" si="40"/>
        <v>8527.1015066074178</v>
      </c>
      <c r="T846" s="61">
        <f t="shared" si="41"/>
        <v>-0.21526693087409796</v>
      </c>
      <c r="U846" s="61"/>
    </row>
    <row r="847" spans="1:21" ht="14.25" customHeight="1">
      <c r="A847" s="19">
        <v>30</v>
      </c>
      <c r="B847" s="19">
        <v>35.299999999999997</v>
      </c>
      <c r="C847" s="20">
        <v>0</v>
      </c>
      <c r="D847" s="20">
        <v>1</v>
      </c>
      <c r="E847" s="20">
        <v>0</v>
      </c>
      <c r="F847" s="20">
        <v>0</v>
      </c>
      <c r="G847" s="20">
        <v>1</v>
      </c>
      <c r="H847" s="21">
        <v>1</v>
      </c>
      <c r="I847" s="21">
        <v>0</v>
      </c>
      <c r="J847" s="21">
        <v>1</v>
      </c>
      <c r="K847" s="21">
        <v>0</v>
      </c>
      <c r="L847" s="21">
        <v>0</v>
      </c>
      <c r="M847" s="21">
        <v>0</v>
      </c>
      <c r="N847" s="21">
        <v>1</v>
      </c>
      <c r="O847" s="21">
        <v>0</v>
      </c>
      <c r="P847" s="21">
        <v>0</v>
      </c>
      <c r="Q847" s="22">
        <v>36837.466999999997</v>
      </c>
      <c r="R847" s="59">
        <f t="shared" si="39"/>
        <v>30994.246896697005</v>
      </c>
      <c r="S847" s="59">
        <f t="shared" si="40"/>
        <v>5843.2201033029924</v>
      </c>
      <c r="T847" s="61">
        <f t="shared" si="41"/>
        <v>-0.15862165830519762</v>
      </c>
      <c r="U847" s="61"/>
    </row>
    <row r="848" spans="1:21" ht="14.25" customHeight="1">
      <c r="A848" s="19">
        <v>31</v>
      </c>
      <c r="B848" s="19">
        <v>36.299999999999997</v>
      </c>
      <c r="C848" s="20">
        <v>0</v>
      </c>
      <c r="D848" s="20">
        <v>1</v>
      </c>
      <c r="E848" s="20">
        <v>0</v>
      </c>
      <c r="F848" s="20">
        <v>0</v>
      </c>
      <c r="G848" s="20">
        <v>1</v>
      </c>
      <c r="H848" s="21">
        <v>1</v>
      </c>
      <c r="I848" s="21">
        <v>0</v>
      </c>
      <c r="J848" s="21">
        <v>1</v>
      </c>
      <c r="K848" s="21">
        <v>0</v>
      </c>
      <c r="L848" s="21">
        <v>0</v>
      </c>
      <c r="M848" s="21">
        <v>0</v>
      </c>
      <c r="N848" s="21">
        <v>1</v>
      </c>
      <c r="O848" s="21">
        <v>0</v>
      </c>
      <c r="P848" s="21">
        <v>0</v>
      </c>
      <c r="Q848" s="22">
        <v>38711</v>
      </c>
      <c r="R848" s="59">
        <f t="shared" si="39"/>
        <v>31459.528097839298</v>
      </c>
      <c r="S848" s="59">
        <f t="shared" si="40"/>
        <v>7251.4719021607016</v>
      </c>
      <c r="T848" s="61">
        <f t="shared" si="41"/>
        <v>-0.18732329059338951</v>
      </c>
      <c r="U848" s="61"/>
    </row>
    <row r="849" spans="1:21" ht="14.25" customHeight="1">
      <c r="A849" s="19">
        <v>22</v>
      </c>
      <c r="B849" s="19">
        <v>35.6</v>
      </c>
      <c r="C849" s="20">
        <v>0</v>
      </c>
      <c r="D849" s="20">
        <v>1</v>
      </c>
      <c r="E849" s="20">
        <v>0</v>
      </c>
      <c r="F849" s="20">
        <v>0</v>
      </c>
      <c r="G849" s="20">
        <v>1</v>
      </c>
      <c r="H849" s="21">
        <v>1</v>
      </c>
      <c r="I849" s="21">
        <v>0</v>
      </c>
      <c r="J849" s="21">
        <v>1</v>
      </c>
      <c r="K849" s="21">
        <v>0</v>
      </c>
      <c r="L849" s="21">
        <v>0</v>
      </c>
      <c r="M849" s="21">
        <v>1</v>
      </c>
      <c r="N849" s="21">
        <v>0</v>
      </c>
      <c r="O849" s="21">
        <v>0</v>
      </c>
      <c r="P849" s="21">
        <v>0</v>
      </c>
      <c r="Q849" s="22">
        <v>35585.576000000001</v>
      </c>
      <c r="R849" s="59">
        <f t="shared" si="39"/>
        <v>30088.407621315833</v>
      </c>
      <c r="S849" s="59">
        <f t="shared" si="40"/>
        <v>5497.1683786841677</v>
      </c>
      <c r="T849" s="61">
        <f t="shared" si="41"/>
        <v>-0.15447743149314677</v>
      </c>
      <c r="U849" s="61"/>
    </row>
    <row r="850" spans="1:21" ht="14.25" customHeight="1">
      <c r="A850" s="19">
        <v>28</v>
      </c>
      <c r="B850" s="19">
        <v>36.4</v>
      </c>
      <c r="C850" s="20">
        <v>0</v>
      </c>
      <c r="D850" s="20">
        <v>1</v>
      </c>
      <c r="E850" s="20">
        <v>0</v>
      </c>
      <c r="F850" s="20">
        <v>0</v>
      </c>
      <c r="G850" s="20">
        <v>1</v>
      </c>
      <c r="H850" s="21">
        <v>1</v>
      </c>
      <c r="I850" s="21">
        <v>0</v>
      </c>
      <c r="J850" s="21">
        <v>1</v>
      </c>
      <c r="K850" s="21">
        <v>0</v>
      </c>
      <c r="L850" s="21">
        <v>0</v>
      </c>
      <c r="M850" s="21">
        <v>0</v>
      </c>
      <c r="N850" s="21">
        <v>1</v>
      </c>
      <c r="O850" s="21">
        <v>0</v>
      </c>
      <c r="P850" s="21">
        <v>0</v>
      </c>
      <c r="Q850" s="22">
        <v>51194.559139999998</v>
      </c>
      <c r="R850" s="59">
        <f t="shared" si="39"/>
        <v>30531.568161042007</v>
      </c>
      <c r="S850" s="59">
        <f t="shared" si="40"/>
        <v>20662.990978957991</v>
      </c>
      <c r="T850" s="61">
        <f t="shared" si="41"/>
        <v>-0.40361693363647533</v>
      </c>
      <c r="U850" s="61"/>
    </row>
    <row r="851" spans="1:21" ht="14.25" customHeight="1">
      <c r="A851" s="19">
        <v>35</v>
      </c>
      <c r="B851" s="19">
        <v>36.67</v>
      </c>
      <c r="C851" s="20">
        <v>0</v>
      </c>
      <c r="D851" s="20">
        <v>1</v>
      </c>
      <c r="E851" s="20">
        <v>0</v>
      </c>
      <c r="F851" s="20">
        <v>0</v>
      </c>
      <c r="G851" s="20">
        <v>1</v>
      </c>
      <c r="H851" s="21">
        <v>1</v>
      </c>
      <c r="I851" s="21">
        <v>0</v>
      </c>
      <c r="J851" s="21">
        <v>0</v>
      </c>
      <c r="K851" s="21">
        <v>0</v>
      </c>
      <c r="L851" s="21">
        <v>1</v>
      </c>
      <c r="M851" s="21">
        <v>0</v>
      </c>
      <c r="N851" s="21">
        <v>1</v>
      </c>
      <c r="O851" s="21">
        <v>0</v>
      </c>
      <c r="P851" s="21">
        <v>0</v>
      </c>
      <c r="Q851" s="22">
        <v>39774.276299999998</v>
      </c>
      <c r="R851" s="59">
        <f t="shared" si="39"/>
        <v>33696.827906707018</v>
      </c>
      <c r="S851" s="59">
        <f t="shared" si="40"/>
        <v>6077.4483932929797</v>
      </c>
      <c r="T851" s="61">
        <f t="shared" si="41"/>
        <v>-0.15279846570817379</v>
      </c>
      <c r="U851" s="61"/>
    </row>
    <row r="852" spans="1:21" ht="14.25" customHeight="1">
      <c r="A852" s="19">
        <v>60</v>
      </c>
      <c r="B852" s="19">
        <v>39.9</v>
      </c>
      <c r="C852" s="20">
        <v>0</v>
      </c>
      <c r="D852" s="20">
        <v>1</v>
      </c>
      <c r="E852" s="20">
        <v>0</v>
      </c>
      <c r="F852" s="20">
        <v>0</v>
      </c>
      <c r="G852" s="20">
        <v>1</v>
      </c>
      <c r="H852" s="21">
        <v>1</v>
      </c>
      <c r="I852" s="21">
        <v>0</v>
      </c>
      <c r="J852" s="21">
        <v>1</v>
      </c>
      <c r="K852" s="21">
        <v>0</v>
      </c>
      <c r="L852" s="21">
        <v>0</v>
      </c>
      <c r="M852" s="21">
        <v>0</v>
      </c>
      <c r="N852" s="21">
        <v>0</v>
      </c>
      <c r="O852" s="21">
        <v>0</v>
      </c>
      <c r="P852" s="21">
        <v>1</v>
      </c>
      <c r="Q852" s="22">
        <v>48173.360999999997</v>
      </c>
      <c r="R852" s="59">
        <f t="shared" si="39"/>
        <v>40533.048968607618</v>
      </c>
      <c r="S852" s="59">
        <f t="shared" si="40"/>
        <v>7640.3120313923791</v>
      </c>
      <c r="T852" s="61">
        <f t="shared" si="41"/>
        <v>-0.15860035241037843</v>
      </c>
      <c r="U852" s="61"/>
    </row>
    <row r="853" spans="1:21" ht="14.25" customHeight="1">
      <c r="A853" s="19">
        <v>36</v>
      </c>
      <c r="B853" s="19">
        <v>35.200000000000003</v>
      </c>
      <c r="C853" s="20">
        <v>0</v>
      </c>
      <c r="D853" s="20">
        <v>1</v>
      </c>
      <c r="E853" s="20">
        <v>0</v>
      </c>
      <c r="F853" s="20">
        <v>0</v>
      </c>
      <c r="G853" s="20">
        <v>1</v>
      </c>
      <c r="H853" s="21">
        <v>1</v>
      </c>
      <c r="I853" s="21">
        <v>1</v>
      </c>
      <c r="J853" s="21">
        <v>0</v>
      </c>
      <c r="K853" s="21">
        <v>0</v>
      </c>
      <c r="L853" s="21">
        <v>0</v>
      </c>
      <c r="M853" s="21">
        <v>0</v>
      </c>
      <c r="N853" s="21">
        <v>0</v>
      </c>
      <c r="O853" s="21">
        <v>1</v>
      </c>
      <c r="P853" s="21">
        <v>0</v>
      </c>
      <c r="Q853" s="22">
        <v>38709.175999999999</v>
      </c>
      <c r="R853" s="59">
        <f t="shared" si="39"/>
        <v>32072.741709899645</v>
      </c>
      <c r="S853" s="59">
        <f t="shared" si="40"/>
        <v>6636.4342901003547</v>
      </c>
      <c r="T853" s="61">
        <f t="shared" si="41"/>
        <v>-0.17144343992495098</v>
      </c>
      <c r="U853" s="61"/>
    </row>
    <row r="854" spans="1:21" ht="14.25" customHeight="1">
      <c r="A854" s="19">
        <v>36</v>
      </c>
      <c r="B854" s="19">
        <v>34.43</v>
      </c>
      <c r="C854" s="20">
        <v>0</v>
      </c>
      <c r="D854" s="20">
        <v>1</v>
      </c>
      <c r="E854" s="20">
        <v>0</v>
      </c>
      <c r="F854" s="20">
        <v>0</v>
      </c>
      <c r="G854" s="20">
        <v>1</v>
      </c>
      <c r="H854" s="21">
        <v>1</v>
      </c>
      <c r="I854" s="21">
        <v>1</v>
      </c>
      <c r="J854" s="21">
        <v>0</v>
      </c>
      <c r="K854" s="21">
        <v>0</v>
      </c>
      <c r="L854" s="21">
        <v>0</v>
      </c>
      <c r="M854" s="21">
        <v>0</v>
      </c>
      <c r="N854" s="21">
        <v>0</v>
      </c>
      <c r="O854" s="21">
        <v>1</v>
      </c>
      <c r="P854" s="21">
        <v>0</v>
      </c>
      <c r="Q854" s="22">
        <v>37742.575700000001</v>
      </c>
      <c r="R854" s="59">
        <f t="shared" si="39"/>
        <v>31956.525444317449</v>
      </c>
      <c r="S854" s="59">
        <f t="shared" si="40"/>
        <v>5786.0502556825522</v>
      </c>
      <c r="T854" s="61">
        <f t="shared" si="41"/>
        <v>-0.15330300458753673</v>
      </c>
      <c r="U854" s="61"/>
    </row>
    <row r="855" spans="1:21" ht="14.25" customHeight="1">
      <c r="A855" s="19">
        <v>58</v>
      </c>
      <c r="B855" s="19">
        <v>36.954999999999998</v>
      </c>
      <c r="C855" s="20">
        <v>0</v>
      </c>
      <c r="D855" s="20">
        <v>1</v>
      </c>
      <c r="E855" s="20">
        <v>0</v>
      </c>
      <c r="F855" s="20">
        <v>0</v>
      </c>
      <c r="G855" s="20">
        <v>1</v>
      </c>
      <c r="H855" s="21">
        <v>1</v>
      </c>
      <c r="I855" s="21">
        <v>0</v>
      </c>
      <c r="J855" s="21">
        <v>0</v>
      </c>
      <c r="K855" s="21">
        <v>1</v>
      </c>
      <c r="L855" s="21">
        <v>0</v>
      </c>
      <c r="M855" s="21">
        <v>0</v>
      </c>
      <c r="N855" s="21">
        <v>0</v>
      </c>
      <c r="O855" s="21">
        <v>1</v>
      </c>
      <c r="P855" s="21">
        <v>0</v>
      </c>
      <c r="Q855" s="22">
        <v>47496.494449999998</v>
      </c>
      <c r="R855" s="59">
        <f t="shared" si="39"/>
        <v>39800.167101295621</v>
      </c>
      <c r="S855" s="59">
        <f t="shared" si="40"/>
        <v>7696.3273487043771</v>
      </c>
      <c r="T855" s="61">
        <f t="shared" si="41"/>
        <v>-0.16203990289865228</v>
      </c>
      <c r="U855" s="61"/>
    </row>
    <row r="856" spans="1:21" ht="14.25" customHeight="1">
      <c r="A856" s="19">
        <v>18</v>
      </c>
      <c r="B856" s="19">
        <v>31.68</v>
      </c>
      <c r="C856" s="20">
        <v>0</v>
      </c>
      <c r="D856" s="20">
        <v>1</v>
      </c>
      <c r="E856" s="20">
        <v>0</v>
      </c>
      <c r="F856" s="20">
        <v>0</v>
      </c>
      <c r="G856" s="20">
        <v>1</v>
      </c>
      <c r="H856" s="21">
        <v>1</v>
      </c>
      <c r="I856" s="21">
        <v>1</v>
      </c>
      <c r="J856" s="21">
        <v>0</v>
      </c>
      <c r="K856" s="21">
        <v>0</v>
      </c>
      <c r="L856" s="21">
        <v>0</v>
      </c>
      <c r="M856" s="21">
        <v>1</v>
      </c>
      <c r="N856" s="21">
        <v>0</v>
      </c>
      <c r="O856" s="21">
        <v>0</v>
      </c>
      <c r="P856" s="21">
        <v>0</v>
      </c>
      <c r="Q856" s="22">
        <v>34303.167200000004</v>
      </c>
      <c r="R856" s="59">
        <f t="shared" si="39"/>
        <v>28241.966120211517</v>
      </c>
      <c r="S856" s="59">
        <f t="shared" si="40"/>
        <v>6061.2010797884868</v>
      </c>
      <c r="T856" s="61">
        <f t="shared" si="41"/>
        <v>-0.17669508603825032</v>
      </c>
      <c r="U856" s="61"/>
    </row>
    <row r="857" spans="1:21" ht="14.25" customHeight="1">
      <c r="A857" s="19">
        <v>22</v>
      </c>
      <c r="B857" s="19">
        <v>37.619999999999997</v>
      </c>
      <c r="C857" s="20">
        <v>0</v>
      </c>
      <c r="D857" s="20">
        <v>1</v>
      </c>
      <c r="E857" s="20">
        <v>0</v>
      </c>
      <c r="F857" s="20">
        <v>0</v>
      </c>
      <c r="G857" s="20">
        <v>1</v>
      </c>
      <c r="H857" s="21">
        <v>1</v>
      </c>
      <c r="I857" s="21">
        <v>1</v>
      </c>
      <c r="J857" s="21">
        <v>0</v>
      </c>
      <c r="K857" s="21">
        <v>0</v>
      </c>
      <c r="L857" s="21">
        <v>0</v>
      </c>
      <c r="M857" s="21">
        <v>1</v>
      </c>
      <c r="N857" s="21">
        <v>0</v>
      </c>
      <c r="O857" s="21">
        <v>0</v>
      </c>
      <c r="P857" s="21">
        <v>0</v>
      </c>
      <c r="Q857" s="22">
        <v>37165.163800000002</v>
      </c>
      <c r="R857" s="59">
        <f t="shared" si="39"/>
        <v>30395.8955419618</v>
      </c>
      <c r="S857" s="59">
        <f t="shared" si="40"/>
        <v>6769.2682580382025</v>
      </c>
      <c r="T857" s="61">
        <f t="shared" si="41"/>
        <v>-0.18214014323914274</v>
      </c>
      <c r="U857" s="61"/>
    </row>
    <row r="858" spans="1:21" ht="14.25" customHeight="1">
      <c r="A858" s="19">
        <v>63</v>
      </c>
      <c r="B858" s="19">
        <v>35.090000000000003</v>
      </c>
      <c r="C858" s="20">
        <v>0</v>
      </c>
      <c r="D858" s="20">
        <v>1</v>
      </c>
      <c r="E858" s="20">
        <v>0</v>
      </c>
      <c r="F858" s="20">
        <v>0</v>
      </c>
      <c r="G858" s="20">
        <v>1</v>
      </c>
      <c r="H858" s="21">
        <v>1</v>
      </c>
      <c r="I858" s="21">
        <v>1</v>
      </c>
      <c r="J858" s="21">
        <v>0</v>
      </c>
      <c r="K858" s="21">
        <v>0</v>
      </c>
      <c r="L858" s="21">
        <v>0</v>
      </c>
      <c r="M858" s="21">
        <v>0</v>
      </c>
      <c r="N858" s="21">
        <v>0</v>
      </c>
      <c r="O858" s="21">
        <v>0</v>
      </c>
      <c r="P858" s="21">
        <v>1</v>
      </c>
      <c r="Q858" s="22">
        <v>47055.532099999997</v>
      </c>
      <c r="R858" s="59">
        <f t="shared" si="39"/>
        <v>40752.736478819519</v>
      </c>
      <c r="S858" s="59">
        <f t="shared" si="40"/>
        <v>6302.7956211804776</v>
      </c>
      <c r="T858" s="61">
        <f t="shared" si="41"/>
        <v>-0.1339437753628224</v>
      </c>
      <c r="U858" s="61"/>
    </row>
    <row r="859" spans="1:21" ht="14.25" customHeight="1">
      <c r="A859" s="19">
        <v>44</v>
      </c>
      <c r="B859" s="19">
        <v>31.35</v>
      </c>
      <c r="C859" s="20">
        <v>0</v>
      </c>
      <c r="D859" s="20">
        <v>1</v>
      </c>
      <c r="E859" s="20">
        <v>0</v>
      </c>
      <c r="F859" s="20">
        <v>0</v>
      </c>
      <c r="G859" s="20">
        <v>1</v>
      </c>
      <c r="H859" s="21">
        <v>1</v>
      </c>
      <c r="I859" s="21">
        <v>0</v>
      </c>
      <c r="J859" s="21">
        <v>0</v>
      </c>
      <c r="K859" s="21">
        <v>0</v>
      </c>
      <c r="L859" s="21">
        <v>1</v>
      </c>
      <c r="M859" s="21">
        <v>0</v>
      </c>
      <c r="N859" s="21">
        <v>0</v>
      </c>
      <c r="O859" s="21">
        <v>1</v>
      </c>
      <c r="P859" s="21">
        <v>0</v>
      </c>
      <c r="Q859" s="22">
        <v>39556.494500000001</v>
      </c>
      <c r="R859" s="59">
        <f t="shared" si="39"/>
        <v>34927.911069431371</v>
      </c>
      <c r="S859" s="59">
        <f t="shared" si="40"/>
        <v>4628.5834305686294</v>
      </c>
      <c r="T859" s="61">
        <f t="shared" si="41"/>
        <v>-0.1170119720939536</v>
      </c>
      <c r="U859" s="61"/>
    </row>
    <row r="860" spans="1:21" ht="14.25" customHeight="1">
      <c r="A860" s="19">
        <v>46</v>
      </c>
      <c r="B860" s="19">
        <v>30.495000000000001</v>
      </c>
      <c r="C860" s="20">
        <v>0</v>
      </c>
      <c r="D860" s="20">
        <v>1</v>
      </c>
      <c r="E860" s="20">
        <v>0</v>
      </c>
      <c r="F860" s="20">
        <v>0</v>
      </c>
      <c r="G860" s="20">
        <v>1</v>
      </c>
      <c r="H860" s="21">
        <v>1</v>
      </c>
      <c r="I860" s="21">
        <v>0</v>
      </c>
      <c r="J860" s="21">
        <v>0</v>
      </c>
      <c r="K860" s="21">
        <v>1</v>
      </c>
      <c r="L860" s="21">
        <v>0</v>
      </c>
      <c r="M860" s="21">
        <v>0</v>
      </c>
      <c r="N860" s="21">
        <v>0</v>
      </c>
      <c r="O860" s="21">
        <v>1</v>
      </c>
      <c r="P860" s="21">
        <v>0</v>
      </c>
      <c r="Q860" s="22">
        <v>40720.551050000002</v>
      </c>
      <c r="R860" s="59">
        <f t="shared" si="39"/>
        <v>35052.946078919675</v>
      </c>
      <c r="S860" s="59">
        <f t="shared" si="40"/>
        <v>5667.6049710803272</v>
      </c>
      <c r="T860" s="61">
        <f t="shared" si="41"/>
        <v>-0.13918291439919811</v>
      </c>
      <c r="U860" s="61"/>
    </row>
    <row r="861" spans="1:21" ht="14.25" customHeight="1">
      <c r="A861" s="19">
        <v>30</v>
      </c>
      <c r="B861" s="19">
        <v>35.53</v>
      </c>
      <c r="C861" s="20">
        <v>0</v>
      </c>
      <c r="D861" s="20">
        <v>1</v>
      </c>
      <c r="E861" s="20">
        <v>0</v>
      </c>
      <c r="F861" s="20">
        <v>0</v>
      </c>
      <c r="G861" s="20">
        <v>1</v>
      </c>
      <c r="H861" s="21">
        <v>1</v>
      </c>
      <c r="I861" s="21">
        <v>1</v>
      </c>
      <c r="J861" s="21">
        <v>0</v>
      </c>
      <c r="K861" s="21">
        <v>0</v>
      </c>
      <c r="L861" s="21">
        <v>0</v>
      </c>
      <c r="M861" s="21">
        <v>0</v>
      </c>
      <c r="N861" s="21">
        <v>1</v>
      </c>
      <c r="O861" s="21">
        <v>0</v>
      </c>
      <c r="P861" s="21">
        <v>0</v>
      </c>
      <c r="Q861" s="22">
        <v>36950.256699999998</v>
      </c>
      <c r="R861" s="59">
        <f t="shared" si="39"/>
        <v>31031.569732418138</v>
      </c>
      <c r="S861" s="59">
        <f t="shared" si="40"/>
        <v>5918.6869675818598</v>
      </c>
      <c r="T861" s="61">
        <f t="shared" si="41"/>
        <v>-0.16017986060653971</v>
      </c>
      <c r="U861" s="61"/>
    </row>
    <row r="862" spans="1:21" ht="14.25" customHeight="1">
      <c r="A862" s="19">
        <v>36</v>
      </c>
      <c r="B862" s="19">
        <v>41.895000000000003</v>
      </c>
      <c r="C862" s="20">
        <v>0</v>
      </c>
      <c r="D862" s="20">
        <v>1</v>
      </c>
      <c r="E862" s="20">
        <v>0</v>
      </c>
      <c r="F862" s="20">
        <v>0</v>
      </c>
      <c r="G862" s="20">
        <v>1</v>
      </c>
      <c r="H862" s="21">
        <v>1</v>
      </c>
      <c r="I862" s="21">
        <v>0</v>
      </c>
      <c r="J862" s="21">
        <v>0</v>
      </c>
      <c r="K862" s="21">
        <v>0</v>
      </c>
      <c r="L862" s="21">
        <v>1</v>
      </c>
      <c r="M862" s="21">
        <v>0</v>
      </c>
      <c r="N862" s="21">
        <v>0</v>
      </c>
      <c r="O862" s="21">
        <v>1</v>
      </c>
      <c r="P862" s="21">
        <v>0</v>
      </c>
      <c r="Q862" s="22">
        <v>43753.337050000002</v>
      </c>
      <c r="R862" s="59">
        <f t="shared" si="39"/>
        <v>34004.662298243296</v>
      </c>
      <c r="S862" s="59">
        <f t="shared" si="40"/>
        <v>9748.6747517567055</v>
      </c>
      <c r="T862" s="61">
        <f t="shared" si="41"/>
        <v>-0.22280985655142629</v>
      </c>
      <c r="U862" s="61"/>
    </row>
    <row r="863" spans="1:21" ht="14.25" customHeight="1">
      <c r="A863" s="19">
        <v>19</v>
      </c>
      <c r="B863" s="19">
        <v>34.799999999999997</v>
      </c>
      <c r="C863" s="20">
        <v>0</v>
      </c>
      <c r="D863" s="20">
        <v>1</v>
      </c>
      <c r="E863" s="20">
        <v>0</v>
      </c>
      <c r="F863" s="20">
        <v>0</v>
      </c>
      <c r="G863" s="20">
        <v>1</v>
      </c>
      <c r="H863" s="21">
        <v>1</v>
      </c>
      <c r="I863" s="21">
        <v>0</v>
      </c>
      <c r="J863" s="21">
        <v>1</v>
      </c>
      <c r="K863" s="21">
        <v>0</v>
      </c>
      <c r="L863" s="21">
        <v>0</v>
      </c>
      <c r="M863" s="21">
        <v>1</v>
      </c>
      <c r="N863" s="21">
        <v>0</v>
      </c>
      <c r="O863" s="21">
        <v>0</v>
      </c>
      <c r="P863" s="21">
        <v>0</v>
      </c>
      <c r="Q863" s="22">
        <v>34779.614999999998</v>
      </c>
      <c r="R863" s="59">
        <f t="shared" si="39"/>
        <v>29024.610490980915</v>
      </c>
      <c r="S863" s="59">
        <f t="shared" si="40"/>
        <v>5755.0045090190833</v>
      </c>
      <c r="T863" s="61">
        <f t="shared" si="41"/>
        <v>-0.1654706214838515</v>
      </c>
      <c r="U863" s="61"/>
    </row>
    <row r="864" spans="1:21" ht="14.25" customHeight="1">
      <c r="A864" s="19">
        <v>54</v>
      </c>
      <c r="B864" s="19">
        <v>34.21</v>
      </c>
      <c r="C864" s="20">
        <v>0</v>
      </c>
      <c r="D864" s="20">
        <v>1</v>
      </c>
      <c r="E864" s="20">
        <v>0</v>
      </c>
      <c r="F864" s="20">
        <v>0</v>
      </c>
      <c r="G864" s="20">
        <v>1</v>
      </c>
      <c r="H864" s="21">
        <v>1</v>
      </c>
      <c r="I864" s="21">
        <v>1</v>
      </c>
      <c r="J864" s="21">
        <v>0</v>
      </c>
      <c r="K864" s="21">
        <v>0</v>
      </c>
      <c r="L864" s="21">
        <v>0</v>
      </c>
      <c r="M864" s="21">
        <v>0</v>
      </c>
      <c r="N864" s="21">
        <v>0</v>
      </c>
      <c r="O864" s="21">
        <v>1</v>
      </c>
      <c r="P864" s="21">
        <v>0</v>
      </c>
      <c r="Q864" s="22">
        <v>44260.749900000003</v>
      </c>
      <c r="R864" s="59">
        <f t="shared" si="39"/>
        <v>37581.63854681707</v>
      </c>
      <c r="S864" s="59">
        <f t="shared" si="40"/>
        <v>6679.1113531829324</v>
      </c>
      <c r="T864" s="61">
        <f t="shared" si="41"/>
        <v>-0.15090370968122555</v>
      </c>
      <c r="U864" s="61"/>
    </row>
    <row r="865" spans="1:21" ht="14.25" customHeight="1">
      <c r="A865" s="19">
        <v>50</v>
      </c>
      <c r="B865" s="19">
        <v>31.824999999999999</v>
      </c>
      <c r="C865" s="20">
        <v>0</v>
      </c>
      <c r="D865" s="20">
        <v>1</v>
      </c>
      <c r="E865" s="20">
        <v>0</v>
      </c>
      <c r="F865" s="20">
        <v>0</v>
      </c>
      <c r="G865" s="20">
        <v>1</v>
      </c>
      <c r="H865" s="21">
        <v>1</v>
      </c>
      <c r="I865" s="21">
        <v>0</v>
      </c>
      <c r="J865" s="21">
        <v>0</v>
      </c>
      <c r="K865" s="21">
        <v>0</v>
      </c>
      <c r="L865" s="21">
        <v>1</v>
      </c>
      <c r="M865" s="21">
        <v>0</v>
      </c>
      <c r="N865" s="21">
        <v>0</v>
      </c>
      <c r="O865" s="21">
        <v>1</v>
      </c>
      <c r="P865" s="21">
        <v>0</v>
      </c>
      <c r="Q865" s="22">
        <v>41097.161749999999</v>
      </c>
      <c r="R865" s="59">
        <f t="shared" si="39"/>
        <v>36885.708838179169</v>
      </c>
      <c r="S865" s="59">
        <f t="shared" si="40"/>
        <v>4211.4529118208302</v>
      </c>
      <c r="T865" s="61">
        <f t="shared" si="41"/>
        <v>-0.10247551734690852</v>
      </c>
      <c r="U865" s="61"/>
    </row>
    <row r="866" spans="1:21" ht="14.25" customHeight="1">
      <c r="A866" s="19">
        <v>56</v>
      </c>
      <c r="B866" s="19">
        <v>33.630000000000003</v>
      </c>
      <c r="C866" s="20">
        <v>0</v>
      </c>
      <c r="D866" s="20">
        <v>1</v>
      </c>
      <c r="E866" s="20">
        <v>0</v>
      </c>
      <c r="F866" s="20">
        <v>0</v>
      </c>
      <c r="G866" s="20">
        <v>1</v>
      </c>
      <c r="H866" s="21">
        <v>1</v>
      </c>
      <c r="I866" s="21">
        <v>0</v>
      </c>
      <c r="J866" s="21">
        <v>0</v>
      </c>
      <c r="K866" s="21">
        <v>1</v>
      </c>
      <c r="L866" s="21">
        <v>0</v>
      </c>
      <c r="M866" s="21">
        <v>0</v>
      </c>
      <c r="N866" s="21">
        <v>0</v>
      </c>
      <c r="O866" s="21">
        <v>1</v>
      </c>
      <c r="P866" s="21">
        <v>0</v>
      </c>
      <c r="Q866" s="22">
        <v>43921.183700000001</v>
      </c>
      <c r="R866" s="59">
        <f t="shared" si="39"/>
        <v>38669.622164080633</v>
      </c>
      <c r="S866" s="59">
        <f t="shared" si="40"/>
        <v>5251.5615359193689</v>
      </c>
      <c r="T866" s="61">
        <f t="shared" si="41"/>
        <v>-0.11956785071617659</v>
      </c>
      <c r="U866" s="61"/>
    </row>
    <row r="867" spans="1:21" ht="14.25" customHeight="1">
      <c r="A867" s="19">
        <v>19</v>
      </c>
      <c r="B867" s="19">
        <v>31.92</v>
      </c>
      <c r="C867" s="20">
        <v>0</v>
      </c>
      <c r="D867" s="20">
        <v>1</v>
      </c>
      <c r="E867" s="20">
        <v>0</v>
      </c>
      <c r="F867" s="20">
        <v>0</v>
      </c>
      <c r="G867" s="20">
        <v>1</v>
      </c>
      <c r="H867" s="21">
        <v>1</v>
      </c>
      <c r="I867" s="21">
        <v>0</v>
      </c>
      <c r="J867" s="21">
        <v>0</v>
      </c>
      <c r="K867" s="21">
        <v>1</v>
      </c>
      <c r="L867" s="21">
        <v>0</v>
      </c>
      <c r="M867" s="21">
        <v>1</v>
      </c>
      <c r="N867" s="21">
        <v>0</v>
      </c>
      <c r="O867" s="21">
        <v>0</v>
      </c>
      <c r="P867" s="21">
        <v>0</v>
      </c>
      <c r="Q867" s="22">
        <v>33750.291799999999</v>
      </c>
      <c r="R867" s="59">
        <f t="shared" si="39"/>
        <v>29139.361527708868</v>
      </c>
      <c r="S867" s="59">
        <f t="shared" si="40"/>
        <v>4610.9302722911307</v>
      </c>
      <c r="T867" s="61">
        <f t="shared" si="41"/>
        <v>-0.13661897501849543</v>
      </c>
      <c r="U867" s="61"/>
    </row>
    <row r="868" spans="1:21" ht="14.25" customHeight="1">
      <c r="A868" s="19">
        <v>19</v>
      </c>
      <c r="B868" s="19">
        <v>36.954999999999998</v>
      </c>
      <c r="C868" s="20">
        <v>0</v>
      </c>
      <c r="D868" s="20">
        <v>1</v>
      </c>
      <c r="E868" s="20">
        <v>0</v>
      </c>
      <c r="F868" s="20">
        <v>0</v>
      </c>
      <c r="G868" s="20">
        <v>1</v>
      </c>
      <c r="H868" s="21">
        <v>1</v>
      </c>
      <c r="I868" s="21">
        <v>0</v>
      </c>
      <c r="J868" s="21">
        <v>0</v>
      </c>
      <c r="K868" s="21">
        <v>1</v>
      </c>
      <c r="L868" s="21">
        <v>0</v>
      </c>
      <c r="M868" s="21">
        <v>1</v>
      </c>
      <c r="N868" s="21">
        <v>0</v>
      </c>
      <c r="O868" s="21">
        <v>0</v>
      </c>
      <c r="P868" s="21">
        <v>0</v>
      </c>
      <c r="Q868" s="22">
        <v>36219.405449999998</v>
      </c>
      <c r="R868" s="59">
        <f t="shared" si="39"/>
        <v>29899.295160444359</v>
      </c>
      <c r="S868" s="59">
        <f t="shared" si="40"/>
        <v>6320.1102895556396</v>
      </c>
      <c r="T868" s="61">
        <f t="shared" si="41"/>
        <v>-0.17449514179023168</v>
      </c>
      <c r="U868" s="61"/>
    </row>
    <row r="869" spans="1:21" ht="14.25" customHeight="1">
      <c r="A869" s="19">
        <v>46</v>
      </c>
      <c r="B869" s="19">
        <v>42.35</v>
      </c>
      <c r="C869" s="20">
        <v>0</v>
      </c>
      <c r="D869" s="20">
        <v>1</v>
      </c>
      <c r="E869" s="20">
        <v>0</v>
      </c>
      <c r="F869" s="20">
        <v>0</v>
      </c>
      <c r="G869" s="20">
        <v>1</v>
      </c>
      <c r="H869" s="21">
        <v>1</v>
      </c>
      <c r="I869" s="21">
        <v>1</v>
      </c>
      <c r="J869" s="21">
        <v>0</v>
      </c>
      <c r="K869" s="21">
        <v>0</v>
      </c>
      <c r="L869" s="21">
        <v>0</v>
      </c>
      <c r="M869" s="21">
        <v>0</v>
      </c>
      <c r="N869" s="21">
        <v>0</v>
      </c>
      <c r="O869" s="21">
        <v>1</v>
      </c>
      <c r="P869" s="21">
        <v>0</v>
      </c>
      <c r="Q869" s="22">
        <v>46151.124499999998</v>
      </c>
      <c r="R869" s="59">
        <f t="shared" si="39"/>
        <v>36295.402608453449</v>
      </c>
      <c r="S869" s="59">
        <f t="shared" si="40"/>
        <v>9855.7218915465492</v>
      </c>
      <c r="T869" s="61">
        <f t="shared" si="41"/>
        <v>-0.21355323403975887</v>
      </c>
      <c r="U869" s="61"/>
    </row>
    <row r="870" spans="1:21" ht="14.25" customHeight="1">
      <c r="A870" s="19">
        <v>50</v>
      </c>
      <c r="B870" s="19">
        <v>34.200000000000003</v>
      </c>
      <c r="C870" s="20">
        <v>0</v>
      </c>
      <c r="D870" s="20">
        <v>1</v>
      </c>
      <c r="E870" s="20">
        <v>0</v>
      </c>
      <c r="F870" s="20">
        <v>0</v>
      </c>
      <c r="G870" s="20">
        <v>1</v>
      </c>
      <c r="H870" s="21">
        <v>1</v>
      </c>
      <c r="I870" s="21">
        <v>0</v>
      </c>
      <c r="J870" s="21">
        <v>1</v>
      </c>
      <c r="K870" s="21">
        <v>0</v>
      </c>
      <c r="L870" s="21">
        <v>0</v>
      </c>
      <c r="M870" s="21">
        <v>0</v>
      </c>
      <c r="N870" s="21">
        <v>0</v>
      </c>
      <c r="O870" s="21">
        <v>1</v>
      </c>
      <c r="P870" s="21">
        <v>0</v>
      </c>
      <c r="Q870" s="22">
        <v>42856.838000000003</v>
      </c>
      <c r="R870" s="59">
        <f t="shared" si="39"/>
        <v>36320.116414003176</v>
      </c>
      <c r="S870" s="59">
        <f t="shared" si="40"/>
        <v>6536.7215859968273</v>
      </c>
      <c r="T870" s="61">
        <f t="shared" si="41"/>
        <v>-0.15252458863149976</v>
      </c>
      <c r="U870" s="61"/>
    </row>
    <row r="871" spans="1:21" ht="14.25" customHeight="1">
      <c r="A871" s="19">
        <v>54</v>
      </c>
      <c r="B871" s="19">
        <v>40.564999999999998</v>
      </c>
      <c r="C871" s="20">
        <v>0</v>
      </c>
      <c r="D871" s="20">
        <v>1</v>
      </c>
      <c r="E871" s="20">
        <v>0</v>
      </c>
      <c r="F871" s="20">
        <v>0</v>
      </c>
      <c r="G871" s="20">
        <v>1</v>
      </c>
      <c r="H871" s="21">
        <v>1</v>
      </c>
      <c r="I871" s="21">
        <v>0</v>
      </c>
      <c r="J871" s="21">
        <v>0</v>
      </c>
      <c r="K871" s="21">
        <v>0</v>
      </c>
      <c r="L871" s="21">
        <v>1</v>
      </c>
      <c r="M871" s="21">
        <v>0</v>
      </c>
      <c r="N871" s="21">
        <v>0</v>
      </c>
      <c r="O871" s="21">
        <v>1</v>
      </c>
      <c r="P871" s="21">
        <v>0</v>
      </c>
      <c r="Q871" s="22">
        <v>48549.178350000002</v>
      </c>
      <c r="R871" s="59">
        <f t="shared" si="39"/>
        <v>39462.242862046507</v>
      </c>
      <c r="S871" s="59">
        <f t="shared" si="40"/>
        <v>9086.9354879534949</v>
      </c>
      <c r="T871" s="61">
        <f t="shared" si="41"/>
        <v>-0.18716970702251842</v>
      </c>
      <c r="U871" s="61"/>
    </row>
    <row r="872" spans="1:21" ht="14.25" customHeight="1">
      <c r="A872" s="19">
        <v>25</v>
      </c>
      <c r="B872" s="19">
        <v>45.54</v>
      </c>
      <c r="C872" s="20">
        <v>0</v>
      </c>
      <c r="D872" s="20">
        <v>1</v>
      </c>
      <c r="E872" s="20">
        <v>0</v>
      </c>
      <c r="F872" s="20">
        <v>0</v>
      </c>
      <c r="G872" s="20">
        <v>1</v>
      </c>
      <c r="H872" s="21">
        <v>1</v>
      </c>
      <c r="I872" s="21">
        <v>1</v>
      </c>
      <c r="J872" s="21">
        <v>0</v>
      </c>
      <c r="K872" s="21">
        <v>0</v>
      </c>
      <c r="L872" s="21">
        <v>0</v>
      </c>
      <c r="M872" s="21">
        <v>1</v>
      </c>
      <c r="N872" s="21">
        <v>0</v>
      </c>
      <c r="O872" s="21">
        <v>0</v>
      </c>
      <c r="P872" s="21">
        <v>0</v>
      </c>
      <c r="Q872" s="22">
        <v>42112.2356</v>
      </c>
      <c r="R872" s="59">
        <f t="shared" si="39"/>
        <v>32534.315803394369</v>
      </c>
      <c r="S872" s="59">
        <f t="shared" si="40"/>
        <v>9577.9197966056308</v>
      </c>
      <c r="T872" s="61">
        <f t="shared" si="41"/>
        <v>-0.2274379324712372</v>
      </c>
      <c r="U872" s="61"/>
    </row>
    <row r="873" spans="1:21" ht="14.25" customHeight="1">
      <c r="A873" s="19">
        <v>31</v>
      </c>
      <c r="B873" s="19">
        <v>34.39</v>
      </c>
      <c r="C873" s="20">
        <v>0</v>
      </c>
      <c r="D873" s="20">
        <v>1</v>
      </c>
      <c r="E873" s="20">
        <v>0</v>
      </c>
      <c r="F873" s="20">
        <v>0</v>
      </c>
      <c r="G873" s="20">
        <v>1</v>
      </c>
      <c r="H873" s="21">
        <v>1</v>
      </c>
      <c r="I873" s="21">
        <v>0</v>
      </c>
      <c r="J873" s="21">
        <v>0</v>
      </c>
      <c r="K873" s="21">
        <v>1</v>
      </c>
      <c r="L873" s="21">
        <v>0</v>
      </c>
      <c r="M873" s="21">
        <v>0</v>
      </c>
      <c r="N873" s="21">
        <v>1</v>
      </c>
      <c r="O873" s="21">
        <v>0</v>
      </c>
      <c r="P873" s="21">
        <v>0</v>
      </c>
      <c r="Q873" s="22">
        <v>38746.355100000001</v>
      </c>
      <c r="R873" s="59">
        <f t="shared" si="39"/>
        <v>31720.681443157802</v>
      </c>
      <c r="S873" s="59">
        <f t="shared" si="40"/>
        <v>7025.6736568421984</v>
      </c>
      <c r="T873" s="61">
        <f t="shared" si="41"/>
        <v>-0.18132476303150896</v>
      </c>
      <c r="U873" s="61"/>
    </row>
    <row r="874" spans="1:21" ht="14.25" customHeight="1">
      <c r="A874" s="19">
        <v>43</v>
      </c>
      <c r="B874" s="19">
        <v>35.97</v>
      </c>
      <c r="C874" s="20">
        <v>0</v>
      </c>
      <c r="D874" s="20">
        <v>1</v>
      </c>
      <c r="E874" s="20">
        <v>0</v>
      </c>
      <c r="F874" s="20">
        <v>0</v>
      </c>
      <c r="G874" s="20">
        <v>1</v>
      </c>
      <c r="H874" s="21">
        <v>1</v>
      </c>
      <c r="I874" s="21">
        <v>1</v>
      </c>
      <c r="J874" s="21">
        <v>0</v>
      </c>
      <c r="K874" s="21">
        <v>0</v>
      </c>
      <c r="L874" s="21">
        <v>0</v>
      </c>
      <c r="M874" s="21">
        <v>0</v>
      </c>
      <c r="N874" s="21">
        <v>0</v>
      </c>
      <c r="O874" s="21">
        <v>1</v>
      </c>
      <c r="P874" s="21">
        <v>0</v>
      </c>
      <c r="Q874" s="22">
        <v>42124.515299999999</v>
      </c>
      <c r="R874" s="59">
        <f t="shared" si="39"/>
        <v>34389.414878185264</v>
      </c>
      <c r="S874" s="59">
        <f t="shared" si="40"/>
        <v>7735.1004218147355</v>
      </c>
      <c r="T874" s="61">
        <f t="shared" si="41"/>
        <v>-0.18362467477019814</v>
      </c>
      <c r="U874" s="61"/>
    </row>
    <row r="875" spans="1:21" ht="14.25" customHeight="1">
      <c r="A875" s="19">
        <v>34</v>
      </c>
      <c r="B875" s="19">
        <v>30.8</v>
      </c>
      <c r="C875" s="20">
        <v>0</v>
      </c>
      <c r="D875" s="20">
        <v>1</v>
      </c>
      <c r="E875" s="20">
        <v>0</v>
      </c>
      <c r="F875" s="20">
        <v>0</v>
      </c>
      <c r="G875" s="20">
        <v>1</v>
      </c>
      <c r="H875" s="21">
        <v>1</v>
      </c>
      <c r="I875" s="21">
        <v>0</v>
      </c>
      <c r="J875" s="21">
        <v>1</v>
      </c>
      <c r="K875" s="21">
        <v>0</v>
      </c>
      <c r="L875" s="21">
        <v>0</v>
      </c>
      <c r="M875" s="21">
        <v>0</v>
      </c>
      <c r="N875" s="21">
        <v>1</v>
      </c>
      <c r="O875" s="21">
        <v>0</v>
      </c>
      <c r="P875" s="21">
        <v>0</v>
      </c>
      <c r="Q875" s="22">
        <v>35491.64</v>
      </c>
      <c r="R875" s="59">
        <f t="shared" si="39"/>
        <v>31572.464873410841</v>
      </c>
      <c r="S875" s="59">
        <f t="shared" si="40"/>
        <v>3919.175126589158</v>
      </c>
      <c r="T875" s="61">
        <f t="shared" si="41"/>
        <v>-0.11042530372192319</v>
      </c>
      <c r="U875" s="61"/>
    </row>
    <row r="876" spans="1:21" ht="14.25" customHeight="1">
      <c r="A876" s="19">
        <v>45</v>
      </c>
      <c r="B876" s="19">
        <v>36.479999999999997</v>
      </c>
      <c r="C876" s="20">
        <v>0</v>
      </c>
      <c r="D876" s="20">
        <v>1</v>
      </c>
      <c r="E876" s="20">
        <v>0</v>
      </c>
      <c r="F876" s="20">
        <v>0</v>
      </c>
      <c r="G876" s="20">
        <v>1</v>
      </c>
      <c r="H876" s="21">
        <v>1</v>
      </c>
      <c r="I876" s="21">
        <v>0</v>
      </c>
      <c r="J876" s="21">
        <v>0</v>
      </c>
      <c r="K876" s="21">
        <v>1</v>
      </c>
      <c r="L876" s="21">
        <v>0</v>
      </c>
      <c r="M876" s="21">
        <v>0</v>
      </c>
      <c r="N876" s="21">
        <v>0</v>
      </c>
      <c r="O876" s="21">
        <v>1</v>
      </c>
      <c r="P876" s="21">
        <v>0</v>
      </c>
      <c r="Q876" s="22">
        <v>42760.502200000003</v>
      </c>
      <c r="R876" s="59">
        <f t="shared" si="39"/>
        <v>35641.912429844393</v>
      </c>
      <c r="S876" s="59">
        <f t="shared" si="40"/>
        <v>7118.5897701556096</v>
      </c>
      <c r="T876" s="61">
        <f t="shared" si="41"/>
        <v>-0.16647582240405981</v>
      </c>
      <c r="U876" s="61"/>
    </row>
    <row r="877" spans="1:21" ht="14.25" customHeight="1">
      <c r="A877" s="19">
        <v>50</v>
      </c>
      <c r="B877" s="19">
        <v>32.299999999999997</v>
      </c>
      <c r="C877" s="20">
        <v>0</v>
      </c>
      <c r="D877" s="20">
        <v>1</v>
      </c>
      <c r="E877" s="20">
        <v>0</v>
      </c>
      <c r="F877" s="20">
        <v>0</v>
      </c>
      <c r="G877" s="20">
        <v>1</v>
      </c>
      <c r="H877" s="21">
        <v>1</v>
      </c>
      <c r="I877" s="21">
        <v>0</v>
      </c>
      <c r="J877" s="21">
        <v>0</v>
      </c>
      <c r="K877" s="21">
        <v>0</v>
      </c>
      <c r="L877" s="21">
        <v>1</v>
      </c>
      <c r="M877" s="21">
        <v>0</v>
      </c>
      <c r="N877" s="21">
        <v>0</v>
      </c>
      <c r="O877" s="21">
        <v>1</v>
      </c>
      <c r="P877" s="21">
        <v>0</v>
      </c>
      <c r="Q877" s="22">
        <v>41919.097000000002</v>
      </c>
      <c r="R877" s="59">
        <f t="shared" si="39"/>
        <v>36957.40069032403</v>
      </c>
      <c r="S877" s="59">
        <f t="shared" si="40"/>
        <v>4961.6963096759719</v>
      </c>
      <c r="T877" s="61">
        <f t="shared" si="41"/>
        <v>-0.1183636257640753</v>
      </c>
      <c r="U877" s="61"/>
    </row>
    <row r="878" spans="1:21" ht="14.25" customHeight="1">
      <c r="A878" s="19">
        <v>26</v>
      </c>
      <c r="B878" s="19">
        <v>32.9</v>
      </c>
      <c r="C878" s="20">
        <v>0</v>
      </c>
      <c r="D878" s="20">
        <v>1</v>
      </c>
      <c r="E878" s="20">
        <v>0</v>
      </c>
      <c r="F878" s="20">
        <v>0</v>
      </c>
      <c r="G878" s="20">
        <v>1</v>
      </c>
      <c r="H878" s="21">
        <v>1</v>
      </c>
      <c r="I878" s="21">
        <v>0</v>
      </c>
      <c r="J878" s="21">
        <v>1</v>
      </c>
      <c r="K878" s="21">
        <v>0</v>
      </c>
      <c r="L878" s="21">
        <v>0</v>
      </c>
      <c r="M878" s="21">
        <v>0</v>
      </c>
      <c r="N878" s="21">
        <v>1</v>
      </c>
      <c r="O878" s="21">
        <v>0</v>
      </c>
      <c r="P878" s="21">
        <v>0</v>
      </c>
      <c r="Q878" s="22">
        <v>36085.218999999997</v>
      </c>
      <c r="R878" s="59">
        <f t="shared" si="39"/>
        <v>29374.610436194715</v>
      </c>
      <c r="S878" s="59">
        <f t="shared" si="40"/>
        <v>6710.6085638052828</v>
      </c>
      <c r="T878" s="61">
        <f t="shared" si="41"/>
        <v>-0.18596557675887412</v>
      </c>
      <c r="U878" s="61"/>
    </row>
    <row r="879" spans="1:21" ht="14.25" customHeight="1">
      <c r="A879" s="19">
        <v>24</v>
      </c>
      <c r="B879" s="19">
        <v>40.15</v>
      </c>
      <c r="C879" s="20">
        <v>0</v>
      </c>
      <c r="D879" s="20">
        <v>1</v>
      </c>
      <c r="E879" s="20">
        <v>0</v>
      </c>
      <c r="F879" s="20">
        <v>0</v>
      </c>
      <c r="G879" s="20">
        <v>1</v>
      </c>
      <c r="H879" s="21">
        <v>1</v>
      </c>
      <c r="I879" s="21">
        <v>1</v>
      </c>
      <c r="J879" s="21">
        <v>0</v>
      </c>
      <c r="K879" s="21">
        <v>0</v>
      </c>
      <c r="L879" s="21">
        <v>0</v>
      </c>
      <c r="M879" s="21">
        <v>1</v>
      </c>
      <c r="N879" s="21">
        <v>0</v>
      </c>
      <c r="O879" s="21">
        <v>0</v>
      </c>
      <c r="P879" s="21">
        <v>0</v>
      </c>
      <c r="Q879" s="22">
        <v>38126.246500000001</v>
      </c>
      <c r="R879" s="59">
        <f t="shared" si="39"/>
        <v>31406.450958218542</v>
      </c>
      <c r="S879" s="59">
        <f t="shared" si="40"/>
        <v>6719.7955417814592</v>
      </c>
      <c r="T879" s="61">
        <f t="shared" si="41"/>
        <v>-0.17625116969700805</v>
      </c>
      <c r="U879" s="61"/>
    </row>
    <row r="880" spans="1:21" ht="14.25" customHeight="1">
      <c r="A880" s="19">
        <v>55</v>
      </c>
      <c r="B880" s="19">
        <v>30.684999999999999</v>
      </c>
      <c r="C880" s="20">
        <v>0</v>
      </c>
      <c r="D880" s="20">
        <v>1</v>
      </c>
      <c r="E880" s="20">
        <v>0</v>
      </c>
      <c r="F880" s="20">
        <v>0</v>
      </c>
      <c r="G880" s="20">
        <v>1</v>
      </c>
      <c r="H880" s="21">
        <v>1</v>
      </c>
      <c r="I880" s="21">
        <v>0</v>
      </c>
      <c r="J880" s="21">
        <v>0</v>
      </c>
      <c r="K880" s="21">
        <v>0</v>
      </c>
      <c r="L880" s="21">
        <v>1</v>
      </c>
      <c r="M880" s="21">
        <v>0</v>
      </c>
      <c r="N880" s="21">
        <v>0</v>
      </c>
      <c r="O880" s="21">
        <v>1</v>
      </c>
      <c r="P880" s="21">
        <v>0</v>
      </c>
      <c r="Q880" s="22">
        <v>42303.692150000003</v>
      </c>
      <c r="R880" s="59">
        <f t="shared" si="39"/>
        <v>38285.403323533959</v>
      </c>
      <c r="S880" s="59">
        <f t="shared" si="40"/>
        <v>4018.2888264660432</v>
      </c>
      <c r="T880" s="61">
        <f t="shared" si="41"/>
        <v>-9.498671681464671E-2</v>
      </c>
      <c r="U880" s="61"/>
    </row>
    <row r="881" spans="1:21" ht="14.25" customHeight="1">
      <c r="A881" s="19">
        <v>64</v>
      </c>
      <c r="B881" s="19">
        <v>33.880000000000003</v>
      </c>
      <c r="C881" s="20">
        <v>0</v>
      </c>
      <c r="D881" s="20">
        <v>1</v>
      </c>
      <c r="E881" s="20">
        <v>0</v>
      </c>
      <c r="F881" s="20">
        <v>0</v>
      </c>
      <c r="G881" s="20">
        <v>1</v>
      </c>
      <c r="H881" s="21">
        <v>1</v>
      </c>
      <c r="I881" s="21">
        <v>1</v>
      </c>
      <c r="J881" s="21">
        <v>0</v>
      </c>
      <c r="K881" s="21">
        <v>0</v>
      </c>
      <c r="L881" s="21">
        <v>0</v>
      </c>
      <c r="M881" s="21">
        <v>0</v>
      </c>
      <c r="N881" s="21">
        <v>0</v>
      </c>
      <c r="O881" s="21">
        <v>0</v>
      </c>
      <c r="P881" s="21">
        <v>1</v>
      </c>
      <c r="Q881" s="22">
        <v>46889.261200000001</v>
      </c>
      <c r="R881" s="59">
        <f t="shared" si="39"/>
        <v>40884.461904719428</v>
      </c>
      <c r="S881" s="59">
        <f t="shared" si="40"/>
        <v>6004.7992952805726</v>
      </c>
      <c r="T881" s="61">
        <f t="shared" si="41"/>
        <v>-0.12806342308674662</v>
      </c>
      <c r="U881" s="61"/>
    </row>
    <row r="882" spans="1:21" ht="14.25" customHeight="1">
      <c r="A882" s="19">
        <v>61</v>
      </c>
      <c r="B882" s="19">
        <v>35.86</v>
      </c>
      <c r="C882" s="20">
        <v>0</v>
      </c>
      <c r="D882" s="20">
        <v>1</v>
      </c>
      <c r="E882" s="20">
        <v>0</v>
      </c>
      <c r="F882" s="20">
        <v>0</v>
      </c>
      <c r="G882" s="20">
        <v>1</v>
      </c>
      <c r="H882" s="21">
        <v>1</v>
      </c>
      <c r="I882" s="21">
        <v>1</v>
      </c>
      <c r="J882" s="21">
        <v>0</v>
      </c>
      <c r="K882" s="21">
        <v>0</v>
      </c>
      <c r="L882" s="21">
        <v>0</v>
      </c>
      <c r="M882" s="21">
        <v>0</v>
      </c>
      <c r="N882" s="21">
        <v>0</v>
      </c>
      <c r="O882" s="21">
        <v>0</v>
      </c>
      <c r="P882" s="21">
        <v>1</v>
      </c>
      <c r="Q882" s="22">
        <v>46599.108399999997</v>
      </c>
      <c r="R882" s="59">
        <f t="shared" si="39"/>
        <v>40240.250772200736</v>
      </c>
      <c r="S882" s="59">
        <f t="shared" si="40"/>
        <v>6358.8576277992615</v>
      </c>
      <c r="T882" s="61">
        <f t="shared" si="41"/>
        <v>-0.13645878314271057</v>
      </c>
      <c r="U882" s="61"/>
    </row>
    <row r="883" spans="1:21" ht="14.25" customHeight="1">
      <c r="A883" s="19">
        <v>40</v>
      </c>
      <c r="B883" s="19">
        <v>32.774999999999999</v>
      </c>
      <c r="C883" s="20">
        <v>0</v>
      </c>
      <c r="D883" s="20">
        <v>1</v>
      </c>
      <c r="E883" s="20">
        <v>0</v>
      </c>
      <c r="F883" s="20">
        <v>0</v>
      </c>
      <c r="G883" s="20">
        <v>1</v>
      </c>
      <c r="H883" s="21">
        <v>1</v>
      </c>
      <c r="I883" s="21">
        <v>0</v>
      </c>
      <c r="J883" s="21">
        <v>0</v>
      </c>
      <c r="K883" s="21">
        <v>0</v>
      </c>
      <c r="L883" s="21">
        <v>1</v>
      </c>
      <c r="M883" s="21">
        <v>0</v>
      </c>
      <c r="N883" s="21">
        <v>0</v>
      </c>
      <c r="O883" s="21">
        <v>1</v>
      </c>
      <c r="P883" s="21">
        <v>0</v>
      </c>
      <c r="Q883" s="22">
        <v>39125.332249999999</v>
      </c>
      <c r="R883" s="59">
        <f t="shared" si="39"/>
        <v>33885.582681463988</v>
      </c>
      <c r="S883" s="59">
        <f t="shared" si="40"/>
        <v>5239.7495685360118</v>
      </c>
      <c r="T883" s="61">
        <f t="shared" si="41"/>
        <v>-0.13392217438705614</v>
      </c>
      <c r="U883" s="61"/>
    </row>
    <row r="884" spans="1:21" ht="14.25" customHeight="1">
      <c r="A884" s="19">
        <v>42</v>
      </c>
      <c r="B884" s="19">
        <v>30</v>
      </c>
      <c r="C884" s="20">
        <v>0</v>
      </c>
      <c r="D884" s="20">
        <v>1</v>
      </c>
      <c r="E884" s="20">
        <v>0</v>
      </c>
      <c r="F884" s="20">
        <v>0</v>
      </c>
      <c r="G884" s="20">
        <v>1</v>
      </c>
      <c r="H884" s="21">
        <v>1</v>
      </c>
      <c r="I884" s="21">
        <v>0</v>
      </c>
      <c r="J884" s="21">
        <v>1</v>
      </c>
      <c r="K884" s="21">
        <v>0</v>
      </c>
      <c r="L884" s="21">
        <v>0</v>
      </c>
      <c r="M884" s="21">
        <v>0</v>
      </c>
      <c r="N884" s="21">
        <v>0</v>
      </c>
      <c r="O884" s="21">
        <v>1</v>
      </c>
      <c r="P884" s="21">
        <v>0</v>
      </c>
      <c r="Q884" s="22">
        <v>22144.031999999999</v>
      </c>
      <c r="R884" s="59">
        <f t="shared" si="39"/>
        <v>33171.401622023666</v>
      </c>
      <c r="S884" s="59">
        <f t="shared" si="40"/>
        <v>-11027.369622023667</v>
      </c>
      <c r="T884" s="61">
        <f t="shared" si="41"/>
        <v>0.49798381893702409</v>
      </c>
      <c r="U884" s="61"/>
    </row>
    <row r="885" spans="1:21" ht="14.25" customHeight="1">
      <c r="A885" s="19">
        <v>29</v>
      </c>
      <c r="B885" s="19">
        <v>34.4</v>
      </c>
      <c r="C885" s="20">
        <v>0</v>
      </c>
      <c r="D885" s="20">
        <v>1</v>
      </c>
      <c r="E885" s="20">
        <v>0</v>
      </c>
      <c r="F885" s="20">
        <v>0</v>
      </c>
      <c r="G885" s="20">
        <v>1</v>
      </c>
      <c r="H885" s="21">
        <v>1</v>
      </c>
      <c r="I885" s="21">
        <v>0</v>
      </c>
      <c r="J885" s="21">
        <v>1</v>
      </c>
      <c r="K885" s="21">
        <v>0</v>
      </c>
      <c r="L885" s="21">
        <v>0</v>
      </c>
      <c r="M885" s="21">
        <v>0</v>
      </c>
      <c r="N885" s="21">
        <v>1</v>
      </c>
      <c r="O885" s="21">
        <v>0</v>
      </c>
      <c r="P885" s="21">
        <v>0</v>
      </c>
      <c r="Q885" s="22">
        <v>36197.699000000001</v>
      </c>
      <c r="R885" s="59">
        <f t="shared" si="39"/>
        <v>30544.058717058891</v>
      </c>
      <c r="S885" s="59">
        <f t="shared" si="40"/>
        <v>5653.640282941109</v>
      </c>
      <c r="T885" s="61">
        <f t="shared" si="41"/>
        <v>-0.15618783621967541</v>
      </c>
      <c r="U885" s="61"/>
    </row>
    <row r="886" spans="1:21" ht="14.25" customHeight="1">
      <c r="A886" s="19">
        <v>19</v>
      </c>
      <c r="B886" s="19">
        <v>30.25</v>
      </c>
      <c r="C886" s="20">
        <v>0</v>
      </c>
      <c r="D886" s="20">
        <v>1</v>
      </c>
      <c r="E886" s="20">
        <v>0</v>
      </c>
      <c r="F886" s="20">
        <v>0</v>
      </c>
      <c r="G886" s="20">
        <v>1</v>
      </c>
      <c r="H886" s="21">
        <v>1</v>
      </c>
      <c r="I886" s="21">
        <v>1</v>
      </c>
      <c r="J886" s="21">
        <v>0</v>
      </c>
      <c r="K886" s="21">
        <v>0</v>
      </c>
      <c r="L886" s="21">
        <v>0</v>
      </c>
      <c r="M886" s="21">
        <v>1</v>
      </c>
      <c r="N886" s="21">
        <v>0</v>
      </c>
      <c r="O886" s="21">
        <v>0</v>
      </c>
      <c r="P886" s="21">
        <v>0</v>
      </c>
      <c r="Q886" s="22">
        <v>32548.340499999998</v>
      </c>
      <c r="R886" s="59">
        <f t="shared" si="39"/>
        <v>28340.486898802221</v>
      </c>
      <c r="S886" s="59">
        <f t="shared" si="40"/>
        <v>4207.8536011977776</v>
      </c>
      <c r="T886" s="61">
        <f t="shared" si="41"/>
        <v>-0.12928012723714064</v>
      </c>
      <c r="U886" s="61"/>
    </row>
    <row r="887" spans="1:21" ht="14.25" customHeight="1">
      <c r="A887" s="19">
        <v>57</v>
      </c>
      <c r="B887" s="19">
        <v>42.13</v>
      </c>
      <c r="C887" s="20">
        <v>0</v>
      </c>
      <c r="D887" s="20">
        <v>1</v>
      </c>
      <c r="E887" s="20">
        <v>0</v>
      </c>
      <c r="F887" s="20">
        <v>0</v>
      </c>
      <c r="G887" s="20">
        <v>1</v>
      </c>
      <c r="H887" s="21">
        <v>1</v>
      </c>
      <c r="I887" s="21">
        <v>1</v>
      </c>
      <c r="J887" s="21">
        <v>0</v>
      </c>
      <c r="K887" s="21">
        <v>0</v>
      </c>
      <c r="L887" s="21">
        <v>0</v>
      </c>
      <c r="M887" s="21">
        <v>0</v>
      </c>
      <c r="N887" s="21">
        <v>0</v>
      </c>
      <c r="O887" s="21">
        <v>1</v>
      </c>
      <c r="P887" s="21">
        <v>0</v>
      </c>
      <c r="Q887" s="22">
        <v>48675.517699999997</v>
      </c>
      <c r="R887" s="59">
        <f t="shared" si="39"/>
        <v>39720.05880824964</v>
      </c>
      <c r="S887" s="59">
        <f t="shared" si="40"/>
        <v>8955.458891750357</v>
      </c>
      <c r="T887" s="61">
        <f t="shared" si="41"/>
        <v>-0.18398281754177126</v>
      </c>
      <c r="U887" s="61"/>
    </row>
    <row r="888" spans="1:21" ht="14.25" customHeight="1">
      <c r="A888" s="19">
        <v>48</v>
      </c>
      <c r="B888" s="19">
        <v>40.564999999999998</v>
      </c>
      <c r="C888" s="20">
        <v>0</v>
      </c>
      <c r="D888" s="20">
        <v>1</v>
      </c>
      <c r="E888" s="20">
        <v>0</v>
      </c>
      <c r="F888" s="20">
        <v>0</v>
      </c>
      <c r="G888" s="20">
        <v>1</v>
      </c>
      <c r="H888" s="21">
        <v>1</v>
      </c>
      <c r="I888" s="21">
        <v>0</v>
      </c>
      <c r="J888" s="21">
        <v>0</v>
      </c>
      <c r="K888" s="21">
        <v>1</v>
      </c>
      <c r="L888" s="21">
        <v>0</v>
      </c>
      <c r="M888" s="21">
        <v>0</v>
      </c>
      <c r="N888" s="21">
        <v>0</v>
      </c>
      <c r="O888" s="21">
        <v>1</v>
      </c>
      <c r="P888" s="21">
        <v>0</v>
      </c>
      <c r="Q888" s="22">
        <v>45702.022349999999</v>
      </c>
      <c r="R888" s="59">
        <f t="shared" si="39"/>
        <v>37201.515316591642</v>
      </c>
      <c r="S888" s="59">
        <f t="shared" si="40"/>
        <v>8500.5070334083575</v>
      </c>
      <c r="T888" s="61">
        <f t="shared" si="41"/>
        <v>-0.18599848751350403</v>
      </c>
      <c r="U888" s="61"/>
    </row>
    <row r="889" spans="1:21" ht="14.25" customHeight="1">
      <c r="A889" s="19">
        <v>30</v>
      </c>
      <c r="B889" s="19">
        <v>37.799999999999997</v>
      </c>
      <c r="C889" s="20">
        <v>0</v>
      </c>
      <c r="D889" s="20">
        <v>1</v>
      </c>
      <c r="E889" s="20">
        <v>0</v>
      </c>
      <c r="F889" s="20">
        <v>0</v>
      </c>
      <c r="G889" s="20">
        <v>1</v>
      </c>
      <c r="H889" s="21">
        <v>1</v>
      </c>
      <c r="I889" s="21">
        <v>0</v>
      </c>
      <c r="J889" s="21">
        <v>1</v>
      </c>
      <c r="K889" s="21">
        <v>0</v>
      </c>
      <c r="L889" s="21">
        <v>0</v>
      </c>
      <c r="M889" s="21">
        <v>0</v>
      </c>
      <c r="N889" s="21">
        <v>1</v>
      </c>
      <c r="O889" s="21">
        <v>0</v>
      </c>
      <c r="P889" s="21">
        <v>0</v>
      </c>
      <c r="Q889" s="22">
        <v>39241.442000000003</v>
      </c>
      <c r="R889" s="59">
        <f t="shared" si="39"/>
        <v>31371.572434301517</v>
      </c>
      <c r="S889" s="59">
        <f t="shared" si="40"/>
        <v>7869.8695656984855</v>
      </c>
      <c r="T889" s="61">
        <f t="shared" si="41"/>
        <v>-0.20054995852849863</v>
      </c>
      <c r="U889" s="61"/>
    </row>
    <row r="890" spans="1:21" ht="14.25" customHeight="1">
      <c r="A890" s="19">
        <v>37</v>
      </c>
      <c r="B890" s="19">
        <v>34.1</v>
      </c>
      <c r="C890" s="20">
        <v>0</v>
      </c>
      <c r="D890" s="20">
        <v>1</v>
      </c>
      <c r="E890" s="20">
        <v>0</v>
      </c>
      <c r="F890" s="20">
        <v>0</v>
      </c>
      <c r="G890" s="20">
        <v>1</v>
      </c>
      <c r="H890" s="21">
        <v>1</v>
      </c>
      <c r="I890" s="21">
        <v>0</v>
      </c>
      <c r="J890" s="21">
        <v>1</v>
      </c>
      <c r="K890" s="21">
        <v>0</v>
      </c>
      <c r="L890" s="21">
        <v>0</v>
      </c>
      <c r="M890" s="21">
        <v>0</v>
      </c>
      <c r="N890" s="21">
        <v>0</v>
      </c>
      <c r="O890" s="21">
        <v>1</v>
      </c>
      <c r="P890" s="21">
        <v>0</v>
      </c>
      <c r="Q890" s="22">
        <v>40182.245999999999</v>
      </c>
      <c r="R890" s="59">
        <f t="shared" si="39"/>
        <v>32218.460573192628</v>
      </c>
      <c r="S890" s="59">
        <f t="shared" si="40"/>
        <v>7963.7854268073716</v>
      </c>
      <c r="T890" s="61">
        <f t="shared" si="41"/>
        <v>-0.19819164480769372</v>
      </c>
      <c r="U890" s="61"/>
    </row>
    <row r="891" spans="1:21" ht="14.25" customHeight="1">
      <c r="A891" s="19">
        <v>18</v>
      </c>
      <c r="B891" s="19">
        <v>33.534999999999997</v>
      </c>
      <c r="C891" s="20">
        <v>0</v>
      </c>
      <c r="D891" s="20">
        <v>1</v>
      </c>
      <c r="E891" s="20">
        <v>0</v>
      </c>
      <c r="F891" s="20">
        <v>0</v>
      </c>
      <c r="G891" s="20">
        <v>1</v>
      </c>
      <c r="H891" s="21">
        <v>1</v>
      </c>
      <c r="I891" s="21">
        <v>0</v>
      </c>
      <c r="J891" s="21">
        <v>0</v>
      </c>
      <c r="K891" s="21">
        <v>0</v>
      </c>
      <c r="L891" s="21">
        <v>1</v>
      </c>
      <c r="M891" s="21">
        <v>1</v>
      </c>
      <c r="N891" s="21">
        <v>0</v>
      </c>
      <c r="O891" s="21">
        <v>0</v>
      </c>
      <c r="P891" s="21">
        <v>0</v>
      </c>
      <c r="Q891" s="22">
        <v>34617.840649999998</v>
      </c>
      <c r="R891" s="59">
        <f t="shared" si="39"/>
        <v>29443.384467752832</v>
      </c>
      <c r="S891" s="59">
        <f t="shared" si="40"/>
        <v>5174.456182247166</v>
      </c>
      <c r="T891" s="61">
        <f t="shared" si="41"/>
        <v>-0.14947368423591048</v>
      </c>
      <c r="U891" s="61"/>
    </row>
    <row r="892" spans="1:21" ht="14.25" customHeight="1">
      <c r="A892" s="19">
        <v>43</v>
      </c>
      <c r="B892" s="19">
        <v>38.06</v>
      </c>
      <c r="C892" s="20">
        <v>0</v>
      </c>
      <c r="D892" s="20">
        <v>1</v>
      </c>
      <c r="E892" s="20">
        <v>0</v>
      </c>
      <c r="F892" s="20">
        <v>0</v>
      </c>
      <c r="G892" s="20">
        <v>1</v>
      </c>
      <c r="H892" s="21">
        <v>1</v>
      </c>
      <c r="I892" s="21">
        <v>1</v>
      </c>
      <c r="J892" s="21">
        <v>0</v>
      </c>
      <c r="K892" s="21">
        <v>0</v>
      </c>
      <c r="L892" s="21">
        <v>0</v>
      </c>
      <c r="M892" s="21">
        <v>0</v>
      </c>
      <c r="N892" s="21">
        <v>0</v>
      </c>
      <c r="O892" s="21">
        <v>1</v>
      </c>
      <c r="P892" s="21">
        <v>0</v>
      </c>
      <c r="Q892" s="22">
        <v>42560.430399999997</v>
      </c>
      <c r="R892" s="59">
        <f t="shared" si="39"/>
        <v>34704.859027622639</v>
      </c>
      <c r="S892" s="59">
        <f t="shared" si="40"/>
        <v>7855.5713723773588</v>
      </c>
      <c r="T892" s="61">
        <f t="shared" si="41"/>
        <v>-0.18457452846570271</v>
      </c>
      <c r="U892" s="61"/>
    </row>
    <row r="893" spans="1:21" ht="14.25" customHeight="1">
      <c r="A893" s="19">
        <v>62</v>
      </c>
      <c r="B893" s="19">
        <v>32.015000000000001</v>
      </c>
      <c r="C893" s="20">
        <v>0</v>
      </c>
      <c r="D893" s="20">
        <v>1</v>
      </c>
      <c r="E893" s="20">
        <v>0</v>
      </c>
      <c r="F893" s="20">
        <v>0</v>
      </c>
      <c r="G893" s="20">
        <v>1</v>
      </c>
      <c r="H893" s="21">
        <v>1</v>
      </c>
      <c r="I893" s="21">
        <v>0</v>
      </c>
      <c r="J893" s="21">
        <v>0</v>
      </c>
      <c r="K893" s="21">
        <v>0</v>
      </c>
      <c r="L893" s="21">
        <v>1</v>
      </c>
      <c r="M893" s="21">
        <v>0</v>
      </c>
      <c r="N893" s="21">
        <v>0</v>
      </c>
      <c r="O893" s="21">
        <v>0</v>
      </c>
      <c r="P893" s="21">
        <v>1</v>
      </c>
      <c r="Q893" s="22">
        <v>45710.207849999999</v>
      </c>
      <c r="R893" s="59">
        <f t="shared" si="39"/>
        <v>40895.717880104246</v>
      </c>
      <c r="S893" s="59">
        <f t="shared" si="40"/>
        <v>4814.4899698957524</v>
      </c>
      <c r="T893" s="61">
        <f t="shared" si="41"/>
        <v>-0.10532636354870026</v>
      </c>
      <c r="U893" s="61"/>
    </row>
    <row r="894" spans="1:21" ht="14.25" customHeight="1">
      <c r="A894" s="19">
        <v>60</v>
      </c>
      <c r="B894" s="19">
        <v>31.35</v>
      </c>
      <c r="C894" s="20">
        <v>0</v>
      </c>
      <c r="D894" s="20">
        <v>1</v>
      </c>
      <c r="E894" s="20">
        <v>0</v>
      </c>
      <c r="F894" s="20">
        <v>0</v>
      </c>
      <c r="G894" s="20">
        <v>1</v>
      </c>
      <c r="H894" s="21">
        <v>1</v>
      </c>
      <c r="I894" s="21">
        <v>0</v>
      </c>
      <c r="J894" s="21">
        <v>0</v>
      </c>
      <c r="K894" s="21">
        <v>1</v>
      </c>
      <c r="L894" s="21">
        <v>0</v>
      </c>
      <c r="M894" s="21">
        <v>0</v>
      </c>
      <c r="N894" s="21">
        <v>0</v>
      </c>
      <c r="O894" s="21">
        <v>0</v>
      </c>
      <c r="P894" s="21">
        <v>1</v>
      </c>
      <c r="Q894" s="22">
        <v>46130.5265</v>
      </c>
      <c r="R894" s="59">
        <f t="shared" si="39"/>
        <v>39792.025686048539</v>
      </c>
      <c r="S894" s="59">
        <f t="shared" si="40"/>
        <v>6338.5008139514612</v>
      </c>
      <c r="T894" s="61">
        <f t="shared" si="41"/>
        <v>-0.13740360873512816</v>
      </c>
      <c r="U894" s="61"/>
    </row>
    <row r="895" spans="1:21" ht="14.25" customHeight="1">
      <c r="A895" s="19">
        <v>39</v>
      </c>
      <c r="B895" s="19">
        <v>35.299999999999997</v>
      </c>
      <c r="C895" s="20">
        <v>0</v>
      </c>
      <c r="D895" s="20">
        <v>1</v>
      </c>
      <c r="E895" s="20">
        <v>0</v>
      </c>
      <c r="F895" s="20">
        <v>0</v>
      </c>
      <c r="G895" s="20">
        <v>1</v>
      </c>
      <c r="H895" s="21">
        <v>1</v>
      </c>
      <c r="I895" s="21">
        <v>0</v>
      </c>
      <c r="J895" s="21">
        <v>1</v>
      </c>
      <c r="K895" s="21">
        <v>0</v>
      </c>
      <c r="L895" s="21">
        <v>0</v>
      </c>
      <c r="M895" s="21">
        <v>0</v>
      </c>
      <c r="N895" s="21">
        <v>0</v>
      </c>
      <c r="O895" s="21">
        <v>1</v>
      </c>
      <c r="P895" s="21">
        <v>0</v>
      </c>
      <c r="Q895" s="22">
        <v>40103.89</v>
      </c>
      <c r="R895" s="59">
        <f t="shared" si="39"/>
        <v>33028.278803443769</v>
      </c>
      <c r="S895" s="59">
        <f t="shared" si="40"/>
        <v>7075.6111965562304</v>
      </c>
      <c r="T895" s="61">
        <f t="shared" si="41"/>
        <v>-0.17643204179335797</v>
      </c>
      <c r="U895" s="61"/>
    </row>
    <row r="896" spans="1:21" ht="14.25" customHeight="1">
      <c r="A896" s="19">
        <v>27</v>
      </c>
      <c r="B896" s="19">
        <v>31.13</v>
      </c>
      <c r="C896" s="20">
        <v>0</v>
      </c>
      <c r="D896" s="20">
        <v>1</v>
      </c>
      <c r="E896" s="20">
        <v>0</v>
      </c>
      <c r="F896" s="20">
        <v>0</v>
      </c>
      <c r="G896" s="20">
        <v>1</v>
      </c>
      <c r="H896" s="21">
        <v>1</v>
      </c>
      <c r="I896" s="21">
        <v>1</v>
      </c>
      <c r="J896" s="21">
        <v>0</v>
      </c>
      <c r="K896" s="21">
        <v>0</v>
      </c>
      <c r="L896" s="21">
        <v>0</v>
      </c>
      <c r="M896" s="21">
        <v>0</v>
      </c>
      <c r="N896" s="21">
        <v>1</v>
      </c>
      <c r="O896" s="21">
        <v>0</v>
      </c>
      <c r="P896" s="21">
        <v>0</v>
      </c>
      <c r="Q896" s="22">
        <v>34806.467700000001</v>
      </c>
      <c r="R896" s="59">
        <f t="shared" si="39"/>
        <v>29424.423827932726</v>
      </c>
      <c r="S896" s="59">
        <f t="shared" si="40"/>
        <v>5382.0438720672755</v>
      </c>
      <c r="T896" s="61">
        <f t="shared" si="41"/>
        <v>-0.15462769501506399</v>
      </c>
      <c r="U896" s="61"/>
    </row>
    <row r="897" spans="1:21" ht="14.25" customHeight="1">
      <c r="A897" s="19">
        <v>41</v>
      </c>
      <c r="B897" s="19">
        <v>35.75</v>
      </c>
      <c r="C897" s="20">
        <v>0</v>
      </c>
      <c r="D897" s="20">
        <v>1</v>
      </c>
      <c r="E897" s="20">
        <v>0</v>
      </c>
      <c r="F897" s="20">
        <v>0</v>
      </c>
      <c r="G897" s="20">
        <v>1</v>
      </c>
      <c r="H897" s="21">
        <v>1</v>
      </c>
      <c r="I897" s="21">
        <v>1</v>
      </c>
      <c r="J897" s="21">
        <v>0</v>
      </c>
      <c r="K897" s="21">
        <v>0</v>
      </c>
      <c r="L897" s="21">
        <v>0</v>
      </c>
      <c r="M897" s="21">
        <v>0</v>
      </c>
      <c r="N897" s="21">
        <v>0</v>
      </c>
      <c r="O897" s="21">
        <v>1</v>
      </c>
      <c r="P897" s="21">
        <v>0</v>
      </c>
      <c r="Q897" s="22">
        <v>40273.645499999999</v>
      </c>
      <c r="R897" s="59">
        <f t="shared" si="39"/>
        <v>33727.508258675087</v>
      </c>
      <c r="S897" s="59">
        <f t="shared" si="40"/>
        <v>6546.1372413249119</v>
      </c>
      <c r="T897" s="61">
        <f t="shared" si="41"/>
        <v>-0.1625414625384462</v>
      </c>
      <c r="U897" s="61"/>
    </row>
    <row r="898" spans="1:21" ht="14.25" customHeight="1">
      <c r="A898" s="19">
        <v>23</v>
      </c>
      <c r="B898" s="19">
        <v>31.73</v>
      </c>
      <c r="C898" s="20">
        <v>0</v>
      </c>
      <c r="D898" s="20">
        <v>1</v>
      </c>
      <c r="E898" s="20">
        <v>0</v>
      </c>
      <c r="F898" s="20">
        <v>0</v>
      </c>
      <c r="G898" s="20">
        <v>1</v>
      </c>
      <c r="H898" s="21">
        <v>1</v>
      </c>
      <c r="I898" s="21">
        <v>0</v>
      </c>
      <c r="J898" s="21">
        <v>0</v>
      </c>
      <c r="K898" s="21">
        <v>0</v>
      </c>
      <c r="L898" s="21">
        <v>1</v>
      </c>
      <c r="M898" s="21">
        <v>1</v>
      </c>
      <c r="N898" s="21">
        <v>0</v>
      </c>
      <c r="O898" s="21">
        <v>0</v>
      </c>
      <c r="P898" s="21">
        <v>0</v>
      </c>
      <c r="Q898" s="22">
        <v>36189.101699999999</v>
      </c>
      <c r="R898" s="59">
        <f t="shared" si="39"/>
        <v>30742.710360104822</v>
      </c>
      <c r="S898" s="59">
        <f t="shared" si="40"/>
        <v>5446.3913398951772</v>
      </c>
      <c r="T898" s="61">
        <f t="shared" si="41"/>
        <v>-0.15049810810571121</v>
      </c>
      <c r="U898" s="61"/>
    </row>
    <row r="899" spans="1:21" ht="14.25" customHeight="1">
      <c r="A899" s="19">
        <v>29</v>
      </c>
      <c r="B899" s="19">
        <v>35.5</v>
      </c>
      <c r="C899" s="20">
        <v>0</v>
      </c>
      <c r="D899" s="20">
        <v>1</v>
      </c>
      <c r="E899" s="20">
        <v>0</v>
      </c>
      <c r="F899" s="20">
        <v>0</v>
      </c>
      <c r="G899" s="20">
        <v>1</v>
      </c>
      <c r="H899" s="21">
        <v>1</v>
      </c>
      <c r="I899" s="21">
        <v>0</v>
      </c>
      <c r="J899" s="21">
        <v>1</v>
      </c>
      <c r="K899" s="21">
        <v>0</v>
      </c>
      <c r="L899" s="21">
        <v>0</v>
      </c>
      <c r="M899" s="21">
        <v>0</v>
      </c>
      <c r="N899" s="21">
        <v>1</v>
      </c>
      <c r="O899" s="21">
        <v>0</v>
      </c>
      <c r="P899" s="21">
        <v>0</v>
      </c>
      <c r="Q899" s="22">
        <v>44585.455869999998</v>
      </c>
      <c r="R899" s="59">
        <f t="shared" ref="R899:R962" si="42">$X$2*A899+$X$3*B899+($X$4)*C899+$X$5*D899+($X$6)*E899+($X$7)*F899+($X$8)*G899+$X$9*H899+($X$10)*I899+($X$11)*J899+$X$12*K899+$X$13*L899+$X$14*M899+($X$15)*N899+($X$16)*O899+($X$17)*P899+($X$18)</f>
        <v>30710.081953604873</v>
      </c>
      <c r="S899" s="59">
        <f t="shared" ref="S899:S962" si="43">Q899-R899</f>
        <v>13875.373916395125</v>
      </c>
      <c r="T899" s="61">
        <f t="shared" ref="T899:T962" si="44">(R899-Q899)/Q899</f>
        <v>-0.31120852407233951</v>
      </c>
      <c r="U899" s="61"/>
    </row>
    <row r="900" spans="1:21" ht="14.25" customHeight="1">
      <c r="A900" s="19">
        <v>53</v>
      </c>
      <c r="B900" s="19">
        <v>34.104999999999997</v>
      </c>
      <c r="C900" s="20">
        <v>0</v>
      </c>
      <c r="D900" s="20">
        <v>1</v>
      </c>
      <c r="E900" s="20">
        <v>0</v>
      </c>
      <c r="F900" s="20">
        <v>0</v>
      </c>
      <c r="G900" s="20">
        <v>1</v>
      </c>
      <c r="H900" s="21">
        <v>1</v>
      </c>
      <c r="I900" s="21">
        <v>0</v>
      </c>
      <c r="J900" s="21">
        <v>0</v>
      </c>
      <c r="K900" s="21">
        <v>0</v>
      </c>
      <c r="L900" s="21">
        <v>1</v>
      </c>
      <c r="M900" s="21">
        <v>0</v>
      </c>
      <c r="N900" s="21">
        <v>0</v>
      </c>
      <c r="O900" s="21">
        <v>1</v>
      </c>
      <c r="P900" s="21">
        <v>0</v>
      </c>
      <c r="Q900" s="22">
        <v>43254.417950000003</v>
      </c>
      <c r="R900" s="59">
        <f t="shared" si="42"/>
        <v>38172.882686775964</v>
      </c>
      <c r="S900" s="59">
        <f t="shared" si="43"/>
        <v>5081.5352632240392</v>
      </c>
      <c r="T900" s="61">
        <f t="shared" si="44"/>
        <v>-0.1174801443195478</v>
      </c>
      <c r="U900" s="61"/>
    </row>
    <row r="901" spans="1:21" ht="14.25" customHeight="1">
      <c r="A901" s="19">
        <v>18</v>
      </c>
      <c r="B901" s="19">
        <v>38.17</v>
      </c>
      <c r="C901" s="20">
        <v>0</v>
      </c>
      <c r="D901" s="20">
        <v>1</v>
      </c>
      <c r="E901" s="20">
        <v>0</v>
      </c>
      <c r="F901" s="20">
        <v>0</v>
      </c>
      <c r="G901" s="20">
        <v>1</v>
      </c>
      <c r="H901" s="21">
        <v>1</v>
      </c>
      <c r="I901" s="21">
        <v>1</v>
      </c>
      <c r="J901" s="21">
        <v>0</v>
      </c>
      <c r="K901" s="21">
        <v>0</v>
      </c>
      <c r="L901" s="21">
        <v>0</v>
      </c>
      <c r="M901" s="21">
        <v>1</v>
      </c>
      <c r="N901" s="21">
        <v>0</v>
      </c>
      <c r="O901" s="21">
        <v>0</v>
      </c>
      <c r="P901" s="21">
        <v>0</v>
      </c>
      <c r="Q901" s="22">
        <v>36307.798300000002</v>
      </c>
      <c r="R901" s="59">
        <f t="shared" si="42"/>
        <v>29221.503215832832</v>
      </c>
      <c r="S901" s="59">
        <f t="shared" si="43"/>
        <v>7086.29508416717</v>
      </c>
      <c r="T901" s="61">
        <f t="shared" si="44"/>
        <v>-0.19517281179143187</v>
      </c>
      <c r="U901" s="61"/>
    </row>
    <row r="902" spans="1:21" ht="14.25" customHeight="1">
      <c r="A902" s="19">
        <v>56</v>
      </c>
      <c r="B902" s="19">
        <v>31.79</v>
      </c>
      <c r="C902" s="20">
        <v>0</v>
      </c>
      <c r="D902" s="20">
        <v>1</v>
      </c>
      <c r="E902" s="20">
        <v>0</v>
      </c>
      <c r="F902" s="20">
        <v>0</v>
      </c>
      <c r="G902" s="20">
        <v>1</v>
      </c>
      <c r="H902" s="21">
        <v>1</v>
      </c>
      <c r="I902" s="21">
        <v>1</v>
      </c>
      <c r="J902" s="21">
        <v>0</v>
      </c>
      <c r="K902" s="21">
        <v>0</v>
      </c>
      <c r="L902" s="21">
        <v>0</v>
      </c>
      <c r="M902" s="21">
        <v>0</v>
      </c>
      <c r="N902" s="21">
        <v>0</v>
      </c>
      <c r="O902" s="21">
        <v>1</v>
      </c>
      <c r="P902" s="21">
        <v>0</v>
      </c>
      <c r="Q902" s="22">
        <v>43813.866099999999</v>
      </c>
      <c r="R902" s="59">
        <f t="shared" si="42"/>
        <v>37845.089398616874</v>
      </c>
      <c r="S902" s="59">
        <f t="shared" si="43"/>
        <v>5968.7767013831253</v>
      </c>
      <c r="T902" s="61">
        <f t="shared" si="44"/>
        <v>-0.13623031320176343</v>
      </c>
      <c r="U902" s="61"/>
    </row>
    <row r="903" spans="1:21" ht="14.25" customHeight="1">
      <c r="A903" s="19">
        <v>41</v>
      </c>
      <c r="B903" s="19">
        <v>30.78</v>
      </c>
      <c r="C903" s="20">
        <v>0</v>
      </c>
      <c r="D903" s="20">
        <v>1</v>
      </c>
      <c r="E903" s="20">
        <v>0</v>
      </c>
      <c r="F903" s="20">
        <v>0</v>
      </c>
      <c r="G903" s="20">
        <v>1</v>
      </c>
      <c r="H903" s="21">
        <v>1</v>
      </c>
      <c r="I903" s="21">
        <v>0</v>
      </c>
      <c r="J903" s="21">
        <v>0</v>
      </c>
      <c r="K903" s="21">
        <v>0</v>
      </c>
      <c r="L903" s="21">
        <v>1</v>
      </c>
      <c r="M903" s="21">
        <v>0</v>
      </c>
      <c r="N903" s="21">
        <v>0</v>
      </c>
      <c r="O903" s="21">
        <v>1</v>
      </c>
      <c r="P903" s="21">
        <v>0</v>
      </c>
      <c r="Q903" s="22">
        <v>39597.407200000001</v>
      </c>
      <c r="R903" s="59">
        <f t="shared" si="42"/>
        <v>33898.827888556072</v>
      </c>
      <c r="S903" s="59">
        <f t="shared" si="43"/>
        <v>5698.5793114439293</v>
      </c>
      <c r="T903" s="61">
        <f t="shared" si="44"/>
        <v>-0.14391294062920182</v>
      </c>
      <c r="U903" s="61"/>
    </row>
    <row r="904" spans="1:21" ht="14.25" customHeight="1">
      <c r="A904" s="19">
        <v>47</v>
      </c>
      <c r="B904" s="19">
        <v>38.94</v>
      </c>
      <c r="C904" s="20">
        <v>0</v>
      </c>
      <c r="D904" s="20">
        <v>1</v>
      </c>
      <c r="E904" s="20">
        <v>0</v>
      </c>
      <c r="F904" s="20">
        <v>0</v>
      </c>
      <c r="G904" s="20">
        <v>1</v>
      </c>
      <c r="H904" s="21">
        <v>1</v>
      </c>
      <c r="I904" s="21">
        <v>1</v>
      </c>
      <c r="J904" s="21">
        <v>0</v>
      </c>
      <c r="K904" s="21">
        <v>0</v>
      </c>
      <c r="L904" s="21">
        <v>0</v>
      </c>
      <c r="M904" s="21">
        <v>0</v>
      </c>
      <c r="N904" s="21">
        <v>0</v>
      </c>
      <c r="O904" s="21">
        <v>1</v>
      </c>
      <c r="P904" s="21">
        <v>0</v>
      </c>
      <c r="Q904" s="22">
        <v>44202.653599999998</v>
      </c>
      <c r="R904" s="59">
        <f t="shared" si="42"/>
        <v>36095.081561261381</v>
      </c>
      <c r="S904" s="59">
        <f t="shared" si="43"/>
        <v>8107.5720387386173</v>
      </c>
      <c r="T904" s="61">
        <f t="shared" si="44"/>
        <v>-0.18341821991290175</v>
      </c>
      <c r="U904" s="61"/>
    </row>
    <row r="905" spans="1:21" ht="14.25" customHeight="1">
      <c r="A905" s="19">
        <v>60</v>
      </c>
      <c r="B905" s="19">
        <v>40.92</v>
      </c>
      <c r="C905" s="20">
        <v>0</v>
      </c>
      <c r="D905" s="20">
        <v>1</v>
      </c>
      <c r="E905" s="20">
        <v>0</v>
      </c>
      <c r="F905" s="20">
        <v>0</v>
      </c>
      <c r="G905" s="20">
        <v>1</v>
      </c>
      <c r="H905" s="21">
        <v>1</v>
      </c>
      <c r="I905" s="21">
        <v>1</v>
      </c>
      <c r="J905" s="21">
        <v>0</v>
      </c>
      <c r="K905" s="21">
        <v>0</v>
      </c>
      <c r="L905" s="21">
        <v>0</v>
      </c>
      <c r="M905" s="21">
        <v>0</v>
      </c>
      <c r="N905" s="21">
        <v>0</v>
      </c>
      <c r="O905" s="21">
        <v>0</v>
      </c>
      <c r="P905" s="21">
        <v>1</v>
      </c>
      <c r="Q905" s="22">
        <v>48673.558799999999</v>
      </c>
      <c r="R905" s="59">
        <f t="shared" si="42"/>
        <v>40689.606674211776</v>
      </c>
      <c r="S905" s="59">
        <f t="shared" si="43"/>
        <v>7983.9521257882225</v>
      </c>
      <c r="T905" s="61">
        <f t="shared" si="44"/>
        <v>-0.16403058092781625</v>
      </c>
      <c r="U905" s="61"/>
    </row>
    <row r="906" spans="1:21" ht="14.25" customHeight="1">
      <c r="A906" s="19">
        <v>18</v>
      </c>
      <c r="B906" s="19">
        <v>31.73</v>
      </c>
      <c r="C906" s="20">
        <v>0</v>
      </c>
      <c r="D906" s="20">
        <v>1</v>
      </c>
      <c r="E906" s="20">
        <v>0</v>
      </c>
      <c r="F906" s="20">
        <v>0</v>
      </c>
      <c r="G906" s="20">
        <v>1</v>
      </c>
      <c r="H906" s="21">
        <v>1</v>
      </c>
      <c r="I906" s="21">
        <v>0</v>
      </c>
      <c r="J906" s="21">
        <v>0</v>
      </c>
      <c r="K906" s="21">
        <v>0</v>
      </c>
      <c r="L906" s="21">
        <v>1</v>
      </c>
      <c r="M906" s="21">
        <v>1</v>
      </c>
      <c r="N906" s="21">
        <v>0</v>
      </c>
      <c r="O906" s="21">
        <v>0</v>
      </c>
      <c r="P906" s="21">
        <v>0</v>
      </c>
      <c r="Q906" s="22">
        <v>33732.686699999998</v>
      </c>
      <c r="R906" s="59">
        <f t="shared" si="42"/>
        <v>29170.955429602371</v>
      </c>
      <c r="S906" s="59">
        <f t="shared" si="43"/>
        <v>4561.7312703976277</v>
      </c>
      <c r="T906" s="61">
        <f t="shared" si="44"/>
        <v>-0.13523178011188858</v>
      </c>
      <c r="U906" s="61"/>
    </row>
    <row r="907" spans="1:21" ht="14.25" customHeight="1">
      <c r="A907" s="19">
        <v>37</v>
      </c>
      <c r="B907" s="19">
        <v>34.200000000000003</v>
      </c>
      <c r="C907" s="20">
        <v>0</v>
      </c>
      <c r="D907" s="20">
        <v>1</v>
      </c>
      <c r="E907" s="20">
        <v>0</v>
      </c>
      <c r="F907" s="20">
        <v>0</v>
      </c>
      <c r="G907" s="20">
        <v>1</v>
      </c>
      <c r="H907" s="21">
        <v>1</v>
      </c>
      <c r="I907" s="21">
        <v>0</v>
      </c>
      <c r="J907" s="21">
        <v>0</v>
      </c>
      <c r="K907" s="21">
        <v>0</v>
      </c>
      <c r="L907" s="21">
        <v>1</v>
      </c>
      <c r="M907" s="21">
        <v>0</v>
      </c>
      <c r="N907" s="21">
        <v>0</v>
      </c>
      <c r="O907" s="21">
        <v>1</v>
      </c>
      <c r="P907" s="21">
        <v>0</v>
      </c>
      <c r="Q907" s="22">
        <v>39047.285000000003</v>
      </c>
      <c r="R907" s="59">
        <f t="shared" si="42"/>
        <v>33157.60527959709</v>
      </c>
      <c r="S907" s="59">
        <f t="shared" si="43"/>
        <v>5889.6797204029135</v>
      </c>
      <c r="T907" s="61">
        <f t="shared" si="44"/>
        <v>-0.15083455150346337</v>
      </c>
      <c r="U907" s="61"/>
    </row>
    <row r="908" spans="1:21" ht="14.25" customHeight="1">
      <c r="A908" s="19">
        <v>51</v>
      </c>
      <c r="B908" s="19">
        <v>42.9</v>
      </c>
      <c r="C908" s="20">
        <v>0</v>
      </c>
      <c r="D908" s="20">
        <v>1</v>
      </c>
      <c r="E908" s="20">
        <v>0</v>
      </c>
      <c r="F908" s="20">
        <v>0</v>
      </c>
      <c r="G908" s="20">
        <v>1</v>
      </c>
      <c r="H908" s="21">
        <v>1</v>
      </c>
      <c r="I908" s="21">
        <v>1</v>
      </c>
      <c r="J908" s="21">
        <v>0</v>
      </c>
      <c r="K908" s="21">
        <v>0</v>
      </c>
      <c r="L908" s="21">
        <v>0</v>
      </c>
      <c r="M908" s="21">
        <v>0</v>
      </c>
      <c r="N908" s="21">
        <v>0</v>
      </c>
      <c r="O908" s="21">
        <v>1</v>
      </c>
      <c r="P908" s="21">
        <v>0</v>
      </c>
      <c r="Q908" s="22">
        <v>47462.894</v>
      </c>
      <c r="R908" s="59">
        <f t="shared" si="42"/>
        <v>37950.169157228891</v>
      </c>
      <c r="S908" s="59">
        <f t="shared" si="43"/>
        <v>9512.7248427711093</v>
      </c>
      <c r="T908" s="61">
        <f t="shared" si="44"/>
        <v>-0.20042445879450818</v>
      </c>
      <c r="U908" s="61"/>
    </row>
    <row r="909" spans="1:21" ht="14.25" customHeight="1">
      <c r="A909" s="19">
        <v>44</v>
      </c>
      <c r="B909" s="19">
        <v>30.2</v>
      </c>
      <c r="C909" s="20">
        <v>0</v>
      </c>
      <c r="D909" s="20">
        <v>1</v>
      </c>
      <c r="E909" s="20">
        <v>0</v>
      </c>
      <c r="F909" s="20">
        <v>0</v>
      </c>
      <c r="G909" s="20">
        <v>1</v>
      </c>
      <c r="H909" s="21">
        <v>1</v>
      </c>
      <c r="I909" s="21">
        <v>0</v>
      </c>
      <c r="J909" s="21">
        <v>1</v>
      </c>
      <c r="K909" s="21">
        <v>0</v>
      </c>
      <c r="L909" s="21">
        <v>0</v>
      </c>
      <c r="M909" s="21">
        <v>0</v>
      </c>
      <c r="N909" s="21">
        <v>0</v>
      </c>
      <c r="O909" s="21">
        <v>1</v>
      </c>
      <c r="P909" s="21">
        <v>0</v>
      </c>
      <c r="Q909" s="22">
        <v>38998.546000000002</v>
      </c>
      <c r="R909" s="59">
        <f t="shared" si="42"/>
        <v>33830.289637233014</v>
      </c>
      <c r="S909" s="59">
        <f t="shared" si="43"/>
        <v>5168.2563627669879</v>
      </c>
      <c r="T909" s="61">
        <f t="shared" si="44"/>
        <v>-0.1325243346961445</v>
      </c>
      <c r="U909" s="61"/>
    </row>
    <row r="910" spans="1:21" ht="14.25" customHeight="1">
      <c r="A910" s="19">
        <v>54</v>
      </c>
      <c r="B910" s="19">
        <v>30.8</v>
      </c>
      <c r="C910" s="20">
        <v>0</v>
      </c>
      <c r="D910" s="20">
        <v>1</v>
      </c>
      <c r="E910" s="20">
        <v>0</v>
      </c>
      <c r="F910" s="20">
        <v>0</v>
      </c>
      <c r="G910" s="20">
        <v>1</v>
      </c>
      <c r="H910" s="21">
        <v>1</v>
      </c>
      <c r="I910" s="21">
        <v>1</v>
      </c>
      <c r="J910" s="21">
        <v>0</v>
      </c>
      <c r="K910" s="21">
        <v>0</v>
      </c>
      <c r="L910" s="21">
        <v>0</v>
      </c>
      <c r="M910" s="21">
        <v>0</v>
      </c>
      <c r="N910" s="21">
        <v>0</v>
      </c>
      <c r="O910" s="21">
        <v>1</v>
      </c>
      <c r="P910" s="21">
        <v>0</v>
      </c>
      <c r="Q910" s="22">
        <v>41999.519999999997</v>
      </c>
      <c r="R910" s="59">
        <f t="shared" si="42"/>
        <v>37066.966513524509</v>
      </c>
      <c r="S910" s="59">
        <f t="shared" si="43"/>
        <v>4932.5534864754882</v>
      </c>
      <c r="T910" s="61">
        <f t="shared" si="44"/>
        <v>-0.11744309188475222</v>
      </c>
      <c r="U910" s="61"/>
    </row>
    <row r="911" spans="1:21" ht="14.25" customHeight="1">
      <c r="A911" s="19">
        <v>43</v>
      </c>
      <c r="B911" s="19">
        <v>34.96</v>
      </c>
      <c r="C911" s="20">
        <v>0</v>
      </c>
      <c r="D911" s="20">
        <v>1</v>
      </c>
      <c r="E911" s="20">
        <v>0</v>
      </c>
      <c r="F911" s="20">
        <v>0</v>
      </c>
      <c r="G911" s="20">
        <v>1</v>
      </c>
      <c r="H911" s="21">
        <v>1</v>
      </c>
      <c r="I911" s="21">
        <v>0</v>
      </c>
      <c r="J911" s="21">
        <v>0</v>
      </c>
      <c r="K911" s="21">
        <v>0</v>
      </c>
      <c r="L911" s="21">
        <v>1</v>
      </c>
      <c r="M911" s="21">
        <v>0</v>
      </c>
      <c r="N911" s="21">
        <v>0</v>
      </c>
      <c r="O911" s="21">
        <v>1</v>
      </c>
      <c r="P911" s="21">
        <v>0</v>
      </c>
      <c r="Q911" s="22">
        <v>41034.221400000002</v>
      </c>
      <c r="R911" s="59">
        <f t="shared" si="42"/>
        <v>35158.418159631809</v>
      </c>
      <c r="S911" s="59">
        <f t="shared" si="43"/>
        <v>5875.8032403681937</v>
      </c>
      <c r="T911" s="61">
        <f t="shared" si="44"/>
        <v>-0.14319275570239512</v>
      </c>
      <c r="U911" s="61"/>
    </row>
    <row r="912" spans="1:21" ht="14.25" customHeight="1">
      <c r="A912" s="19">
        <v>24</v>
      </c>
      <c r="B912" s="19">
        <v>32.700000000000003</v>
      </c>
      <c r="C912" s="20">
        <v>0</v>
      </c>
      <c r="D912" s="20">
        <v>1</v>
      </c>
      <c r="E912" s="20">
        <v>0</v>
      </c>
      <c r="F912" s="20">
        <v>0</v>
      </c>
      <c r="G912" s="20">
        <v>1</v>
      </c>
      <c r="H912" s="21">
        <v>1</v>
      </c>
      <c r="I912" s="21">
        <v>0</v>
      </c>
      <c r="J912" s="21">
        <v>1</v>
      </c>
      <c r="K912" s="21">
        <v>0</v>
      </c>
      <c r="L912" s="21">
        <v>0</v>
      </c>
      <c r="M912" s="21">
        <v>1</v>
      </c>
      <c r="N912" s="21">
        <v>0</v>
      </c>
      <c r="O912" s="21">
        <v>0</v>
      </c>
      <c r="P912" s="21">
        <v>0</v>
      </c>
      <c r="Q912" s="22">
        <v>34472.841</v>
      </c>
      <c r="R912" s="59">
        <f t="shared" si="42"/>
        <v>30279.411969895576</v>
      </c>
      <c r="S912" s="59">
        <f t="shared" si="43"/>
        <v>4193.4290301044239</v>
      </c>
      <c r="T912" s="61">
        <f t="shared" si="44"/>
        <v>-0.12164442814865255</v>
      </c>
      <c r="U912" s="61"/>
    </row>
    <row r="913" spans="1:21" ht="14.25" customHeight="1">
      <c r="A913" s="19">
        <v>47</v>
      </c>
      <c r="B913" s="19">
        <v>36.08</v>
      </c>
      <c r="C913" s="20">
        <v>0</v>
      </c>
      <c r="D913" s="20">
        <v>1</v>
      </c>
      <c r="E913" s="20">
        <v>0</v>
      </c>
      <c r="F913" s="20">
        <v>0</v>
      </c>
      <c r="G913" s="20">
        <v>1</v>
      </c>
      <c r="H913" s="21">
        <v>1</v>
      </c>
      <c r="I913" s="21">
        <v>1</v>
      </c>
      <c r="J913" s="21">
        <v>0</v>
      </c>
      <c r="K913" s="21">
        <v>0</v>
      </c>
      <c r="L913" s="21">
        <v>0</v>
      </c>
      <c r="M913" s="21">
        <v>0</v>
      </c>
      <c r="N913" s="21">
        <v>0</v>
      </c>
      <c r="O913" s="21">
        <v>1</v>
      </c>
      <c r="P913" s="21">
        <v>0</v>
      </c>
      <c r="Q913" s="22">
        <v>42211.138200000001</v>
      </c>
      <c r="R913" s="59">
        <f t="shared" si="42"/>
        <v>35663.421146241817</v>
      </c>
      <c r="S913" s="59">
        <f t="shared" si="43"/>
        <v>6547.7170537581842</v>
      </c>
      <c r="T913" s="61">
        <f t="shared" si="44"/>
        <v>-0.15511823023426988</v>
      </c>
      <c r="U913" s="61"/>
    </row>
    <row r="914" spans="1:21" ht="14.25" customHeight="1">
      <c r="A914" s="19">
        <v>22</v>
      </c>
      <c r="B914" s="19">
        <v>37.07</v>
      </c>
      <c r="C914" s="20">
        <v>0</v>
      </c>
      <c r="D914" s="20">
        <v>1</v>
      </c>
      <c r="E914" s="20">
        <v>0</v>
      </c>
      <c r="F914" s="20">
        <v>0</v>
      </c>
      <c r="G914" s="20">
        <v>1</v>
      </c>
      <c r="H914" s="21">
        <v>1</v>
      </c>
      <c r="I914" s="21">
        <v>1</v>
      </c>
      <c r="J914" s="21">
        <v>0</v>
      </c>
      <c r="K914" s="21">
        <v>0</v>
      </c>
      <c r="L914" s="21">
        <v>0</v>
      </c>
      <c r="M914" s="21">
        <v>1</v>
      </c>
      <c r="N914" s="21">
        <v>0</v>
      </c>
      <c r="O914" s="21">
        <v>0</v>
      </c>
      <c r="P914" s="21">
        <v>0</v>
      </c>
      <c r="Q914" s="22">
        <v>37484.4493</v>
      </c>
      <c r="R914" s="59">
        <f t="shared" si="42"/>
        <v>30312.883923688802</v>
      </c>
      <c r="S914" s="59">
        <f t="shared" si="43"/>
        <v>7171.5653763111986</v>
      </c>
      <c r="T914" s="61">
        <f t="shared" si="44"/>
        <v>-0.19132108141471879</v>
      </c>
      <c r="U914" s="61"/>
    </row>
    <row r="915" spans="1:21" ht="14.25" customHeight="1">
      <c r="A915" s="19">
        <v>20</v>
      </c>
      <c r="B915" s="19">
        <v>30.684999999999999</v>
      </c>
      <c r="C915" s="20">
        <v>0</v>
      </c>
      <c r="D915" s="20">
        <v>1</v>
      </c>
      <c r="E915" s="20">
        <v>0</v>
      </c>
      <c r="F915" s="20">
        <v>0</v>
      </c>
      <c r="G915" s="20">
        <v>1</v>
      </c>
      <c r="H915" s="21">
        <v>1</v>
      </c>
      <c r="I915" s="21">
        <v>0</v>
      </c>
      <c r="J915" s="21">
        <v>0</v>
      </c>
      <c r="K915" s="21">
        <v>0</v>
      </c>
      <c r="L915" s="21">
        <v>1</v>
      </c>
      <c r="M915" s="21">
        <v>1</v>
      </c>
      <c r="N915" s="21">
        <v>0</v>
      </c>
      <c r="O915" s="21">
        <v>0</v>
      </c>
      <c r="P915" s="21">
        <v>0</v>
      </c>
      <c r="Q915" s="22">
        <v>33475.817150000003</v>
      </c>
      <c r="R915" s="59">
        <f t="shared" si="42"/>
        <v>29641.93532708467</v>
      </c>
      <c r="S915" s="59">
        <f t="shared" si="43"/>
        <v>3833.881822915333</v>
      </c>
      <c r="T915" s="61">
        <f t="shared" si="44"/>
        <v>-0.11452690775960141</v>
      </c>
      <c r="U915" s="61"/>
    </row>
    <row r="916" spans="1:21" ht="14.25" customHeight="1">
      <c r="A916" s="19">
        <v>22</v>
      </c>
      <c r="B916" s="19">
        <v>52.58</v>
      </c>
      <c r="C916" s="20">
        <v>0</v>
      </c>
      <c r="D916" s="20">
        <v>1</v>
      </c>
      <c r="E916" s="20">
        <v>0</v>
      </c>
      <c r="F916" s="20">
        <v>0</v>
      </c>
      <c r="G916" s="20">
        <v>1</v>
      </c>
      <c r="H916" s="21">
        <v>1</v>
      </c>
      <c r="I916" s="21">
        <v>1</v>
      </c>
      <c r="J916" s="21">
        <v>0</v>
      </c>
      <c r="K916" s="21">
        <v>0</v>
      </c>
      <c r="L916" s="21">
        <v>0</v>
      </c>
      <c r="M916" s="21">
        <v>1</v>
      </c>
      <c r="N916" s="21">
        <v>0</v>
      </c>
      <c r="O916" s="21">
        <v>0</v>
      </c>
      <c r="P916" s="21">
        <v>0</v>
      </c>
      <c r="Q916" s="22">
        <v>44501.398200000003</v>
      </c>
      <c r="R916" s="59">
        <f t="shared" si="42"/>
        <v>32653.81155898721</v>
      </c>
      <c r="S916" s="59">
        <f t="shared" si="43"/>
        <v>11847.586641012793</v>
      </c>
      <c r="T916" s="61">
        <f t="shared" si="44"/>
        <v>-0.26622953705335017</v>
      </c>
      <c r="U916" s="61"/>
    </row>
    <row r="917" spans="1:21" ht="14.25" customHeight="1">
      <c r="A917" s="19">
        <v>49</v>
      </c>
      <c r="B917" s="19">
        <v>30.9</v>
      </c>
      <c r="C917" s="20">
        <v>0</v>
      </c>
      <c r="D917" s="20">
        <v>1</v>
      </c>
      <c r="E917" s="20">
        <v>0</v>
      </c>
      <c r="F917" s="20">
        <v>0</v>
      </c>
      <c r="G917" s="20">
        <v>1</v>
      </c>
      <c r="H917" s="21">
        <v>1</v>
      </c>
      <c r="I917" s="21">
        <v>0</v>
      </c>
      <c r="J917" s="21">
        <v>1</v>
      </c>
      <c r="K917" s="21">
        <v>0</v>
      </c>
      <c r="L917" s="21">
        <v>0</v>
      </c>
      <c r="M917" s="21">
        <v>0</v>
      </c>
      <c r="N917" s="21">
        <v>0</v>
      </c>
      <c r="O917" s="21">
        <v>1</v>
      </c>
      <c r="P917" s="21">
        <v>0</v>
      </c>
      <c r="Q917" s="22">
        <v>39727.614000000001</v>
      </c>
      <c r="R917" s="59">
        <f t="shared" si="42"/>
        <v>35507.695718264724</v>
      </c>
      <c r="S917" s="59">
        <f t="shared" si="43"/>
        <v>4219.9182817352776</v>
      </c>
      <c r="T917" s="61">
        <f t="shared" si="44"/>
        <v>-0.10622128682923866</v>
      </c>
      <c r="U917" s="61"/>
    </row>
    <row r="918" spans="1:21" ht="14.25" customHeight="1">
      <c r="A918" s="19">
        <v>59</v>
      </c>
      <c r="B918" s="19">
        <v>41.14</v>
      </c>
      <c r="C918" s="20">
        <v>0</v>
      </c>
      <c r="D918" s="20">
        <v>1</v>
      </c>
      <c r="E918" s="20">
        <v>0</v>
      </c>
      <c r="F918" s="20">
        <v>0</v>
      </c>
      <c r="G918" s="20">
        <v>1</v>
      </c>
      <c r="H918" s="21">
        <v>1</v>
      </c>
      <c r="I918" s="21">
        <v>1</v>
      </c>
      <c r="J918" s="21">
        <v>0</v>
      </c>
      <c r="K918" s="21">
        <v>0</v>
      </c>
      <c r="L918" s="21">
        <v>0</v>
      </c>
      <c r="M918" s="21">
        <v>0</v>
      </c>
      <c r="N918" s="21">
        <v>0</v>
      </c>
      <c r="O918" s="21">
        <v>1</v>
      </c>
      <c r="P918" s="21">
        <v>0</v>
      </c>
      <c r="Q918" s="22">
        <v>48970.247600000002</v>
      </c>
      <c r="R918" s="59">
        <f t="shared" si="42"/>
        <v>40199.33986755924</v>
      </c>
      <c r="S918" s="59">
        <f t="shared" si="43"/>
        <v>8770.9077324407626</v>
      </c>
      <c r="T918" s="61">
        <f t="shared" si="44"/>
        <v>-0.17910686921747895</v>
      </c>
      <c r="U918" s="61"/>
    </row>
    <row r="919" spans="1:21" ht="14.25" customHeight="1">
      <c r="A919" s="19">
        <v>37</v>
      </c>
      <c r="B919" s="19">
        <v>37.07</v>
      </c>
      <c r="C919" s="20">
        <v>0</v>
      </c>
      <c r="D919" s="20">
        <v>1</v>
      </c>
      <c r="E919" s="20">
        <v>0</v>
      </c>
      <c r="F919" s="20">
        <v>0</v>
      </c>
      <c r="G919" s="20">
        <v>1</v>
      </c>
      <c r="H919" s="21">
        <v>1</v>
      </c>
      <c r="I919" s="21">
        <v>1</v>
      </c>
      <c r="J919" s="21">
        <v>0</v>
      </c>
      <c r="K919" s="21">
        <v>0</v>
      </c>
      <c r="L919" s="21">
        <v>0</v>
      </c>
      <c r="M919" s="21">
        <v>0</v>
      </c>
      <c r="N919" s="21">
        <v>0</v>
      </c>
      <c r="O919" s="21">
        <v>1</v>
      </c>
      <c r="P919" s="21">
        <v>0</v>
      </c>
      <c r="Q919" s="22">
        <v>39871.704299999998</v>
      </c>
      <c r="R919" s="59">
        <f t="shared" si="42"/>
        <v>32669.332198128301</v>
      </c>
      <c r="S919" s="59">
        <f t="shared" si="43"/>
        <v>7202.3721018716969</v>
      </c>
      <c r="T919" s="61">
        <f t="shared" si="44"/>
        <v>-0.18063868169968589</v>
      </c>
      <c r="U919" s="61"/>
    </row>
    <row r="920" spans="1:21" ht="14.25" customHeight="1">
      <c r="A920" s="19">
        <v>28</v>
      </c>
      <c r="B920" s="19">
        <v>31.68</v>
      </c>
      <c r="C920" s="20">
        <v>0</v>
      </c>
      <c r="D920" s="20">
        <v>1</v>
      </c>
      <c r="E920" s="20">
        <v>0</v>
      </c>
      <c r="F920" s="20">
        <v>0</v>
      </c>
      <c r="G920" s="20">
        <v>1</v>
      </c>
      <c r="H920" s="21">
        <v>1</v>
      </c>
      <c r="I920" s="21">
        <v>1</v>
      </c>
      <c r="J920" s="21">
        <v>0</v>
      </c>
      <c r="K920" s="21">
        <v>0</v>
      </c>
      <c r="L920" s="21">
        <v>0</v>
      </c>
      <c r="M920" s="21">
        <v>0</v>
      </c>
      <c r="N920" s="21">
        <v>1</v>
      </c>
      <c r="O920" s="21">
        <v>0</v>
      </c>
      <c r="P920" s="21">
        <v>0</v>
      </c>
      <c r="Q920" s="22">
        <v>34672.147199999999</v>
      </c>
      <c r="R920" s="59">
        <f t="shared" si="42"/>
        <v>29821.786432306209</v>
      </c>
      <c r="S920" s="59">
        <f t="shared" si="43"/>
        <v>4850.36076769379</v>
      </c>
      <c r="T920" s="61">
        <f t="shared" si="44"/>
        <v>-0.13989213704347073</v>
      </c>
      <c r="U920" s="61"/>
    </row>
    <row r="921" spans="1:21" ht="14.25" customHeight="1">
      <c r="A921" s="19">
        <v>47</v>
      </c>
      <c r="B921" s="19">
        <v>36.19</v>
      </c>
      <c r="C921" s="20">
        <v>0</v>
      </c>
      <c r="D921" s="20">
        <v>1</v>
      </c>
      <c r="E921" s="20">
        <v>0</v>
      </c>
      <c r="F921" s="20">
        <v>0</v>
      </c>
      <c r="G921" s="20">
        <v>1</v>
      </c>
      <c r="H921" s="21">
        <v>1</v>
      </c>
      <c r="I921" s="21">
        <v>1</v>
      </c>
      <c r="J921" s="21">
        <v>0</v>
      </c>
      <c r="K921" s="21">
        <v>0</v>
      </c>
      <c r="L921" s="21">
        <v>0</v>
      </c>
      <c r="M921" s="21">
        <v>0</v>
      </c>
      <c r="N921" s="21">
        <v>0</v>
      </c>
      <c r="O921" s="21">
        <v>1</v>
      </c>
      <c r="P921" s="21">
        <v>0</v>
      </c>
      <c r="Q921" s="22">
        <v>41676.081100000003</v>
      </c>
      <c r="R921" s="59">
        <f t="shared" si="42"/>
        <v>35680.023469896412</v>
      </c>
      <c r="S921" s="59">
        <f t="shared" si="43"/>
        <v>5996.0576301035908</v>
      </c>
      <c r="T921" s="61">
        <f t="shared" si="44"/>
        <v>-0.14387287556419479</v>
      </c>
      <c r="U921" s="61"/>
    </row>
    <row r="922" spans="1:21" ht="14.25" customHeight="1">
      <c r="A922" s="19">
        <v>38</v>
      </c>
      <c r="B922" s="19">
        <v>38.39</v>
      </c>
      <c r="C922" s="20">
        <v>0</v>
      </c>
      <c r="D922" s="20">
        <v>1</v>
      </c>
      <c r="E922" s="20">
        <v>0</v>
      </c>
      <c r="F922" s="20">
        <v>0</v>
      </c>
      <c r="G922" s="20">
        <v>1</v>
      </c>
      <c r="H922" s="21">
        <v>1</v>
      </c>
      <c r="I922" s="21">
        <v>1</v>
      </c>
      <c r="J922" s="21">
        <v>0</v>
      </c>
      <c r="K922" s="21">
        <v>0</v>
      </c>
      <c r="L922" s="21">
        <v>0</v>
      </c>
      <c r="M922" s="21">
        <v>0</v>
      </c>
      <c r="N922" s="21">
        <v>0</v>
      </c>
      <c r="O922" s="21">
        <v>1</v>
      </c>
      <c r="P922" s="21">
        <v>0</v>
      </c>
      <c r="Q922" s="22">
        <v>41949.244100000004</v>
      </c>
      <c r="R922" s="59">
        <f t="shared" si="42"/>
        <v>33182.91106808398</v>
      </c>
      <c r="S922" s="59">
        <f t="shared" si="43"/>
        <v>8766.3330319160232</v>
      </c>
      <c r="T922" s="61">
        <f t="shared" si="44"/>
        <v>-0.20897475556457101</v>
      </c>
      <c r="U922" s="61"/>
    </row>
    <row r="923" spans="1:21" ht="14.25" customHeight="1">
      <c r="A923" s="19">
        <v>25</v>
      </c>
      <c r="B923" s="19">
        <v>33.33</v>
      </c>
      <c r="C923" s="20">
        <v>0</v>
      </c>
      <c r="D923" s="20">
        <v>1</v>
      </c>
      <c r="E923" s="20">
        <v>0</v>
      </c>
      <c r="F923" s="20">
        <v>0</v>
      </c>
      <c r="G923" s="20">
        <v>1</v>
      </c>
      <c r="H923" s="21">
        <v>1</v>
      </c>
      <c r="I923" s="21">
        <v>1</v>
      </c>
      <c r="J923" s="21">
        <v>0</v>
      </c>
      <c r="K923" s="21">
        <v>0</v>
      </c>
      <c r="L923" s="21">
        <v>0</v>
      </c>
      <c r="M923" s="21">
        <v>1</v>
      </c>
      <c r="N923" s="21">
        <v>0</v>
      </c>
      <c r="O923" s="21">
        <v>0</v>
      </c>
      <c r="P923" s="21">
        <v>0</v>
      </c>
      <c r="Q923" s="22">
        <v>36124.573700000001</v>
      </c>
      <c r="R923" s="59">
        <f t="shared" si="42"/>
        <v>30691.457877733919</v>
      </c>
      <c r="S923" s="59">
        <f t="shared" si="43"/>
        <v>5433.1158222660815</v>
      </c>
      <c r="T923" s="61">
        <f t="shared" si="44"/>
        <v>-0.15039944463804375</v>
      </c>
      <c r="U923" s="61"/>
    </row>
    <row r="924" spans="1:21" ht="14.25" customHeight="1">
      <c r="A924" s="19">
        <v>33</v>
      </c>
      <c r="B924" s="19">
        <v>35.75</v>
      </c>
      <c r="C924" s="20">
        <v>0</v>
      </c>
      <c r="D924" s="20">
        <v>1</v>
      </c>
      <c r="E924" s="20">
        <v>0</v>
      </c>
      <c r="F924" s="20">
        <v>0</v>
      </c>
      <c r="G924" s="20">
        <v>1</v>
      </c>
      <c r="H924" s="21">
        <v>1</v>
      </c>
      <c r="I924" s="21">
        <v>1</v>
      </c>
      <c r="J924" s="21">
        <v>0</v>
      </c>
      <c r="K924" s="21">
        <v>0</v>
      </c>
      <c r="L924" s="21">
        <v>0</v>
      </c>
      <c r="M924" s="21">
        <v>0</v>
      </c>
      <c r="N924" s="21">
        <v>1</v>
      </c>
      <c r="O924" s="21">
        <v>0</v>
      </c>
      <c r="P924" s="21">
        <v>0</v>
      </c>
      <c r="Q924" s="22">
        <v>38282.749499999998</v>
      </c>
      <c r="R924" s="59">
        <f t="shared" si="42"/>
        <v>32007.827338028808</v>
      </c>
      <c r="S924" s="59">
        <f t="shared" si="43"/>
        <v>6274.9221619711898</v>
      </c>
      <c r="T924" s="61">
        <f t="shared" si="44"/>
        <v>-0.16390991357533477</v>
      </c>
      <c r="U924" s="61"/>
    </row>
    <row r="925" spans="1:21" ht="14.25" customHeight="1">
      <c r="A925" s="19">
        <v>60</v>
      </c>
      <c r="B925" s="19">
        <v>32.799999999999997</v>
      </c>
      <c r="C925" s="20">
        <v>0</v>
      </c>
      <c r="D925" s="20">
        <v>1</v>
      </c>
      <c r="E925" s="20">
        <v>0</v>
      </c>
      <c r="F925" s="20">
        <v>0</v>
      </c>
      <c r="G925" s="20">
        <v>1</v>
      </c>
      <c r="H925" s="21">
        <v>1</v>
      </c>
      <c r="I925" s="21">
        <v>0</v>
      </c>
      <c r="J925" s="21">
        <v>1</v>
      </c>
      <c r="K925" s="21">
        <v>0</v>
      </c>
      <c r="L925" s="21">
        <v>0</v>
      </c>
      <c r="M925" s="21">
        <v>0</v>
      </c>
      <c r="N925" s="21">
        <v>0</v>
      </c>
      <c r="O925" s="21">
        <v>0</v>
      </c>
      <c r="P925" s="21">
        <v>1</v>
      </c>
      <c r="Q925" s="22">
        <v>52590.829389999999</v>
      </c>
      <c r="R925" s="59">
        <f t="shared" si="42"/>
        <v>39461.444441810803</v>
      </c>
      <c r="S925" s="59">
        <f t="shared" si="43"/>
        <v>13129.384948189196</v>
      </c>
      <c r="T925" s="61">
        <f t="shared" si="44"/>
        <v>-0.24965160467094119</v>
      </c>
      <c r="U925" s="61"/>
    </row>
    <row r="926" spans="1:21" ht="14.25" customHeight="1">
      <c r="A926" s="19">
        <v>19</v>
      </c>
      <c r="B926" s="19">
        <v>44.88</v>
      </c>
      <c r="C926" s="20">
        <v>0</v>
      </c>
      <c r="D926" s="20">
        <v>1</v>
      </c>
      <c r="E926" s="20">
        <v>0</v>
      </c>
      <c r="F926" s="20">
        <v>0</v>
      </c>
      <c r="G926" s="20">
        <v>1</v>
      </c>
      <c r="H926" s="21">
        <v>1</v>
      </c>
      <c r="I926" s="21">
        <v>1</v>
      </c>
      <c r="J926" s="21">
        <v>0</v>
      </c>
      <c r="K926" s="21">
        <v>0</v>
      </c>
      <c r="L926" s="21">
        <v>0</v>
      </c>
      <c r="M926" s="21">
        <v>1</v>
      </c>
      <c r="N926" s="21">
        <v>0</v>
      </c>
      <c r="O926" s="21">
        <v>0</v>
      </c>
      <c r="P926" s="21">
        <v>0</v>
      </c>
      <c r="Q926" s="22">
        <v>39722.746200000001</v>
      </c>
      <c r="R926" s="59">
        <f t="shared" si="42"/>
        <v>30548.595944863839</v>
      </c>
      <c r="S926" s="59">
        <f t="shared" si="43"/>
        <v>9174.1502551361627</v>
      </c>
      <c r="T926" s="61">
        <f t="shared" si="44"/>
        <v>-0.23095458226743051</v>
      </c>
      <c r="U926" s="61"/>
    </row>
    <row r="927" spans="1:21" ht="14.25" customHeight="1">
      <c r="A927" s="19">
        <v>20</v>
      </c>
      <c r="B927" s="19">
        <v>35.625</v>
      </c>
      <c r="C927" s="20">
        <v>0</v>
      </c>
      <c r="D927" s="20">
        <v>1</v>
      </c>
      <c r="E927" s="20">
        <v>0</v>
      </c>
      <c r="F927" s="20">
        <v>0</v>
      </c>
      <c r="G927" s="20">
        <v>1</v>
      </c>
      <c r="H927" s="21">
        <v>1</v>
      </c>
      <c r="I927" s="21">
        <v>0</v>
      </c>
      <c r="J927" s="21">
        <v>0</v>
      </c>
      <c r="K927" s="21">
        <v>1</v>
      </c>
      <c r="L927" s="21">
        <v>0</v>
      </c>
      <c r="M927" s="21">
        <v>1</v>
      </c>
      <c r="N927" s="21">
        <v>0</v>
      </c>
      <c r="O927" s="21">
        <v>0</v>
      </c>
      <c r="P927" s="21">
        <v>0</v>
      </c>
      <c r="Q927" s="22">
        <v>37465.34375</v>
      </c>
      <c r="R927" s="59">
        <f t="shared" si="42"/>
        <v>30012.908960539251</v>
      </c>
      <c r="S927" s="59">
        <f t="shared" si="43"/>
        <v>7452.434789460749</v>
      </c>
      <c r="T927" s="61">
        <f t="shared" si="44"/>
        <v>-0.1989154253912524</v>
      </c>
      <c r="U927" s="61"/>
    </row>
    <row r="928" spans="1:21" ht="14.25" customHeight="1">
      <c r="A928" s="19">
        <v>36</v>
      </c>
      <c r="B928" s="19">
        <v>33.4</v>
      </c>
      <c r="C928" s="20">
        <v>0</v>
      </c>
      <c r="D928" s="20">
        <v>1</v>
      </c>
      <c r="E928" s="20">
        <v>0</v>
      </c>
      <c r="F928" s="20">
        <v>0</v>
      </c>
      <c r="G928" s="20">
        <v>1</v>
      </c>
      <c r="H928" s="21">
        <v>1</v>
      </c>
      <c r="I928" s="21">
        <v>0</v>
      </c>
      <c r="J928" s="21">
        <v>1</v>
      </c>
      <c r="K928" s="21">
        <v>0</v>
      </c>
      <c r="L928" s="21">
        <v>0</v>
      </c>
      <c r="M928" s="21">
        <v>0</v>
      </c>
      <c r="N928" s="21">
        <v>0</v>
      </c>
      <c r="O928" s="21">
        <v>1</v>
      </c>
      <c r="P928" s="21">
        <v>0</v>
      </c>
      <c r="Q928" s="22">
        <v>38415.474000000002</v>
      </c>
      <c r="R928" s="59">
        <f t="shared" si="42"/>
        <v>31798.458436562869</v>
      </c>
      <c r="S928" s="59">
        <f t="shared" si="43"/>
        <v>6617.0155634371331</v>
      </c>
      <c r="T928" s="61">
        <f t="shared" si="44"/>
        <v>-0.17224870278672424</v>
      </c>
      <c r="U928" s="61"/>
    </row>
    <row r="929" spans="1:21" ht="14.25" customHeight="1">
      <c r="A929" s="19">
        <v>52</v>
      </c>
      <c r="B929" s="19">
        <v>34.484999999999999</v>
      </c>
      <c r="C929" s="20">
        <v>0</v>
      </c>
      <c r="D929" s="20">
        <v>1</v>
      </c>
      <c r="E929" s="20">
        <v>0</v>
      </c>
      <c r="F929" s="20">
        <v>0</v>
      </c>
      <c r="G929" s="20">
        <v>1</v>
      </c>
      <c r="H929" s="21">
        <v>1</v>
      </c>
      <c r="I929" s="21">
        <v>0</v>
      </c>
      <c r="J929" s="21">
        <v>0</v>
      </c>
      <c r="K929" s="21">
        <v>1</v>
      </c>
      <c r="L929" s="21">
        <v>0</v>
      </c>
      <c r="M929" s="21">
        <v>0</v>
      </c>
      <c r="N929" s="21">
        <v>0</v>
      </c>
      <c r="O929" s="21">
        <v>1</v>
      </c>
      <c r="P929" s="21">
        <v>0</v>
      </c>
      <c r="Q929" s="22">
        <v>60021.398970000002</v>
      </c>
      <c r="R929" s="59">
        <f t="shared" si="42"/>
        <v>37541.263553539422</v>
      </c>
      <c r="S929" s="59">
        <f t="shared" si="43"/>
        <v>22480.13541646058</v>
      </c>
      <c r="T929" s="61">
        <f t="shared" si="44"/>
        <v>-0.37453534576387731</v>
      </c>
      <c r="U929" s="61"/>
    </row>
    <row r="930" spans="1:21" ht="14.25" customHeight="1">
      <c r="A930" s="19">
        <v>52</v>
      </c>
      <c r="B930" s="19">
        <v>41.8</v>
      </c>
      <c r="C930" s="20">
        <v>0</v>
      </c>
      <c r="D930" s="20">
        <v>1</v>
      </c>
      <c r="E930" s="20">
        <v>0</v>
      </c>
      <c r="F930" s="20">
        <v>0</v>
      </c>
      <c r="G930" s="20">
        <v>1</v>
      </c>
      <c r="H930" s="21">
        <v>1</v>
      </c>
      <c r="I930" s="21">
        <v>1</v>
      </c>
      <c r="J930" s="21">
        <v>0</v>
      </c>
      <c r="K930" s="21">
        <v>0</v>
      </c>
      <c r="L930" s="21">
        <v>0</v>
      </c>
      <c r="M930" s="21">
        <v>0</v>
      </c>
      <c r="N930" s="21">
        <v>0</v>
      </c>
      <c r="O930" s="21">
        <v>1</v>
      </c>
      <c r="P930" s="21">
        <v>0</v>
      </c>
      <c r="Q930" s="22">
        <v>47269.853999999999</v>
      </c>
      <c r="R930" s="59">
        <f t="shared" si="42"/>
        <v>38098.496906783395</v>
      </c>
      <c r="S930" s="59">
        <f t="shared" si="43"/>
        <v>9171.357093216604</v>
      </c>
      <c r="T930" s="61">
        <f t="shared" si="44"/>
        <v>-0.19402126973391126</v>
      </c>
      <c r="U930" s="61"/>
    </row>
    <row r="931" spans="1:21" ht="14.25" customHeight="1">
      <c r="A931" s="19">
        <v>64</v>
      </c>
      <c r="B931" s="19">
        <v>36.96</v>
      </c>
      <c r="C931" s="20">
        <v>0</v>
      </c>
      <c r="D931" s="20">
        <v>1</v>
      </c>
      <c r="E931" s="20">
        <v>0</v>
      </c>
      <c r="F931" s="20">
        <v>0</v>
      </c>
      <c r="G931" s="20">
        <v>1</v>
      </c>
      <c r="H931" s="21">
        <v>1</v>
      </c>
      <c r="I931" s="21">
        <v>1</v>
      </c>
      <c r="J931" s="21">
        <v>0</v>
      </c>
      <c r="K931" s="21">
        <v>0</v>
      </c>
      <c r="L931" s="21">
        <v>0</v>
      </c>
      <c r="M931" s="21">
        <v>0</v>
      </c>
      <c r="N931" s="21">
        <v>0</v>
      </c>
      <c r="O931" s="21">
        <v>0</v>
      </c>
      <c r="P931" s="21">
        <v>1</v>
      </c>
      <c r="Q931" s="22">
        <v>49577.662400000001</v>
      </c>
      <c r="R931" s="59">
        <f t="shared" si="42"/>
        <v>41349.32696704819</v>
      </c>
      <c r="S931" s="59">
        <f t="shared" si="43"/>
        <v>8228.3354329518115</v>
      </c>
      <c r="T931" s="61">
        <f t="shared" si="44"/>
        <v>-0.16596860429933888</v>
      </c>
      <c r="U931" s="61"/>
    </row>
    <row r="932" spans="1:21" ht="14.25" customHeight="1">
      <c r="A932" s="19">
        <v>32</v>
      </c>
      <c r="B932" s="19">
        <v>33.630000000000003</v>
      </c>
      <c r="C932" s="20">
        <v>0</v>
      </c>
      <c r="D932" s="20">
        <v>1</v>
      </c>
      <c r="E932" s="20">
        <v>0</v>
      </c>
      <c r="F932" s="20">
        <v>0</v>
      </c>
      <c r="G932" s="20">
        <v>1</v>
      </c>
      <c r="H932" s="21">
        <v>1</v>
      </c>
      <c r="I932" s="21">
        <v>0</v>
      </c>
      <c r="J932" s="21">
        <v>0</v>
      </c>
      <c r="K932" s="21">
        <v>0</v>
      </c>
      <c r="L932" s="21">
        <v>1</v>
      </c>
      <c r="M932" s="21">
        <v>0</v>
      </c>
      <c r="N932" s="21">
        <v>1</v>
      </c>
      <c r="O932" s="21">
        <v>0</v>
      </c>
      <c r="P932" s="21">
        <v>0</v>
      </c>
      <c r="Q932" s="22">
        <v>37607.527699999999</v>
      </c>
      <c r="R932" s="59">
        <f t="shared" si="42"/>
        <v>32294.947094678457</v>
      </c>
      <c r="S932" s="59">
        <f t="shared" si="43"/>
        <v>5312.580605321542</v>
      </c>
      <c r="T932" s="61">
        <f t="shared" si="44"/>
        <v>-0.14126375569542005</v>
      </c>
      <c r="U932" s="61"/>
    </row>
    <row r="933" spans="1:21" ht="14.25" customHeight="1">
      <c r="A933" s="19">
        <v>24</v>
      </c>
      <c r="B933" s="19">
        <v>31.065000000000001</v>
      </c>
      <c r="C933" s="20">
        <v>0</v>
      </c>
      <c r="D933" s="20">
        <v>1</v>
      </c>
      <c r="E933" s="20">
        <v>0</v>
      </c>
      <c r="F933" s="20">
        <v>0</v>
      </c>
      <c r="G933" s="20">
        <v>1</v>
      </c>
      <c r="H933" s="21">
        <v>1</v>
      </c>
      <c r="I933" s="21">
        <v>0</v>
      </c>
      <c r="J933" s="21">
        <v>0</v>
      </c>
      <c r="K933" s="21">
        <v>0</v>
      </c>
      <c r="L933" s="21">
        <v>1</v>
      </c>
      <c r="M933" s="21">
        <v>1</v>
      </c>
      <c r="N933" s="21">
        <v>0</v>
      </c>
      <c r="O933" s="21">
        <v>0</v>
      </c>
      <c r="P933" s="21">
        <v>0</v>
      </c>
      <c r="Q933" s="22">
        <v>34254.053350000002</v>
      </c>
      <c r="R933" s="59">
        <f t="shared" si="42"/>
        <v>30956.692753202507</v>
      </c>
      <c r="S933" s="59">
        <f t="shared" si="43"/>
        <v>3297.3605967974945</v>
      </c>
      <c r="T933" s="61">
        <f t="shared" si="44"/>
        <v>-9.6261909885695163E-2</v>
      </c>
      <c r="U933" s="61"/>
    </row>
    <row r="934" spans="1:21" ht="14.25" customHeight="1">
      <c r="A934" s="19">
        <v>39</v>
      </c>
      <c r="B934" s="19">
        <v>29.925000000000001</v>
      </c>
      <c r="C934" s="20">
        <v>0</v>
      </c>
      <c r="D934" s="20">
        <v>1</v>
      </c>
      <c r="E934" s="20">
        <v>0</v>
      </c>
      <c r="F934" s="20">
        <v>0</v>
      </c>
      <c r="G934" s="20">
        <v>1</v>
      </c>
      <c r="H934" s="21">
        <v>1</v>
      </c>
      <c r="I934" s="21">
        <v>0</v>
      </c>
      <c r="J934" s="21">
        <v>0</v>
      </c>
      <c r="K934" s="21">
        <v>0</v>
      </c>
      <c r="L934" s="21">
        <v>1</v>
      </c>
      <c r="M934" s="21">
        <v>0</v>
      </c>
      <c r="N934" s="21">
        <v>0</v>
      </c>
      <c r="O934" s="21">
        <v>1</v>
      </c>
      <c r="P934" s="21">
        <v>0</v>
      </c>
      <c r="Q934" s="22">
        <v>22462.043750000001</v>
      </c>
      <c r="R934" s="59">
        <f t="shared" si="42"/>
        <v>33141.080582494353</v>
      </c>
      <c r="S934" s="59">
        <f t="shared" si="43"/>
        <v>-10679.036832494352</v>
      </c>
      <c r="T934" s="61">
        <f t="shared" si="44"/>
        <v>0.47542587626267763</v>
      </c>
      <c r="U934" s="61"/>
    </row>
    <row r="935" spans="1:21" ht="14.25" customHeight="1">
      <c r="A935" s="19">
        <v>61</v>
      </c>
      <c r="B935" s="19">
        <v>36.299999999999997</v>
      </c>
      <c r="C935" s="20">
        <v>0</v>
      </c>
      <c r="D935" s="20">
        <v>1</v>
      </c>
      <c r="E935" s="20">
        <v>0</v>
      </c>
      <c r="F935" s="20">
        <v>0</v>
      </c>
      <c r="G935" s="20">
        <v>1</v>
      </c>
      <c r="H935" s="21">
        <v>1</v>
      </c>
      <c r="I935" s="21">
        <v>0</v>
      </c>
      <c r="J935" s="21">
        <v>1</v>
      </c>
      <c r="K935" s="21">
        <v>0</v>
      </c>
      <c r="L935" s="21">
        <v>0</v>
      </c>
      <c r="M935" s="21">
        <v>0</v>
      </c>
      <c r="N935" s="21">
        <v>0</v>
      </c>
      <c r="O935" s="21">
        <v>0</v>
      </c>
      <c r="P935" s="21">
        <v>1</v>
      </c>
      <c r="Q935" s="22">
        <v>47403.88</v>
      </c>
      <c r="R935" s="59">
        <f t="shared" si="42"/>
        <v>40304.05118055761</v>
      </c>
      <c r="S935" s="59">
        <f t="shared" si="43"/>
        <v>7099.8288194423876</v>
      </c>
      <c r="T935" s="61">
        <f t="shared" si="44"/>
        <v>-0.14977315821916662</v>
      </c>
      <c r="U935" s="61"/>
    </row>
    <row r="936" spans="1:21" ht="14.25" customHeight="1">
      <c r="A936" s="19">
        <v>20</v>
      </c>
      <c r="B936" s="19">
        <v>39.4</v>
      </c>
      <c r="C936" s="20">
        <v>0</v>
      </c>
      <c r="D936" s="20">
        <v>1</v>
      </c>
      <c r="E936" s="20">
        <v>0</v>
      </c>
      <c r="F936" s="20">
        <v>0</v>
      </c>
      <c r="G936" s="20">
        <v>1</v>
      </c>
      <c r="H936" s="21">
        <v>1</v>
      </c>
      <c r="I936" s="21">
        <v>0</v>
      </c>
      <c r="J936" s="21">
        <v>1</v>
      </c>
      <c r="K936" s="21">
        <v>0</v>
      </c>
      <c r="L936" s="21">
        <v>0</v>
      </c>
      <c r="M936" s="21">
        <v>1</v>
      </c>
      <c r="N936" s="21">
        <v>0</v>
      </c>
      <c r="O936" s="21">
        <v>0</v>
      </c>
      <c r="P936" s="21">
        <v>0</v>
      </c>
      <c r="Q936" s="22">
        <v>38344.565999999999</v>
      </c>
      <c r="R936" s="59">
        <f t="shared" si="42"/>
        <v>30033.24046627371</v>
      </c>
      <c r="S936" s="59">
        <f t="shared" si="43"/>
        <v>8311.325533726289</v>
      </c>
      <c r="T936" s="61">
        <f t="shared" si="44"/>
        <v>-0.21675367335560114</v>
      </c>
      <c r="U936" s="61"/>
    </row>
    <row r="937" spans="1:21" ht="14.25" customHeight="1">
      <c r="A937" s="19">
        <v>19</v>
      </c>
      <c r="B937" s="19">
        <v>34.9</v>
      </c>
      <c r="C937" s="20">
        <v>0</v>
      </c>
      <c r="D937" s="20">
        <v>1</v>
      </c>
      <c r="E937" s="20">
        <v>0</v>
      </c>
      <c r="F937" s="20">
        <v>0</v>
      </c>
      <c r="G937" s="20">
        <v>1</v>
      </c>
      <c r="H937" s="21">
        <v>1</v>
      </c>
      <c r="I937" s="21">
        <v>0</v>
      </c>
      <c r="J937" s="21">
        <v>1</v>
      </c>
      <c r="K937" s="21">
        <v>0</v>
      </c>
      <c r="L937" s="21">
        <v>0</v>
      </c>
      <c r="M937" s="21">
        <v>1</v>
      </c>
      <c r="N937" s="21">
        <v>0</v>
      </c>
      <c r="O937" s="21">
        <v>0</v>
      </c>
      <c r="P937" s="21">
        <v>0</v>
      </c>
      <c r="Q937" s="22">
        <v>34828.654000000002</v>
      </c>
      <c r="R937" s="59">
        <f t="shared" si="42"/>
        <v>29039.703512485095</v>
      </c>
      <c r="S937" s="59">
        <f t="shared" si="43"/>
        <v>5788.9504875149069</v>
      </c>
      <c r="T937" s="61">
        <f t="shared" si="44"/>
        <v>-0.16621229426537432</v>
      </c>
      <c r="U937" s="61"/>
    </row>
    <row r="938" spans="1:21" ht="14.25" customHeight="1">
      <c r="A938" s="19">
        <v>45</v>
      </c>
      <c r="B938" s="19">
        <v>30.36</v>
      </c>
      <c r="C938" s="20">
        <v>0</v>
      </c>
      <c r="D938" s="20">
        <v>1</v>
      </c>
      <c r="E938" s="20">
        <v>0</v>
      </c>
      <c r="F938" s="20">
        <v>0</v>
      </c>
      <c r="G938" s="20">
        <v>1</v>
      </c>
      <c r="H938" s="21">
        <v>1</v>
      </c>
      <c r="I938" s="21">
        <v>1</v>
      </c>
      <c r="J938" s="21">
        <v>0</v>
      </c>
      <c r="K938" s="21">
        <v>0</v>
      </c>
      <c r="L938" s="21">
        <v>0</v>
      </c>
      <c r="M938" s="21">
        <v>0</v>
      </c>
      <c r="N938" s="21">
        <v>0</v>
      </c>
      <c r="O938" s="21">
        <v>1</v>
      </c>
      <c r="P938" s="21">
        <v>0</v>
      </c>
      <c r="Q938" s="22">
        <v>62592.873090000001</v>
      </c>
      <c r="R938" s="59">
        <f t="shared" si="42"/>
        <v>34171.398344001711</v>
      </c>
      <c r="S938" s="59">
        <f t="shared" si="43"/>
        <v>28421.47474599829</v>
      </c>
      <c r="T938" s="61">
        <f t="shared" si="44"/>
        <v>-0.45406886348118408</v>
      </c>
      <c r="U938" s="61"/>
    </row>
    <row r="939" spans="1:21" ht="14.25" customHeight="1">
      <c r="A939" s="19">
        <v>62</v>
      </c>
      <c r="B939" s="19">
        <v>30.875</v>
      </c>
      <c r="C939" s="20">
        <v>0</v>
      </c>
      <c r="D939" s="20">
        <v>1</v>
      </c>
      <c r="E939" s="20">
        <v>0</v>
      </c>
      <c r="F939" s="20">
        <v>0</v>
      </c>
      <c r="G939" s="20">
        <v>1</v>
      </c>
      <c r="H939" s="21">
        <v>1</v>
      </c>
      <c r="I939" s="21">
        <v>0</v>
      </c>
      <c r="J939" s="21">
        <v>0</v>
      </c>
      <c r="K939" s="21">
        <v>1</v>
      </c>
      <c r="L939" s="21">
        <v>0</v>
      </c>
      <c r="M939" s="21">
        <v>0</v>
      </c>
      <c r="N939" s="21">
        <v>0</v>
      </c>
      <c r="O939" s="21">
        <v>0</v>
      </c>
      <c r="P939" s="21">
        <v>1</v>
      </c>
      <c r="Q939" s="22">
        <v>46718.163249999998</v>
      </c>
      <c r="R939" s="59">
        <f t="shared" si="42"/>
        <v>40349.035806104657</v>
      </c>
      <c r="S939" s="59">
        <f t="shared" si="43"/>
        <v>6369.1274438953405</v>
      </c>
      <c r="T939" s="61">
        <f t="shared" si="44"/>
        <v>-0.13633086150696092</v>
      </c>
      <c r="U939" s="61"/>
    </row>
    <row r="940" spans="1:21" ht="14.25" customHeight="1">
      <c r="A940" s="19">
        <v>18</v>
      </c>
      <c r="B940" s="19">
        <v>26.315000000000001</v>
      </c>
      <c r="C940" s="20">
        <v>0</v>
      </c>
      <c r="D940" s="20">
        <v>0</v>
      </c>
      <c r="E940" s="20">
        <v>1</v>
      </c>
      <c r="F940" s="20">
        <v>0</v>
      </c>
      <c r="G940" s="20">
        <v>0</v>
      </c>
      <c r="H940" s="21">
        <v>0</v>
      </c>
      <c r="I940" s="21">
        <v>0</v>
      </c>
      <c r="J940" s="21">
        <v>0</v>
      </c>
      <c r="K940" s="21">
        <v>0</v>
      </c>
      <c r="L940" s="21">
        <v>1</v>
      </c>
      <c r="M940" s="21">
        <v>1</v>
      </c>
      <c r="N940" s="21">
        <v>0</v>
      </c>
      <c r="O940" s="21">
        <v>0</v>
      </c>
      <c r="P940" s="21">
        <v>0</v>
      </c>
      <c r="Q940" s="22">
        <v>2198.1898500000002</v>
      </c>
      <c r="R940" s="59">
        <f t="shared" si="42"/>
        <v>1993.2357910555647</v>
      </c>
      <c r="S940" s="59">
        <f t="shared" si="43"/>
        <v>204.95405894443547</v>
      </c>
      <c r="T940" s="61">
        <f t="shared" si="44"/>
        <v>-9.3237651399598387E-2</v>
      </c>
      <c r="U940" s="61"/>
    </row>
    <row r="941" spans="1:21" ht="14.25" customHeight="1">
      <c r="A941" s="19">
        <v>18</v>
      </c>
      <c r="B941" s="19">
        <v>26.73</v>
      </c>
      <c r="C941" s="20">
        <v>0</v>
      </c>
      <c r="D941" s="20">
        <v>0</v>
      </c>
      <c r="E941" s="20">
        <v>1</v>
      </c>
      <c r="F941" s="20">
        <v>0</v>
      </c>
      <c r="G941" s="20">
        <v>0</v>
      </c>
      <c r="H941" s="21">
        <v>0</v>
      </c>
      <c r="I941" s="21">
        <v>1</v>
      </c>
      <c r="J941" s="21">
        <v>0</v>
      </c>
      <c r="K941" s="21">
        <v>0</v>
      </c>
      <c r="L941" s="21">
        <v>0</v>
      </c>
      <c r="M941" s="21">
        <v>1</v>
      </c>
      <c r="N941" s="21">
        <v>0</v>
      </c>
      <c r="O941" s="21">
        <v>0</v>
      </c>
      <c r="P941" s="21">
        <v>0</v>
      </c>
      <c r="Q941" s="22">
        <v>1615.7666999999999</v>
      </c>
      <c r="R941" s="59">
        <f t="shared" si="42"/>
        <v>1134.4290316591469</v>
      </c>
      <c r="S941" s="59">
        <f t="shared" si="43"/>
        <v>481.33766834085304</v>
      </c>
      <c r="T941" s="61">
        <f t="shared" si="44"/>
        <v>-0.29790047557042304</v>
      </c>
      <c r="U941" s="61"/>
    </row>
    <row r="942" spans="1:21" ht="14.25" customHeight="1">
      <c r="A942" s="19">
        <v>18</v>
      </c>
      <c r="B942" s="19">
        <v>29.164999999999999</v>
      </c>
      <c r="C942" s="20">
        <v>0</v>
      </c>
      <c r="D942" s="20">
        <v>0</v>
      </c>
      <c r="E942" s="20">
        <v>1</v>
      </c>
      <c r="F942" s="20">
        <v>0</v>
      </c>
      <c r="G942" s="20">
        <v>0</v>
      </c>
      <c r="H942" s="21">
        <v>0</v>
      </c>
      <c r="I942" s="21">
        <v>0</v>
      </c>
      <c r="J942" s="21">
        <v>0</v>
      </c>
      <c r="K942" s="21">
        <v>0</v>
      </c>
      <c r="L942" s="21">
        <v>1</v>
      </c>
      <c r="M942" s="21">
        <v>1</v>
      </c>
      <c r="N942" s="21">
        <v>0</v>
      </c>
      <c r="O942" s="21">
        <v>0</v>
      </c>
      <c r="P942" s="21">
        <v>0</v>
      </c>
      <c r="Q942" s="22">
        <v>7323.7348190000002</v>
      </c>
      <c r="R942" s="59">
        <f t="shared" si="42"/>
        <v>2423.3869039247102</v>
      </c>
      <c r="S942" s="59">
        <f t="shared" si="43"/>
        <v>4900.3479150752901</v>
      </c>
      <c r="T942" s="61">
        <f t="shared" si="44"/>
        <v>-0.66910504492356737</v>
      </c>
      <c r="U942" s="61"/>
    </row>
    <row r="943" spans="1:21" ht="14.25" customHeight="1">
      <c r="A943" s="19">
        <v>18</v>
      </c>
      <c r="B943" s="19">
        <v>25.08</v>
      </c>
      <c r="C943" s="20">
        <v>0</v>
      </c>
      <c r="D943" s="20">
        <v>0</v>
      </c>
      <c r="E943" s="20">
        <v>1</v>
      </c>
      <c r="F943" s="20">
        <v>0</v>
      </c>
      <c r="G943" s="20">
        <v>0</v>
      </c>
      <c r="H943" s="21">
        <v>0</v>
      </c>
      <c r="I943" s="21">
        <v>0</v>
      </c>
      <c r="J943" s="21">
        <v>0</v>
      </c>
      <c r="K943" s="21">
        <v>0</v>
      </c>
      <c r="L943" s="21">
        <v>1</v>
      </c>
      <c r="M943" s="21">
        <v>1</v>
      </c>
      <c r="N943" s="21">
        <v>0</v>
      </c>
      <c r="O943" s="21">
        <v>0</v>
      </c>
      <c r="P943" s="21">
        <v>0</v>
      </c>
      <c r="Q943" s="22">
        <v>2196.4731999999999</v>
      </c>
      <c r="R943" s="59">
        <f t="shared" si="42"/>
        <v>1806.8369754789355</v>
      </c>
      <c r="S943" s="59">
        <f t="shared" si="43"/>
        <v>389.63622452106438</v>
      </c>
      <c r="T943" s="61">
        <f t="shared" si="44"/>
        <v>-0.17739174988388859</v>
      </c>
      <c r="U943" s="61"/>
    </row>
    <row r="944" spans="1:21" ht="14.25" customHeight="1">
      <c r="A944" s="19">
        <v>18</v>
      </c>
      <c r="B944" s="19">
        <v>28.215</v>
      </c>
      <c r="C944" s="20">
        <v>0</v>
      </c>
      <c r="D944" s="20">
        <v>0</v>
      </c>
      <c r="E944" s="20">
        <v>1</v>
      </c>
      <c r="F944" s="20">
        <v>0</v>
      </c>
      <c r="G944" s="20">
        <v>0</v>
      </c>
      <c r="H944" s="21">
        <v>0</v>
      </c>
      <c r="I944" s="21">
        <v>0</v>
      </c>
      <c r="J944" s="21">
        <v>0</v>
      </c>
      <c r="K944" s="21">
        <v>0</v>
      </c>
      <c r="L944" s="21">
        <v>1</v>
      </c>
      <c r="M944" s="21">
        <v>1</v>
      </c>
      <c r="N944" s="21">
        <v>0</v>
      </c>
      <c r="O944" s="21">
        <v>0</v>
      </c>
      <c r="P944" s="21">
        <v>0</v>
      </c>
      <c r="Q944" s="22">
        <v>2200.8308499999998</v>
      </c>
      <c r="R944" s="59">
        <f t="shared" si="42"/>
        <v>2280.0031996349944</v>
      </c>
      <c r="S944" s="59">
        <f t="shared" si="43"/>
        <v>-79.172349634994589</v>
      </c>
      <c r="T944" s="61">
        <f t="shared" si="44"/>
        <v>3.5973845802368044E-2</v>
      </c>
      <c r="U944" s="61"/>
    </row>
    <row r="945" spans="1:21" ht="14.25" customHeight="1">
      <c r="A945" s="19">
        <v>19</v>
      </c>
      <c r="B945" s="19">
        <v>28.6</v>
      </c>
      <c r="C945" s="20">
        <v>0</v>
      </c>
      <c r="D945" s="20">
        <v>0</v>
      </c>
      <c r="E945" s="20">
        <v>1</v>
      </c>
      <c r="F945" s="20">
        <v>0</v>
      </c>
      <c r="G945" s="20">
        <v>0</v>
      </c>
      <c r="H945" s="21">
        <v>0</v>
      </c>
      <c r="I945" s="21">
        <v>0</v>
      </c>
      <c r="J945" s="21">
        <v>1</v>
      </c>
      <c r="K945" s="21">
        <v>0</v>
      </c>
      <c r="L945" s="21">
        <v>0</v>
      </c>
      <c r="M945" s="21">
        <v>1</v>
      </c>
      <c r="N945" s="21">
        <v>0</v>
      </c>
      <c r="O945" s="21">
        <v>0</v>
      </c>
      <c r="P945" s="21">
        <v>0</v>
      </c>
      <c r="Q945" s="22">
        <v>4687.7969999999996</v>
      </c>
      <c r="R945" s="59">
        <f t="shared" si="42"/>
        <v>1728.4106336262939</v>
      </c>
      <c r="S945" s="59">
        <f t="shared" si="43"/>
        <v>2959.3863663737056</v>
      </c>
      <c r="T945" s="61">
        <f t="shared" si="44"/>
        <v>-0.63129575926041714</v>
      </c>
      <c r="U945" s="61"/>
    </row>
    <row r="946" spans="1:21" ht="14.25" customHeight="1">
      <c r="A946" s="19">
        <v>19</v>
      </c>
      <c r="B946" s="19">
        <v>28.9</v>
      </c>
      <c r="C946" s="20">
        <v>0</v>
      </c>
      <c r="D946" s="20">
        <v>0</v>
      </c>
      <c r="E946" s="20">
        <v>1</v>
      </c>
      <c r="F946" s="20">
        <v>0</v>
      </c>
      <c r="G946" s="20">
        <v>0</v>
      </c>
      <c r="H946" s="21">
        <v>0</v>
      </c>
      <c r="I946" s="21">
        <v>0</v>
      </c>
      <c r="J946" s="21">
        <v>1</v>
      </c>
      <c r="K946" s="21">
        <v>0</v>
      </c>
      <c r="L946" s="21">
        <v>0</v>
      </c>
      <c r="M946" s="21">
        <v>1</v>
      </c>
      <c r="N946" s="21">
        <v>0</v>
      </c>
      <c r="O946" s="21">
        <v>0</v>
      </c>
      <c r="P946" s="21">
        <v>0</v>
      </c>
      <c r="Q946" s="22">
        <v>1743.2139999999999</v>
      </c>
      <c r="R946" s="59">
        <f t="shared" si="42"/>
        <v>1773.6896981388345</v>
      </c>
      <c r="S946" s="59">
        <f t="shared" si="43"/>
        <v>-30.475698138834559</v>
      </c>
      <c r="T946" s="61">
        <f t="shared" si="44"/>
        <v>1.7482476700413467E-2</v>
      </c>
      <c r="U946" s="61"/>
    </row>
    <row r="947" spans="1:21" ht="14.25" customHeight="1">
      <c r="A947" s="19">
        <v>19</v>
      </c>
      <c r="B947" s="19">
        <v>28.4</v>
      </c>
      <c r="C947" s="20">
        <v>0</v>
      </c>
      <c r="D947" s="20">
        <v>0</v>
      </c>
      <c r="E947" s="20">
        <v>1</v>
      </c>
      <c r="F947" s="20">
        <v>0</v>
      </c>
      <c r="G947" s="20">
        <v>0</v>
      </c>
      <c r="H947" s="21">
        <v>0</v>
      </c>
      <c r="I947" s="21">
        <v>0</v>
      </c>
      <c r="J947" s="21">
        <v>1</v>
      </c>
      <c r="K947" s="21">
        <v>0</v>
      </c>
      <c r="L947" s="21">
        <v>0</v>
      </c>
      <c r="M947" s="21">
        <v>1</v>
      </c>
      <c r="N947" s="21">
        <v>0</v>
      </c>
      <c r="O947" s="21">
        <v>0</v>
      </c>
      <c r="P947" s="21">
        <v>0</v>
      </c>
      <c r="Q947" s="22">
        <v>2331.5189999999998</v>
      </c>
      <c r="R947" s="59">
        <f t="shared" si="42"/>
        <v>1698.2245906179323</v>
      </c>
      <c r="S947" s="59">
        <f t="shared" si="43"/>
        <v>633.29440938206744</v>
      </c>
      <c r="T947" s="61">
        <f t="shared" si="44"/>
        <v>-0.27162309609403462</v>
      </c>
      <c r="U947" s="61"/>
    </row>
    <row r="948" spans="1:21" ht="14.25" customHeight="1">
      <c r="A948" s="19">
        <v>19</v>
      </c>
      <c r="B948" s="19">
        <v>29.8</v>
      </c>
      <c r="C948" s="20">
        <v>0</v>
      </c>
      <c r="D948" s="20">
        <v>0</v>
      </c>
      <c r="E948" s="20">
        <v>1</v>
      </c>
      <c r="F948" s="20">
        <v>0</v>
      </c>
      <c r="G948" s="20">
        <v>0</v>
      </c>
      <c r="H948" s="21">
        <v>0</v>
      </c>
      <c r="I948" s="21">
        <v>0</v>
      </c>
      <c r="J948" s="21">
        <v>1</v>
      </c>
      <c r="K948" s="21">
        <v>0</v>
      </c>
      <c r="L948" s="21">
        <v>0</v>
      </c>
      <c r="M948" s="21">
        <v>1</v>
      </c>
      <c r="N948" s="21">
        <v>0</v>
      </c>
      <c r="O948" s="21">
        <v>0</v>
      </c>
      <c r="P948" s="21">
        <v>0</v>
      </c>
      <c r="Q948" s="22">
        <v>1744.4649999999999</v>
      </c>
      <c r="R948" s="59">
        <f t="shared" si="42"/>
        <v>1909.5268916764617</v>
      </c>
      <c r="S948" s="59">
        <f t="shared" si="43"/>
        <v>-165.06189167646176</v>
      </c>
      <c r="T948" s="61">
        <f t="shared" si="44"/>
        <v>9.4620351612936776E-2</v>
      </c>
      <c r="U948" s="61"/>
    </row>
    <row r="949" spans="1:21" ht="14.25" customHeight="1">
      <c r="A949" s="19">
        <v>19</v>
      </c>
      <c r="B949" s="19">
        <v>27.93</v>
      </c>
      <c r="C949" s="20">
        <v>0</v>
      </c>
      <c r="D949" s="20">
        <v>0</v>
      </c>
      <c r="E949" s="20">
        <v>1</v>
      </c>
      <c r="F949" s="20">
        <v>0</v>
      </c>
      <c r="G949" s="20">
        <v>0</v>
      </c>
      <c r="H949" s="21">
        <v>0</v>
      </c>
      <c r="I949" s="21">
        <v>0</v>
      </c>
      <c r="J949" s="21">
        <v>0</v>
      </c>
      <c r="K949" s="21">
        <v>1</v>
      </c>
      <c r="L949" s="21">
        <v>0</v>
      </c>
      <c r="M949" s="21">
        <v>1</v>
      </c>
      <c r="N949" s="21">
        <v>0</v>
      </c>
      <c r="O949" s="21">
        <v>0</v>
      </c>
      <c r="P949" s="21">
        <v>0</v>
      </c>
      <c r="Q949" s="22">
        <v>18838.703659999999</v>
      </c>
      <c r="R949" s="59">
        <f t="shared" si="42"/>
        <v>2176.717445596636</v>
      </c>
      <c r="S949" s="59">
        <f t="shared" si="43"/>
        <v>16661.986214403361</v>
      </c>
      <c r="T949" s="61">
        <f t="shared" si="44"/>
        <v>-0.88445503019305749</v>
      </c>
      <c r="U949" s="61"/>
    </row>
    <row r="950" spans="1:21" ht="14.25" customHeight="1">
      <c r="A950" s="19">
        <v>19</v>
      </c>
      <c r="B950" s="19">
        <v>25.745000000000001</v>
      </c>
      <c r="C950" s="20">
        <v>0</v>
      </c>
      <c r="D950" s="20">
        <v>0</v>
      </c>
      <c r="E950" s="20">
        <v>1</v>
      </c>
      <c r="F950" s="20">
        <v>0</v>
      </c>
      <c r="G950" s="20">
        <v>0</v>
      </c>
      <c r="H950" s="21">
        <v>0</v>
      </c>
      <c r="I950" s="21">
        <v>0</v>
      </c>
      <c r="J950" s="21">
        <v>0</v>
      </c>
      <c r="K950" s="21">
        <v>1</v>
      </c>
      <c r="L950" s="21">
        <v>0</v>
      </c>
      <c r="M950" s="21">
        <v>1</v>
      </c>
      <c r="N950" s="21">
        <v>0</v>
      </c>
      <c r="O950" s="21">
        <v>0</v>
      </c>
      <c r="P950" s="21">
        <v>0</v>
      </c>
      <c r="Q950" s="22">
        <v>2710.8285500000002</v>
      </c>
      <c r="R950" s="59">
        <f t="shared" si="42"/>
        <v>1846.9349257302911</v>
      </c>
      <c r="S950" s="59">
        <f t="shared" si="43"/>
        <v>863.89362426970911</v>
      </c>
      <c r="T950" s="61">
        <f t="shared" si="44"/>
        <v>-0.31868250180178642</v>
      </c>
      <c r="U950" s="61"/>
    </row>
    <row r="951" spans="1:21" ht="14.25" customHeight="1">
      <c r="A951" s="19">
        <v>20</v>
      </c>
      <c r="B951" s="19">
        <v>28.975000000000001</v>
      </c>
      <c r="C951" s="20">
        <v>0</v>
      </c>
      <c r="D951" s="20">
        <v>0</v>
      </c>
      <c r="E951" s="20">
        <v>1</v>
      </c>
      <c r="F951" s="20">
        <v>0</v>
      </c>
      <c r="G951" s="20">
        <v>0</v>
      </c>
      <c r="H951" s="21">
        <v>0</v>
      </c>
      <c r="I951" s="21">
        <v>0</v>
      </c>
      <c r="J951" s="21">
        <v>0</v>
      </c>
      <c r="K951" s="21">
        <v>1</v>
      </c>
      <c r="L951" s="21">
        <v>0</v>
      </c>
      <c r="M951" s="21">
        <v>1</v>
      </c>
      <c r="N951" s="21">
        <v>0</v>
      </c>
      <c r="O951" s="21">
        <v>0</v>
      </c>
      <c r="P951" s="21">
        <v>0</v>
      </c>
      <c r="Q951" s="22">
        <v>2257.47525</v>
      </c>
      <c r="R951" s="59">
        <f t="shared" si="42"/>
        <v>2648.7905064158131</v>
      </c>
      <c r="S951" s="59">
        <f t="shared" si="43"/>
        <v>-391.31525641581311</v>
      </c>
      <c r="T951" s="61">
        <f t="shared" si="44"/>
        <v>0.17334199186272944</v>
      </c>
      <c r="U951" s="61"/>
    </row>
    <row r="952" spans="1:21" ht="14.25" customHeight="1">
      <c r="A952" s="19">
        <v>20</v>
      </c>
      <c r="B952" s="19">
        <v>28.785</v>
      </c>
      <c r="C952" s="20">
        <v>0</v>
      </c>
      <c r="D952" s="20">
        <v>0</v>
      </c>
      <c r="E952" s="20">
        <v>1</v>
      </c>
      <c r="F952" s="20">
        <v>0</v>
      </c>
      <c r="G952" s="20">
        <v>0</v>
      </c>
      <c r="H952" s="21">
        <v>0</v>
      </c>
      <c r="I952" s="21">
        <v>0</v>
      </c>
      <c r="J952" s="21">
        <v>0</v>
      </c>
      <c r="K952" s="21">
        <v>0</v>
      </c>
      <c r="L952" s="21">
        <v>1</v>
      </c>
      <c r="M952" s="21">
        <v>1</v>
      </c>
      <c r="N952" s="21">
        <v>0</v>
      </c>
      <c r="O952" s="21">
        <v>0</v>
      </c>
      <c r="P952" s="21">
        <v>0</v>
      </c>
      <c r="Q952" s="22">
        <v>2457.2111500000001</v>
      </c>
      <c r="R952" s="59">
        <f t="shared" si="42"/>
        <v>2994.7353944098031</v>
      </c>
      <c r="S952" s="59">
        <f t="shared" si="43"/>
        <v>-537.52424440980303</v>
      </c>
      <c r="T952" s="61">
        <f t="shared" si="44"/>
        <v>0.21875378695469577</v>
      </c>
      <c r="U952" s="61"/>
    </row>
    <row r="953" spans="1:21" ht="14.25" customHeight="1">
      <c r="A953" s="19">
        <v>20</v>
      </c>
      <c r="B953" s="19">
        <v>29.6</v>
      </c>
      <c r="C953" s="20">
        <v>0</v>
      </c>
      <c r="D953" s="20">
        <v>0</v>
      </c>
      <c r="E953" s="20">
        <v>1</v>
      </c>
      <c r="F953" s="20">
        <v>0</v>
      </c>
      <c r="G953" s="20">
        <v>0</v>
      </c>
      <c r="H953" s="21">
        <v>0</v>
      </c>
      <c r="I953" s="21">
        <v>0</v>
      </c>
      <c r="J953" s="21">
        <v>1</v>
      </c>
      <c r="K953" s="21">
        <v>0</v>
      </c>
      <c r="L953" s="21">
        <v>0</v>
      </c>
      <c r="M953" s="21">
        <v>1</v>
      </c>
      <c r="N953" s="21">
        <v>0</v>
      </c>
      <c r="O953" s="21">
        <v>0</v>
      </c>
      <c r="P953" s="21">
        <v>0</v>
      </c>
      <c r="Q953" s="22">
        <v>1875.3440000000001</v>
      </c>
      <c r="R953" s="59">
        <f t="shared" si="42"/>
        <v>2193.6918347685896</v>
      </c>
      <c r="S953" s="59">
        <f t="shared" si="43"/>
        <v>-318.34783476858956</v>
      </c>
      <c r="T953" s="61">
        <f t="shared" si="44"/>
        <v>0.16975436760860385</v>
      </c>
      <c r="U953" s="61"/>
    </row>
    <row r="954" spans="1:21" ht="14.25" customHeight="1">
      <c r="A954" s="19">
        <v>21</v>
      </c>
      <c r="B954" s="19">
        <v>26.4</v>
      </c>
      <c r="C954" s="20">
        <v>0</v>
      </c>
      <c r="D954" s="20">
        <v>0</v>
      </c>
      <c r="E954" s="20">
        <v>1</v>
      </c>
      <c r="F954" s="20">
        <v>0</v>
      </c>
      <c r="G954" s="20">
        <v>0</v>
      </c>
      <c r="H954" s="21">
        <v>0</v>
      </c>
      <c r="I954" s="21">
        <v>0</v>
      </c>
      <c r="J954" s="21">
        <v>1</v>
      </c>
      <c r="K954" s="21">
        <v>0</v>
      </c>
      <c r="L954" s="21">
        <v>0</v>
      </c>
      <c r="M954" s="21">
        <v>1</v>
      </c>
      <c r="N954" s="21">
        <v>0</v>
      </c>
      <c r="O954" s="21">
        <v>0</v>
      </c>
      <c r="P954" s="21">
        <v>0</v>
      </c>
      <c r="Q954" s="22">
        <v>2597.779</v>
      </c>
      <c r="R954" s="59">
        <f t="shared" si="42"/>
        <v>2025.0661327353009</v>
      </c>
      <c r="S954" s="59">
        <f t="shared" si="43"/>
        <v>572.71286726469907</v>
      </c>
      <c r="T954" s="61">
        <f t="shared" si="44"/>
        <v>-0.22046250557291405</v>
      </c>
      <c r="U954" s="61"/>
    </row>
    <row r="955" spans="1:21" ht="14.25" customHeight="1">
      <c r="A955" s="19">
        <v>21</v>
      </c>
      <c r="B955" s="19">
        <v>25.8</v>
      </c>
      <c r="C955" s="20">
        <v>0</v>
      </c>
      <c r="D955" s="20">
        <v>0</v>
      </c>
      <c r="E955" s="20">
        <v>1</v>
      </c>
      <c r="F955" s="20">
        <v>0</v>
      </c>
      <c r="G955" s="20">
        <v>0</v>
      </c>
      <c r="H955" s="21">
        <v>0</v>
      </c>
      <c r="I955" s="21">
        <v>0</v>
      </c>
      <c r="J955" s="21">
        <v>1</v>
      </c>
      <c r="K955" s="21">
        <v>0</v>
      </c>
      <c r="L955" s="21">
        <v>0</v>
      </c>
      <c r="M955" s="21">
        <v>1</v>
      </c>
      <c r="N955" s="21">
        <v>0</v>
      </c>
      <c r="O955" s="21">
        <v>0</v>
      </c>
      <c r="P955" s="21">
        <v>0</v>
      </c>
      <c r="Q955" s="22">
        <v>2007.9449999999999</v>
      </c>
      <c r="R955" s="59">
        <f t="shared" si="42"/>
        <v>1934.5080037102198</v>
      </c>
      <c r="S955" s="59">
        <f t="shared" si="43"/>
        <v>73.436996289780154</v>
      </c>
      <c r="T955" s="61">
        <f t="shared" si="44"/>
        <v>-3.6573211063938585E-2</v>
      </c>
      <c r="U955" s="61"/>
    </row>
    <row r="956" spans="1:21" ht="14.25" customHeight="1">
      <c r="A956" s="19">
        <v>22</v>
      </c>
      <c r="B956" s="19">
        <v>28.05</v>
      </c>
      <c r="C956" s="20">
        <v>0</v>
      </c>
      <c r="D956" s="20">
        <v>0</v>
      </c>
      <c r="E956" s="20">
        <v>1</v>
      </c>
      <c r="F956" s="20">
        <v>0</v>
      </c>
      <c r="G956" s="20">
        <v>0</v>
      </c>
      <c r="H956" s="21">
        <v>0</v>
      </c>
      <c r="I956" s="21">
        <v>1</v>
      </c>
      <c r="J956" s="21">
        <v>0</v>
      </c>
      <c r="K956" s="21">
        <v>0</v>
      </c>
      <c r="L956" s="21">
        <v>0</v>
      </c>
      <c r="M956" s="21">
        <v>1</v>
      </c>
      <c r="N956" s="21">
        <v>0</v>
      </c>
      <c r="O956" s="21">
        <v>0</v>
      </c>
      <c r="P956" s="21">
        <v>0</v>
      </c>
      <c r="Q956" s="22">
        <v>2155.6815000000001</v>
      </c>
      <c r="R956" s="59">
        <f t="shared" si="42"/>
        <v>2591.0608599162879</v>
      </c>
      <c r="S956" s="59">
        <f t="shared" si="43"/>
        <v>-435.37935991628774</v>
      </c>
      <c r="T956" s="61">
        <f t="shared" si="44"/>
        <v>0.20196831485369601</v>
      </c>
      <c r="U956" s="61"/>
    </row>
    <row r="957" spans="1:21" ht="14.25" customHeight="1">
      <c r="A957" s="19">
        <v>22</v>
      </c>
      <c r="B957" s="19">
        <v>28.82</v>
      </c>
      <c r="C957" s="20">
        <v>0</v>
      </c>
      <c r="D957" s="20">
        <v>0</v>
      </c>
      <c r="E957" s="20">
        <v>1</v>
      </c>
      <c r="F957" s="20">
        <v>0</v>
      </c>
      <c r="G957" s="20">
        <v>0</v>
      </c>
      <c r="H957" s="21">
        <v>0</v>
      </c>
      <c r="I957" s="21">
        <v>1</v>
      </c>
      <c r="J957" s="21">
        <v>0</v>
      </c>
      <c r="K957" s="21">
        <v>0</v>
      </c>
      <c r="L957" s="21">
        <v>0</v>
      </c>
      <c r="M957" s="21">
        <v>1</v>
      </c>
      <c r="N957" s="21">
        <v>0</v>
      </c>
      <c r="O957" s="21">
        <v>0</v>
      </c>
      <c r="P957" s="21">
        <v>0</v>
      </c>
      <c r="Q957" s="22">
        <v>2156.7518</v>
      </c>
      <c r="R957" s="59">
        <f t="shared" si="42"/>
        <v>2707.27712549848</v>
      </c>
      <c r="S957" s="59">
        <f t="shared" si="43"/>
        <v>-550.52532549848002</v>
      </c>
      <c r="T957" s="61">
        <f t="shared" si="44"/>
        <v>0.25525668994386835</v>
      </c>
      <c r="U957" s="61"/>
    </row>
    <row r="958" spans="1:21" ht="14.25" customHeight="1">
      <c r="A958" s="19">
        <v>22</v>
      </c>
      <c r="B958" s="19">
        <v>27.1</v>
      </c>
      <c r="C958" s="20">
        <v>0</v>
      </c>
      <c r="D958" s="20">
        <v>0</v>
      </c>
      <c r="E958" s="20">
        <v>1</v>
      </c>
      <c r="F958" s="20">
        <v>0</v>
      </c>
      <c r="G958" s="20">
        <v>0</v>
      </c>
      <c r="H958" s="21">
        <v>0</v>
      </c>
      <c r="I958" s="21">
        <v>0</v>
      </c>
      <c r="J958" s="21">
        <v>1</v>
      </c>
      <c r="K958" s="21">
        <v>0</v>
      </c>
      <c r="L958" s="21">
        <v>0</v>
      </c>
      <c r="M958" s="21">
        <v>1</v>
      </c>
      <c r="N958" s="21">
        <v>0</v>
      </c>
      <c r="O958" s="21">
        <v>0</v>
      </c>
      <c r="P958" s="21">
        <v>0</v>
      </c>
      <c r="Q958" s="22">
        <v>2154.3609999999999</v>
      </c>
      <c r="R958" s="59">
        <f t="shared" si="42"/>
        <v>2445.068269365056</v>
      </c>
      <c r="S958" s="59">
        <f t="shared" si="43"/>
        <v>-290.70726936505616</v>
      </c>
      <c r="T958" s="61">
        <f t="shared" si="44"/>
        <v>0.13493897697045953</v>
      </c>
      <c r="U958" s="61"/>
    </row>
    <row r="959" spans="1:21" ht="14.25" customHeight="1">
      <c r="A959" s="19">
        <v>23</v>
      </c>
      <c r="B959" s="19">
        <v>28.12</v>
      </c>
      <c r="C959" s="20">
        <v>0</v>
      </c>
      <c r="D959" s="20">
        <v>0</v>
      </c>
      <c r="E959" s="20">
        <v>1</v>
      </c>
      <c r="F959" s="20">
        <v>0</v>
      </c>
      <c r="G959" s="20">
        <v>0</v>
      </c>
      <c r="H959" s="21">
        <v>0</v>
      </c>
      <c r="I959" s="21">
        <v>0</v>
      </c>
      <c r="J959" s="21">
        <v>0</v>
      </c>
      <c r="K959" s="21">
        <v>1</v>
      </c>
      <c r="L959" s="21">
        <v>0</v>
      </c>
      <c r="M959" s="21">
        <v>1</v>
      </c>
      <c r="N959" s="21">
        <v>0</v>
      </c>
      <c r="O959" s="21">
        <v>0</v>
      </c>
      <c r="P959" s="21">
        <v>0</v>
      </c>
      <c r="Q959" s="22">
        <v>2690.1138000000001</v>
      </c>
      <c r="R959" s="59">
        <f t="shared" si="42"/>
        <v>3462.7981308565395</v>
      </c>
      <c r="S959" s="59">
        <f t="shared" si="43"/>
        <v>-772.68433085653942</v>
      </c>
      <c r="T959" s="61">
        <f t="shared" si="44"/>
        <v>0.28723109440817685</v>
      </c>
      <c r="U959" s="61"/>
    </row>
    <row r="960" spans="1:21" ht="14.25" customHeight="1">
      <c r="A960" s="19">
        <v>23</v>
      </c>
      <c r="B960" s="19">
        <v>28</v>
      </c>
      <c r="C960" s="20">
        <v>0</v>
      </c>
      <c r="D960" s="20">
        <v>0</v>
      </c>
      <c r="E960" s="20">
        <v>1</v>
      </c>
      <c r="F960" s="20">
        <v>0</v>
      </c>
      <c r="G960" s="20">
        <v>0</v>
      </c>
      <c r="H960" s="21">
        <v>0</v>
      </c>
      <c r="I960" s="21">
        <v>0</v>
      </c>
      <c r="J960" s="21">
        <v>1</v>
      </c>
      <c r="K960" s="21">
        <v>0</v>
      </c>
      <c r="L960" s="21">
        <v>0</v>
      </c>
      <c r="M960" s="21">
        <v>1</v>
      </c>
      <c r="N960" s="21">
        <v>0</v>
      </c>
      <c r="O960" s="21">
        <v>0</v>
      </c>
      <c r="P960" s="21">
        <v>0</v>
      </c>
      <c r="Q960" s="22">
        <v>13126.677449999999</v>
      </c>
      <c r="R960" s="59">
        <f t="shared" si="42"/>
        <v>2895.2564490031709</v>
      </c>
      <c r="S960" s="59">
        <f t="shared" si="43"/>
        <v>10231.421000996828</v>
      </c>
      <c r="T960" s="61">
        <f t="shared" si="44"/>
        <v>-0.77943722164033435</v>
      </c>
      <c r="U960" s="61"/>
    </row>
    <row r="961" spans="1:21" ht="14.25" customHeight="1">
      <c r="A961" s="19">
        <v>24</v>
      </c>
      <c r="B961" s="19">
        <v>26.6</v>
      </c>
      <c r="C961" s="20">
        <v>0</v>
      </c>
      <c r="D961" s="20">
        <v>0</v>
      </c>
      <c r="E961" s="20">
        <v>1</v>
      </c>
      <c r="F961" s="20">
        <v>0</v>
      </c>
      <c r="G961" s="20">
        <v>0</v>
      </c>
      <c r="H961" s="21">
        <v>0</v>
      </c>
      <c r="I961" s="21">
        <v>0</v>
      </c>
      <c r="J961" s="21">
        <v>0</v>
      </c>
      <c r="K961" s="21">
        <v>0</v>
      </c>
      <c r="L961" s="21">
        <v>1</v>
      </c>
      <c r="M961" s="21">
        <v>1</v>
      </c>
      <c r="N961" s="21">
        <v>0</v>
      </c>
      <c r="O961" s="21">
        <v>0</v>
      </c>
      <c r="P961" s="21">
        <v>0</v>
      </c>
      <c r="Q961" s="22">
        <v>3046.0619999999999</v>
      </c>
      <c r="R961" s="59">
        <f t="shared" si="42"/>
        <v>3922.3568189454181</v>
      </c>
      <c r="S961" s="59">
        <f t="shared" si="43"/>
        <v>-876.29481894541823</v>
      </c>
      <c r="T961" s="61">
        <f t="shared" si="44"/>
        <v>0.28768121559752174</v>
      </c>
      <c r="U961" s="61"/>
    </row>
    <row r="962" spans="1:21" ht="14.25" customHeight="1">
      <c r="A962" s="19">
        <v>24</v>
      </c>
      <c r="B962" s="19">
        <v>27.6</v>
      </c>
      <c r="C962" s="20">
        <v>0</v>
      </c>
      <c r="D962" s="20">
        <v>0</v>
      </c>
      <c r="E962" s="20">
        <v>1</v>
      </c>
      <c r="F962" s="20">
        <v>0</v>
      </c>
      <c r="G962" s="20">
        <v>0</v>
      </c>
      <c r="H962" s="21">
        <v>0</v>
      </c>
      <c r="I962" s="21">
        <v>0</v>
      </c>
      <c r="J962" s="21">
        <v>1</v>
      </c>
      <c r="K962" s="21">
        <v>0</v>
      </c>
      <c r="L962" s="21">
        <v>0</v>
      </c>
      <c r="M962" s="21">
        <v>1</v>
      </c>
      <c r="N962" s="21">
        <v>0</v>
      </c>
      <c r="O962" s="21">
        <v>0</v>
      </c>
      <c r="P962" s="21">
        <v>0</v>
      </c>
      <c r="Q962" s="22">
        <v>18955.220170000001</v>
      </c>
      <c r="R962" s="59">
        <f t="shared" si="42"/>
        <v>3149.2353490869391</v>
      </c>
      <c r="S962" s="59">
        <f t="shared" si="43"/>
        <v>15805.984820913061</v>
      </c>
      <c r="T962" s="61">
        <f t="shared" si="44"/>
        <v>-0.83385920496607246</v>
      </c>
      <c r="U962" s="61"/>
    </row>
    <row r="963" spans="1:21" ht="14.25" customHeight="1">
      <c r="A963" s="19">
        <v>24</v>
      </c>
      <c r="B963" s="19">
        <v>25.27</v>
      </c>
      <c r="C963" s="20">
        <v>0</v>
      </c>
      <c r="D963" s="20">
        <v>0</v>
      </c>
      <c r="E963" s="20">
        <v>1</v>
      </c>
      <c r="F963" s="20">
        <v>0</v>
      </c>
      <c r="G963" s="20">
        <v>0</v>
      </c>
      <c r="H963" s="21">
        <v>0</v>
      </c>
      <c r="I963" s="21">
        <v>0</v>
      </c>
      <c r="J963" s="21">
        <v>0</v>
      </c>
      <c r="K963" s="21">
        <v>0</v>
      </c>
      <c r="L963" s="21">
        <v>1</v>
      </c>
      <c r="M963" s="21">
        <v>1</v>
      </c>
      <c r="N963" s="21">
        <v>0</v>
      </c>
      <c r="O963" s="21">
        <v>0</v>
      </c>
      <c r="P963" s="21">
        <v>0</v>
      </c>
      <c r="Q963" s="22">
        <v>3044.2132999999999</v>
      </c>
      <c r="R963" s="59">
        <f t="shared" ref="R963:R1026" si="45">$X$2*A963+$X$3*B963+($X$4)*C963+$X$5*D963+($X$6)*E963+($X$7)*F963+($X$8)*G963+$X$9*H963+($X$10)*I963+($X$11)*J963+$X$12*K963+$X$13*L963+$X$14*M963+($X$15)*N963+($X$16)*O963+($X$17)*P963+($X$18)</f>
        <v>3721.6196329398153</v>
      </c>
      <c r="S963" s="59">
        <f t="shared" ref="S963:S1026" si="46">Q963-R963</f>
        <v>-677.40633293981546</v>
      </c>
      <c r="T963" s="61">
        <f t="shared" ref="T963:T1026" si="47">(R963-Q963)/Q963</f>
        <v>0.22252262446255505</v>
      </c>
      <c r="U963" s="61"/>
    </row>
    <row r="964" spans="1:21" ht="14.25" customHeight="1">
      <c r="A964" s="19">
        <v>24</v>
      </c>
      <c r="B964" s="19">
        <v>27.72</v>
      </c>
      <c r="C964" s="20">
        <v>0</v>
      </c>
      <c r="D964" s="20">
        <v>0</v>
      </c>
      <c r="E964" s="20">
        <v>1</v>
      </c>
      <c r="F964" s="20">
        <v>0</v>
      </c>
      <c r="G964" s="20">
        <v>0</v>
      </c>
      <c r="H964" s="21">
        <v>0</v>
      </c>
      <c r="I964" s="21">
        <v>1</v>
      </c>
      <c r="J964" s="21">
        <v>0</v>
      </c>
      <c r="K964" s="21">
        <v>0</v>
      </c>
      <c r="L964" s="21">
        <v>0</v>
      </c>
      <c r="M964" s="21">
        <v>1</v>
      </c>
      <c r="N964" s="21">
        <v>0</v>
      </c>
      <c r="O964" s="21">
        <v>0</v>
      </c>
      <c r="P964" s="21">
        <v>0</v>
      </c>
      <c r="Q964" s="22">
        <v>2464.6188000000002</v>
      </c>
      <c r="R964" s="59">
        <f t="shared" si="45"/>
        <v>3169.9558611534721</v>
      </c>
      <c r="S964" s="59">
        <f t="shared" si="46"/>
        <v>-705.33706115347195</v>
      </c>
      <c r="T964" s="61">
        <f t="shared" si="47"/>
        <v>0.28618505269596739</v>
      </c>
      <c r="U964" s="61"/>
    </row>
    <row r="965" spans="1:21" ht="14.25" customHeight="1">
      <c r="A965" s="19">
        <v>25</v>
      </c>
      <c r="B965" s="19">
        <v>28.594999999999999</v>
      </c>
      <c r="C965" s="20">
        <v>0</v>
      </c>
      <c r="D965" s="20">
        <v>0</v>
      </c>
      <c r="E965" s="20">
        <v>1</v>
      </c>
      <c r="F965" s="20">
        <v>0</v>
      </c>
      <c r="G965" s="20">
        <v>0</v>
      </c>
      <c r="H965" s="21">
        <v>0</v>
      </c>
      <c r="I965" s="21">
        <v>0</v>
      </c>
      <c r="J965" s="21">
        <v>0</v>
      </c>
      <c r="K965" s="21">
        <v>0</v>
      </c>
      <c r="L965" s="21">
        <v>1</v>
      </c>
      <c r="M965" s="21">
        <v>1</v>
      </c>
      <c r="N965" s="21">
        <v>0</v>
      </c>
      <c r="O965" s="21">
        <v>0</v>
      </c>
      <c r="P965" s="21">
        <v>0</v>
      </c>
      <c r="Q965" s="22">
        <v>3213.6220499999999</v>
      </c>
      <c r="R965" s="59">
        <f t="shared" si="45"/>
        <v>4537.8135840543091</v>
      </c>
      <c r="S965" s="59">
        <f t="shared" si="46"/>
        <v>-1324.1915340543092</v>
      </c>
      <c r="T965" s="61">
        <f t="shared" si="47"/>
        <v>0.41205577801356857</v>
      </c>
      <c r="U965" s="61"/>
    </row>
    <row r="966" spans="1:21" ht="14.25" customHeight="1">
      <c r="A966" s="19">
        <v>25</v>
      </c>
      <c r="B966" s="19">
        <v>26.79</v>
      </c>
      <c r="C966" s="20">
        <v>0</v>
      </c>
      <c r="D966" s="20">
        <v>0</v>
      </c>
      <c r="E966" s="20">
        <v>1</v>
      </c>
      <c r="F966" s="20">
        <v>0</v>
      </c>
      <c r="G966" s="20">
        <v>0</v>
      </c>
      <c r="H966" s="21">
        <v>0</v>
      </c>
      <c r="I966" s="21">
        <v>0</v>
      </c>
      <c r="J966" s="21">
        <v>0</v>
      </c>
      <c r="K966" s="21">
        <v>1</v>
      </c>
      <c r="L966" s="21">
        <v>0</v>
      </c>
      <c r="M966" s="21">
        <v>1</v>
      </c>
      <c r="N966" s="21">
        <v>0</v>
      </c>
      <c r="O966" s="21">
        <v>0</v>
      </c>
      <c r="P966" s="21">
        <v>0</v>
      </c>
      <c r="Q966" s="22">
        <v>4189.1130999999996</v>
      </c>
      <c r="R966" s="59">
        <f t="shared" si="45"/>
        <v>3890.7629170519158</v>
      </c>
      <c r="S966" s="59">
        <f t="shared" si="46"/>
        <v>298.35018294808378</v>
      </c>
      <c r="T966" s="61">
        <f t="shared" si="47"/>
        <v>-7.1220369521196217E-2</v>
      </c>
      <c r="U966" s="61"/>
    </row>
    <row r="967" spans="1:21" ht="14.25" customHeight="1">
      <c r="A967" s="19">
        <v>26</v>
      </c>
      <c r="B967" s="19">
        <v>28.785</v>
      </c>
      <c r="C967" s="20">
        <v>0</v>
      </c>
      <c r="D967" s="20">
        <v>0</v>
      </c>
      <c r="E967" s="20">
        <v>1</v>
      </c>
      <c r="F967" s="20">
        <v>0</v>
      </c>
      <c r="G967" s="20">
        <v>0</v>
      </c>
      <c r="H967" s="21">
        <v>0</v>
      </c>
      <c r="I967" s="21">
        <v>0</v>
      </c>
      <c r="J967" s="21">
        <v>0</v>
      </c>
      <c r="K967" s="21">
        <v>0</v>
      </c>
      <c r="L967" s="21">
        <v>1</v>
      </c>
      <c r="M967" s="21">
        <v>0</v>
      </c>
      <c r="N967" s="21">
        <v>1</v>
      </c>
      <c r="O967" s="21">
        <v>0</v>
      </c>
      <c r="P967" s="21">
        <v>0</v>
      </c>
      <c r="Q967" s="22">
        <v>3385.3991500000002</v>
      </c>
      <c r="R967" s="59">
        <f t="shared" si="45"/>
        <v>3317.1517621025396</v>
      </c>
      <c r="S967" s="59">
        <f t="shared" si="46"/>
        <v>68.247387897460612</v>
      </c>
      <c r="T967" s="61">
        <f t="shared" si="47"/>
        <v>-2.015933273258505E-2</v>
      </c>
      <c r="U967" s="61"/>
    </row>
    <row r="968" spans="1:21" ht="14.25" customHeight="1">
      <c r="A968" s="19">
        <v>26</v>
      </c>
      <c r="B968" s="19">
        <v>29.64</v>
      </c>
      <c r="C968" s="20">
        <v>0</v>
      </c>
      <c r="D968" s="20">
        <v>0</v>
      </c>
      <c r="E968" s="20">
        <v>1</v>
      </c>
      <c r="F968" s="20">
        <v>0</v>
      </c>
      <c r="G968" s="20">
        <v>0</v>
      </c>
      <c r="H968" s="21">
        <v>0</v>
      </c>
      <c r="I968" s="21">
        <v>0</v>
      </c>
      <c r="J968" s="21">
        <v>0</v>
      </c>
      <c r="K968" s="21">
        <v>0</v>
      </c>
      <c r="L968" s="21">
        <v>1</v>
      </c>
      <c r="M968" s="21">
        <v>0</v>
      </c>
      <c r="N968" s="21">
        <v>1</v>
      </c>
      <c r="O968" s="21">
        <v>0</v>
      </c>
      <c r="P968" s="21">
        <v>0</v>
      </c>
      <c r="Q968" s="22">
        <v>24671.663339999999</v>
      </c>
      <c r="R968" s="59">
        <f t="shared" si="45"/>
        <v>3446.1970959632818</v>
      </c>
      <c r="S968" s="59">
        <f t="shared" si="46"/>
        <v>21225.466244036717</v>
      </c>
      <c r="T968" s="61">
        <f t="shared" si="47"/>
        <v>-0.8603176020817378</v>
      </c>
      <c r="U968" s="61"/>
    </row>
    <row r="969" spans="1:21" ht="14.25" customHeight="1">
      <c r="A969" s="19">
        <v>26</v>
      </c>
      <c r="B969" s="19">
        <v>29.48</v>
      </c>
      <c r="C969" s="20">
        <v>0</v>
      </c>
      <c r="D969" s="20">
        <v>0</v>
      </c>
      <c r="E969" s="20">
        <v>1</v>
      </c>
      <c r="F969" s="20">
        <v>0</v>
      </c>
      <c r="G969" s="20">
        <v>0</v>
      </c>
      <c r="H969" s="21">
        <v>0</v>
      </c>
      <c r="I969" s="21">
        <v>1</v>
      </c>
      <c r="J969" s="21">
        <v>0</v>
      </c>
      <c r="K969" s="21">
        <v>0</v>
      </c>
      <c r="L969" s="21">
        <v>0</v>
      </c>
      <c r="M969" s="21">
        <v>0</v>
      </c>
      <c r="N969" s="21">
        <v>1</v>
      </c>
      <c r="O969" s="21">
        <v>0</v>
      </c>
      <c r="P969" s="21">
        <v>0</v>
      </c>
      <c r="Q969" s="22">
        <v>3392.3652000000002</v>
      </c>
      <c r="R969" s="59">
        <f t="shared" si="45"/>
        <v>2500.605462917827</v>
      </c>
      <c r="S969" s="59">
        <f t="shared" si="46"/>
        <v>891.75973708217316</v>
      </c>
      <c r="T969" s="61">
        <f t="shared" si="47"/>
        <v>-0.26287256368570611</v>
      </c>
      <c r="U969" s="61"/>
    </row>
    <row r="970" spans="1:21" ht="14.25" customHeight="1">
      <c r="A970" s="19">
        <v>26</v>
      </c>
      <c r="B970" s="19">
        <v>29.355</v>
      </c>
      <c r="C970" s="20">
        <v>0</v>
      </c>
      <c r="D970" s="20">
        <v>0</v>
      </c>
      <c r="E970" s="20">
        <v>1</v>
      </c>
      <c r="F970" s="20">
        <v>0</v>
      </c>
      <c r="G970" s="20">
        <v>0</v>
      </c>
      <c r="H970" s="21">
        <v>0</v>
      </c>
      <c r="I970" s="21">
        <v>0</v>
      </c>
      <c r="J970" s="21">
        <v>0</v>
      </c>
      <c r="K970" s="21">
        <v>0</v>
      </c>
      <c r="L970" s="21">
        <v>1</v>
      </c>
      <c r="M970" s="21">
        <v>0</v>
      </c>
      <c r="N970" s="21">
        <v>1</v>
      </c>
      <c r="O970" s="21">
        <v>0</v>
      </c>
      <c r="P970" s="21">
        <v>0</v>
      </c>
      <c r="Q970" s="22">
        <v>4564.1914500000003</v>
      </c>
      <c r="R970" s="59">
        <f t="shared" si="45"/>
        <v>3403.1819846763665</v>
      </c>
      <c r="S970" s="59">
        <f t="shared" si="46"/>
        <v>1161.0094653236338</v>
      </c>
      <c r="T970" s="61">
        <f t="shared" si="47"/>
        <v>-0.25437352443303701</v>
      </c>
      <c r="U970" s="61"/>
    </row>
    <row r="971" spans="1:21" ht="14.25" customHeight="1">
      <c r="A971" s="19">
        <v>27</v>
      </c>
      <c r="B971" s="19">
        <v>25.175000000000001</v>
      </c>
      <c r="C971" s="20">
        <v>0</v>
      </c>
      <c r="D971" s="20">
        <v>0</v>
      </c>
      <c r="E971" s="20">
        <v>1</v>
      </c>
      <c r="F971" s="20">
        <v>0</v>
      </c>
      <c r="G971" s="20">
        <v>0</v>
      </c>
      <c r="H971" s="21">
        <v>0</v>
      </c>
      <c r="I971" s="21">
        <v>0</v>
      </c>
      <c r="J971" s="21">
        <v>0</v>
      </c>
      <c r="K971" s="21">
        <v>0</v>
      </c>
      <c r="L971" s="21">
        <v>1</v>
      </c>
      <c r="M971" s="21">
        <v>0</v>
      </c>
      <c r="N971" s="21">
        <v>1</v>
      </c>
      <c r="O971" s="21">
        <v>0</v>
      </c>
      <c r="P971" s="21">
        <v>0</v>
      </c>
      <c r="Q971" s="22">
        <v>3558.6202499999999</v>
      </c>
      <c r="R971" s="59">
        <f t="shared" si="45"/>
        <v>3086.6446719021096</v>
      </c>
      <c r="S971" s="59">
        <f t="shared" si="46"/>
        <v>471.97557809789032</v>
      </c>
      <c r="T971" s="61">
        <f t="shared" si="47"/>
        <v>-0.13262881255674594</v>
      </c>
      <c r="U971" s="61"/>
    </row>
    <row r="972" spans="1:21" ht="14.25" customHeight="1">
      <c r="A972" s="19">
        <v>28</v>
      </c>
      <c r="B972" s="19">
        <v>25.934999999999999</v>
      </c>
      <c r="C972" s="20">
        <v>0</v>
      </c>
      <c r="D972" s="20">
        <v>0</v>
      </c>
      <c r="E972" s="20">
        <v>1</v>
      </c>
      <c r="F972" s="20">
        <v>0</v>
      </c>
      <c r="G972" s="20">
        <v>0</v>
      </c>
      <c r="H972" s="21">
        <v>0</v>
      </c>
      <c r="I972" s="21">
        <v>0</v>
      </c>
      <c r="J972" s="21">
        <v>0</v>
      </c>
      <c r="K972" s="21">
        <v>1</v>
      </c>
      <c r="L972" s="21">
        <v>0</v>
      </c>
      <c r="M972" s="21">
        <v>0</v>
      </c>
      <c r="N972" s="21">
        <v>1</v>
      </c>
      <c r="O972" s="21">
        <v>0</v>
      </c>
      <c r="P972" s="21">
        <v>0</v>
      </c>
      <c r="Q972" s="22">
        <v>4133.6416499999996</v>
      </c>
      <c r="R972" s="59">
        <f t="shared" si="45"/>
        <v>3141.0809925824378</v>
      </c>
      <c r="S972" s="59">
        <f t="shared" si="46"/>
        <v>992.56065741756174</v>
      </c>
      <c r="T972" s="61">
        <f t="shared" si="47"/>
        <v>-0.24011773188359514</v>
      </c>
      <c r="U972" s="61"/>
    </row>
    <row r="973" spans="1:21" ht="14.25" customHeight="1">
      <c r="A973" s="19">
        <v>28</v>
      </c>
      <c r="B973" s="19">
        <v>28.88</v>
      </c>
      <c r="C973" s="20">
        <v>0</v>
      </c>
      <c r="D973" s="20">
        <v>0</v>
      </c>
      <c r="E973" s="20">
        <v>1</v>
      </c>
      <c r="F973" s="20">
        <v>0</v>
      </c>
      <c r="G973" s="20">
        <v>0</v>
      </c>
      <c r="H973" s="21">
        <v>0</v>
      </c>
      <c r="I973" s="21">
        <v>0</v>
      </c>
      <c r="J973" s="21">
        <v>0</v>
      </c>
      <c r="K973" s="21">
        <v>0</v>
      </c>
      <c r="L973" s="21">
        <v>1</v>
      </c>
      <c r="M973" s="21">
        <v>0</v>
      </c>
      <c r="N973" s="21">
        <v>1</v>
      </c>
      <c r="O973" s="21">
        <v>0</v>
      </c>
      <c r="P973" s="21">
        <v>0</v>
      </c>
      <c r="Q973" s="22">
        <v>4337.7352000000001</v>
      </c>
      <c r="R973" s="59">
        <f t="shared" si="45"/>
        <v>3960.1921047324886</v>
      </c>
      <c r="S973" s="59">
        <f t="shared" si="46"/>
        <v>377.54309526751149</v>
      </c>
      <c r="T973" s="61">
        <f t="shared" si="47"/>
        <v>-8.7036916238573417E-2</v>
      </c>
      <c r="U973" s="61"/>
    </row>
    <row r="974" spans="1:21" ht="14.25" customHeight="1">
      <c r="A974" s="19">
        <v>28</v>
      </c>
      <c r="B974" s="19">
        <v>27.5</v>
      </c>
      <c r="C974" s="20">
        <v>0</v>
      </c>
      <c r="D974" s="20">
        <v>0</v>
      </c>
      <c r="E974" s="20">
        <v>1</v>
      </c>
      <c r="F974" s="20">
        <v>0</v>
      </c>
      <c r="G974" s="20">
        <v>0</v>
      </c>
      <c r="H974" s="21">
        <v>0</v>
      </c>
      <c r="I974" s="21">
        <v>0</v>
      </c>
      <c r="J974" s="21">
        <v>1</v>
      </c>
      <c r="K974" s="21">
        <v>0</v>
      </c>
      <c r="L974" s="21">
        <v>0</v>
      </c>
      <c r="M974" s="21">
        <v>0</v>
      </c>
      <c r="N974" s="21">
        <v>1</v>
      </c>
      <c r="O974" s="21">
        <v>0</v>
      </c>
      <c r="P974" s="21">
        <v>0</v>
      </c>
      <c r="Q974" s="22">
        <v>20177.671129999999</v>
      </c>
      <c r="R974" s="59">
        <f t="shared" si="45"/>
        <v>2827.856723074512</v>
      </c>
      <c r="S974" s="59">
        <f t="shared" si="46"/>
        <v>17349.814406925485</v>
      </c>
      <c r="T974" s="61">
        <f t="shared" si="47"/>
        <v>-0.85985217496829558</v>
      </c>
      <c r="U974" s="61"/>
    </row>
    <row r="975" spans="1:21" ht="14.25" customHeight="1">
      <c r="A975" s="19">
        <v>28</v>
      </c>
      <c r="B975" s="19">
        <v>25.8</v>
      </c>
      <c r="C975" s="20">
        <v>0</v>
      </c>
      <c r="D975" s="20">
        <v>0</v>
      </c>
      <c r="E975" s="20">
        <v>1</v>
      </c>
      <c r="F975" s="20">
        <v>0</v>
      </c>
      <c r="G975" s="20">
        <v>0</v>
      </c>
      <c r="H975" s="21">
        <v>0</v>
      </c>
      <c r="I975" s="21">
        <v>0</v>
      </c>
      <c r="J975" s="21">
        <v>1</v>
      </c>
      <c r="K975" s="21">
        <v>0</v>
      </c>
      <c r="L975" s="21">
        <v>0</v>
      </c>
      <c r="M975" s="21">
        <v>0</v>
      </c>
      <c r="N975" s="21">
        <v>1</v>
      </c>
      <c r="O975" s="21">
        <v>0</v>
      </c>
      <c r="P975" s="21">
        <v>0</v>
      </c>
      <c r="Q975" s="22">
        <v>3161.4540000000002</v>
      </c>
      <c r="R975" s="59">
        <f t="shared" si="45"/>
        <v>2571.2753575034421</v>
      </c>
      <c r="S975" s="59">
        <f t="shared" si="46"/>
        <v>590.17864249655804</v>
      </c>
      <c r="T975" s="61">
        <f t="shared" si="47"/>
        <v>-0.18667949699617897</v>
      </c>
      <c r="U975" s="61"/>
    </row>
    <row r="976" spans="1:21" ht="14.25" customHeight="1">
      <c r="A976" s="19">
        <v>28</v>
      </c>
      <c r="B976" s="19">
        <v>26.315000000000001</v>
      </c>
      <c r="C976" s="20">
        <v>0</v>
      </c>
      <c r="D976" s="20">
        <v>0</v>
      </c>
      <c r="E976" s="20">
        <v>1</v>
      </c>
      <c r="F976" s="20">
        <v>0</v>
      </c>
      <c r="G976" s="20">
        <v>0</v>
      </c>
      <c r="H976" s="21">
        <v>0</v>
      </c>
      <c r="I976" s="21">
        <v>0</v>
      </c>
      <c r="J976" s="21">
        <v>0</v>
      </c>
      <c r="K976" s="21">
        <v>1</v>
      </c>
      <c r="L976" s="21">
        <v>0</v>
      </c>
      <c r="M976" s="21">
        <v>0</v>
      </c>
      <c r="N976" s="21">
        <v>1</v>
      </c>
      <c r="O976" s="21">
        <v>0</v>
      </c>
      <c r="P976" s="21">
        <v>0</v>
      </c>
      <c r="Q976" s="22">
        <v>5312.1698500000002</v>
      </c>
      <c r="R976" s="59">
        <f t="shared" si="45"/>
        <v>3198.4344742983249</v>
      </c>
      <c r="S976" s="59">
        <f t="shared" si="46"/>
        <v>2113.7353757016754</v>
      </c>
      <c r="T976" s="61">
        <f t="shared" si="47"/>
        <v>-0.39790432824765104</v>
      </c>
      <c r="U976" s="61"/>
    </row>
    <row r="977" spans="1:21" ht="14.25" customHeight="1">
      <c r="A977" s="19">
        <v>28</v>
      </c>
      <c r="B977" s="19">
        <v>26.51</v>
      </c>
      <c r="C977" s="20">
        <v>0</v>
      </c>
      <c r="D977" s="20">
        <v>0</v>
      </c>
      <c r="E977" s="20">
        <v>1</v>
      </c>
      <c r="F977" s="20">
        <v>0</v>
      </c>
      <c r="G977" s="20">
        <v>0</v>
      </c>
      <c r="H977" s="21">
        <v>0</v>
      </c>
      <c r="I977" s="21">
        <v>1</v>
      </c>
      <c r="J977" s="21">
        <v>0</v>
      </c>
      <c r="K977" s="21">
        <v>0</v>
      </c>
      <c r="L977" s="21">
        <v>0</v>
      </c>
      <c r="M977" s="21">
        <v>0</v>
      </c>
      <c r="N977" s="21">
        <v>1</v>
      </c>
      <c r="O977" s="21">
        <v>0</v>
      </c>
      <c r="P977" s="21">
        <v>0</v>
      </c>
      <c r="Q977" s="22">
        <v>4340.4408999999996</v>
      </c>
      <c r="R977" s="59">
        <f t="shared" si="45"/>
        <v>2681.0446964446437</v>
      </c>
      <c r="S977" s="59">
        <f t="shared" si="46"/>
        <v>1659.3962035553559</v>
      </c>
      <c r="T977" s="61">
        <f t="shared" si="47"/>
        <v>-0.38231051678536992</v>
      </c>
      <c r="U977" s="61"/>
    </row>
    <row r="978" spans="1:21" ht="14.25" customHeight="1">
      <c r="A978" s="19">
        <v>29</v>
      </c>
      <c r="B978" s="19">
        <v>29.59</v>
      </c>
      <c r="C978" s="20">
        <v>0</v>
      </c>
      <c r="D978" s="20">
        <v>0</v>
      </c>
      <c r="E978" s="20">
        <v>1</v>
      </c>
      <c r="F978" s="20">
        <v>0</v>
      </c>
      <c r="G978" s="20">
        <v>0</v>
      </c>
      <c r="H978" s="21">
        <v>0</v>
      </c>
      <c r="I978" s="21">
        <v>1</v>
      </c>
      <c r="J978" s="21">
        <v>0</v>
      </c>
      <c r="K978" s="21">
        <v>0</v>
      </c>
      <c r="L978" s="21">
        <v>0</v>
      </c>
      <c r="M978" s="21">
        <v>0</v>
      </c>
      <c r="N978" s="21">
        <v>1</v>
      </c>
      <c r="O978" s="21">
        <v>0</v>
      </c>
      <c r="P978" s="21">
        <v>0</v>
      </c>
      <c r="Q978" s="22">
        <v>3947.4131000000002</v>
      </c>
      <c r="R978" s="59">
        <f t="shared" si="45"/>
        <v>3460.2607448738927</v>
      </c>
      <c r="S978" s="59">
        <f t="shared" si="46"/>
        <v>487.15235512610752</v>
      </c>
      <c r="T978" s="61">
        <f t="shared" si="47"/>
        <v>-0.12341053312259299</v>
      </c>
      <c r="U978" s="61"/>
    </row>
    <row r="979" spans="1:21" ht="14.25" customHeight="1">
      <c r="A979" s="19">
        <v>29</v>
      </c>
      <c r="B979" s="19">
        <v>26.03</v>
      </c>
      <c r="C979" s="20">
        <v>0</v>
      </c>
      <c r="D979" s="20">
        <v>0</v>
      </c>
      <c r="E979" s="20">
        <v>1</v>
      </c>
      <c r="F979" s="20">
        <v>0</v>
      </c>
      <c r="G979" s="20">
        <v>0</v>
      </c>
      <c r="H979" s="21">
        <v>0</v>
      </c>
      <c r="I979" s="21">
        <v>0</v>
      </c>
      <c r="J979" s="21">
        <v>0</v>
      </c>
      <c r="K979" s="21">
        <v>1</v>
      </c>
      <c r="L979" s="21">
        <v>0</v>
      </c>
      <c r="M979" s="21">
        <v>0</v>
      </c>
      <c r="N979" s="21">
        <v>1</v>
      </c>
      <c r="O979" s="21">
        <v>0</v>
      </c>
      <c r="P979" s="21">
        <v>0</v>
      </c>
      <c r="Q979" s="22">
        <v>3736.4647</v>
      </c>
      <c r="R979" s="59">
        <f t="shared" si="45"/>
        <v>3469.7703491118991</v>
      </c>
      <c r="S979" s="59">
        <f t="shared" si="46"/>
        <v>266.69435088810087</v>
      </c>
      <c r="T979" s="61">
        <f t="shared" si="47"/>
        <v>-7.1376119487520082E-2</v>
      </c>
      <c r="U979" s="61"/>
    </row>
    <row r="980" spans="1:21" ht="14.25" customHeight="1">
      <c r="A980" s="19">
        <v>29</v>
      </c>
      <c r="B980" s="19">
        <v>25.9</v>
      </c>
      <c r="C980" s="20">
        <v>0</v>
      </c>
      <c r="D980" s="20">
        <v>0</v>
      </c>
      <c r="E980" s="20">
        <v>1</v>
      </c>
      <c r="F980" s="20">
        <v>0</v>
      </c>
      <c r="G980" s="20">
        <v>0</v>
      </c>
      <c r="H980" s="21">
        <v>0</v>
      </c>
      <c r="I980" s="21">
        <v>0</v>
      </c>
      <c r="J980" s="21">
        <v>1</v>
      </c>
      <c r="K980" s="21">
        <v>0</v>
      </c>
      <c r="L980" s="21">
        <v>0</v>
      </c>
      <c r="M980" s="21">
        <v>0</v>
      </c>
      <c r="N980" s="21">
        <v>1</v>
      </c>
      <c r="O980" s="21">
        <v>0</v>
      </c>
      <c r="P980" s="21">
        <v>0</v>
      </c>
      <c r="Q980" s="22">
        <v>3353.2840000000001</v>
      </c>
      <c r="R980" s="59">
        <f t="shared" si="45"/>
        <v>2900.7193651081125</v>
      </c>
      <c r="S980" s="59">
        <f t="shared" si="46"/>
        <v>452.56463489188764</v>
      </c>
      <c r="T980" s="61">
        <f t="shared" si="47"/>
        <v>-0.13496161819037328</v>
      </c>
      <c r="U980" s="61"/>
    </row>
    <row r="981" spans="1:21" ht="14.25" customHeight="1">
      <c r="A981" s="19">
        <v>29</v>
      </c>
      <c r="B981" s="19">
        <v>25.6</v>
      </c>
      <c r="C981" s="20">
        <v>0</v>
      </c>
      <c r="D981" s="20">
        <v>0</v>
      </c>
      <c r="E981" s="20">
        <v>1</v>
      </c>
      <c r="F981" s="20">
        <v>0</v>
      </c>
      <c r="G981" s="20">
        <v>0</v>
      </c>
      <c r="H981" s="21">
        <v>0</v>
      </c>
      <c r="I981" s="21">
        <v>0</v>
      </c>
      <c r="J981" s="21">
        <v>1</v>
      </c>
      <c r="K981" s="21">
        <v>0</v>
      </c>
      <c r="L981" s="21">
        <v>0</v>
      </c>
      <c r="M981" s="21">
        <v>0</v>
      </c>
      <c r="N981" s="21">
        <v>1</v>
      </c>
      <c r="O981" s="21">
        <v>0</v>
      </c>
      <c r="P981" s="21">
        <v>0</v>
      </c>
      <c r="Q981" s="22">
        <v>5708.8670000000002</v>
      </c>
      <c r="R981" s="59">
        <f t="shared" si="45"/>
        <v>2855.4403005955719</v>
      </c>
      <c r="S981" s="59">
        <f t="shared" si="46"/>
        <v>2853.4266994044283</v>
      </c>
      <c r="T981" s="61">
        <f t="shared" si="47"/>
        <v>-0.49982364266051882</v>
      </c>
      <c r="U981" s="61"/>
    </row>
    <row r="982" spans="1:21" ht="14.25" customHeight="1">
      <c r="A982" s="19">
        <v>30</v>
      </c>
      <c r="B982" s="19">
        <v>27.7</v>
      </c>
      <c r="C982" s="20">
        <v>0</v>
      </c>
      <c r="D982" s="20">
        <v>0</v>
      </c>
      <c r="E982" s="20">
        <v>1</v>
      </c>
      <c r="F982" s="20">
        <v>0</v>
      </c>
      <c r="G982" s="20">
        <v>0</v>
      </c>
      <c r="H982" s="21">
        <v>0</v>
      </c>
      <c r="I982" s="21">
        <v>0</v>
      </c>
      <c r="J982" s="21">
        <v>1</v>
      </c>
      <c r="K982" s="21">
        <v>0</v>
      </c>
      <c r="L982" s="21">
        <v>0</v>
      </c>
      <c r="M982" s="21">
        <v>0</v>
      </c>
      <c r="N982" s="21">
        <v>1</v>
      </c>
      <c r="O982" s="21">
        <v>0</v>
      </c>
      <c r="P982" s="21">
        <v>0</v>
      </c>
      <c r="Q982" s="22">
        <v>3554.203</v>
      </c>
      <c r="R982" s="59">
        <f t="shared" si="45"/>
        <v>3486.7447382838527</v>
      </c>
      <c r="S982" s="59">
        <f t="shared" si="46"/>
        <v>67.458261716147263</v>
      </c>
      <c r="T982" s="61">
        <f t="shared" si="47"/>
        <v>-1.8979856163575143E-2</v>
      </c>
      <c r="U982" s="61"/>
    </row>
    <row r="983" spans="1:21" ht="14.25" customHeight="1">
      <c r="A983" s="19">
        <v>30</v>
      </c>
      <c r="B983" s="19">
        <v>28.405000000000001</v>
      </c>
      <c r="C983" s="20">
        <v>0</v>
      </c>
      <c r="D983" s="20">
        <v>0</v>
      </c>
      <c r="E983" s="20">
        <v>1</v>
      </c>
      <c r="F983" s="20">
        <v>0</v>
      </c>
      <c r="G983" s="20">
        <v>0</v>
      </c>
      <c r="H983" s="21">
        <v>0</v>
      </c>
      <c r="I983" s="21">
        <v>0</v>
      </c>
      <c r="J983" s="21">
        <v>0</v>
      </c>
      <c r="K983" s="21">
        <v>1</v>
      </c>
      <c r="L983" s="21">
        <v>0</v>
      </c>
      <c r="M983" s="21">
        <v>0</v>
      </c>
      <c r="N983" s="21">
        <v>1</v>
      </c>
      <c r="O983" s="21">
        <v>0</v>
      </c>
      <c r="P983" s="21">
        <v>0</v>
      </c>
      <c r="Q983" s="22">
        <v>4527.1829500000003</v>
      </c>
      <c r="R983" s="59">
        <f t="shared" si="45"/>
        <v>4142.5805959366789</v>
      </c>
      <c r="S983" s="59">
        <f t="shared" si="46"/>
        <v>384.6023540633214</v>
      </c>
      <c r="T983" s="61">
        <f t="shared" si="47"/>
        <v>-8.495401186809147E-2</v>
      </c>
      <c r="U983" s="61"/>
    </row>
    <row r="984" spans="1:21" ht="14.25" customHeight="1">
      <c r="A984" s="19">
        <v>30</v>
      </c>
      <c r="B984" s="19">
        <v>27.93</v>
      </c>
      <c r="C984" s="20">
        <v>0</v>
      </c>
      <c r="D984" s="20">
        <v>0</v>
      </c>
      <c r="E984" s="20">
        <v>1</v>
      </c>
      <c r="F984" s="20">
        <v>0</v>
      </c>
      <c r="G984" s="20">
        <v>0</v>
      </c>
      <c r="H984" s="21">
        <v>0</v>
      </c>
      <c r="I984" s="21">
        <v>0</v>
      </c>
      <c r="J984" s="21">
        <v>0</v>
      </c>
      <c r="K984" s="21">
        <v>0</v>
      </c>
      <c r="L984" s="21">
        <v>1</v>
      </c>
      <c r="M984" s="21">
        <v>0</v>
      </c>
      <c r="N984" s="21">
        <v>1</v>
      </c>
      <c r="O984" s="21">
        <v>0</v>
      </c>
      <c r="P984" s="21">
        <v>0</v>
      </c>
      <c r="Q984" s="22">
        <v>4137.5227000000004</v>
      </c>
      <c r="R984" s="59">
        <f t="shared" si="45"/>
        <v>4445.5103726437537</v>
      </c>
      <c r="S984" s="59">
        <f t="shared" si="46"/>
        <v>-307.98767264375329</v>
      </c>
      <c r="T984" s="61">
        <f t="shared" si="47"/>
        <v>7.4437699796487705E-2</v>
      </c>
      <c r="U984" s="61"/>
    </row>
    <row r="985" spans="1:21" ht="14.25" customHeight="1">
      <c r="A985" s="19">
        <v>31</v>
      </c>
      <c r="B985" s="19">
        <v>25.74</v>
      </c>
      <c r="C985" s="20">
        <v>0</v>
      </c>
      <c r="D985" s="20">
        <v>0</v>
      </c>
      <c r="E985" s="20">
        <v>1</v>
      </c>
      <c r="F985" s="20">
        <v>0</v>
      </c>
      <c r="G985" s="20">
        <v>0</v>
      </c>
      <c r="H985" s="21">
        <v>0</v>
      </c>
      <c r="I985" s="21">
        <v>1</v>
      </c>
      <c r="J985" s="21">
        <v>0</v>
      </c>
      <c r="K985" s="21">
        <v>0</v>
      </c>
      <c r="L985" s="21">
        <v>0</v>
      </c>
      <c r="M985" s="21">
        <v>0</v>
      </c>
      <c r="N985" s="21">
        <v>1</v>
      </c>
      <c r="O985" s="21">
        <v>0</v>
      </c>
      <c r="P985" s="21">
        <v>0</v>
      </c>
      <c r="Q985" s="22">
        <v>3756.6215999999999</v>
      </c>
      <c r="R985" s="59">
        <f t="shared" si="45"/>
        <v>3507.881389163922</v>
      </c>
      <c r="S985" s="59">
        <f t="shared" si="46"/>
        <v>248.74021083607795</v>
      </c>
      <c r="T985" s="61">
        <f t="shared" si="47"/>
        <v>-6.6213805200949161E-2</v>
      </c>
      <c r="U985" s="61"/>
    </row>
    <row r="986" spans="1:21" ht="14.25" customHeight="1">
      <c r="A986" s="19">
        <v>31</v>
      </c>
      <c r="B986" s="19">
        <v>29.1</v>
      </c>
      <c r="C986" s="20">
        <v>0</v>
      </c>
      <c r="D986" s="20">
        <v>0</v>
      </c>
      <c r="E986" s="20">
        <v>1</v>
      </c>
      <c r="F986" s="20">
        <v>0</v>
      </c>
      <c r="G986" s="20">
        <v>0</v>
      </c>
      <c r="H986" s="21">
        <v>0</v>
      </c>
      <c r="I986" s="21">
        <v>0</v>
      </c>
      <c r="J986" s="21">
        <v>1</v>
      </c>
      <c r="K986" s="21">
        <v>0</v>
      </c>
      <c r="L986" s="21">
        <v>0</v>
      </c>
      <c r="M986" s="21">
        <v>0</v>
      </c>
      <c r="N986" s="21">
        <v>1</v>
      </c>
      <c r="O986" s="21">
        <v>0</v>
      </c>
      <c r="P986" s="21">
        <v>0</v>
      </c>
      <c r="Q986" s="22">
        <v>3761.2919999999999</v>
      </c>
      <c r="R986" s="59">
        <f t="shared" si="45"/>
        <v>4012.3980254428716</v>
      </c>
      <c r="S986" s="59">
        <f t="shared" si="46"/>
        <v>-251.10602544287167</v>
      </c>
      <c r="T986" s="61">
        <f t="shared" si="47"/>
        <v>6.6760577334296745E-2</v>
      </c>
      <c r="U986" s="61"/>
    </row>
    <row r="987" spans="1:21" ht="14.25" customHeight="1">
      <c r="A987" s="19">
        <v>31</v>
      </c>
      <c r="B987" s="19">
        <v>26.62</v>
      </c>
      <c r="C987" s="20">
        <v>0</v>
      </c>
      <c r="D987" s="20">
        <v>0</v>
      </c>
      <c r="E987" s="20">
        <v>1</v>
      </c>
      <c r="F987" s="20">
        <v>0</v>
      </c>
      <c r="G987" s="20">
        <v>0</v>
      </c>
      <c r="H987" s="21">
        <v>0</v>
      </c>
      <c r="I987" s="21">
        <v>1</v>
      </c>
      <c r="J987" s="21">
        <v>0</v>
      </c>
      <c r="K987" s="21">
        <v>0</v>
      </c>
      <c r="L987" s="21">
        <v>0</v>
      </c>
      <c r="M987" s="21">
        <v>0</v>
      </c>
      <c r="N987" s="21">
        <v>1</v>
      </c>
      <c r="O987" s="21">
        <v>0</v>
      </c>
      <c r="P987" s="21">
        <v>0</v>
      </c>
      <c r="Q987" s="22">
        <v>3757.8447999999999</v>
      </c>
      <c r="R987" s="59">
        <f t="shared" si="45"/>
        <v>3640.6999784007112</v>
      </c>
      <c r="S987" s="59">
        <f t="shared" si="46"/>
        <v>117.14482159928866</v>
      </c>
      <c r="T987" s="61">
        <f t="shared" si="47"/>
        <v>-3.1173405990393394E-2</v>
      </c>
      <c r="U987" s="61"/>
    </row>
    <row r="988" spans="1:21" ht="14.25" customHeight="1">
      <c r="A988" s="19">
        <v>31</v>
      </c>
      <c r="B988" s="19">
        <v>29.26</v>
      </c>
      <c r="C988" s="20">
        <v>0</v>
      </c>
      <c r="D988" s="20">
        <v>0</v>
      </c>
      <c r="E988" s="20">
        <v>1</v>
      </c>
      <c r="F988" s="20">
        <v>0</v>
      </c>
      <c r="G988" s="20">
        <v>0</v>
      </c>
      <c r="H988" s="21">
        <v>0</v>
      </c>
      <c r="I988" s="21">
        <v>1</v>
      </c>
      <c r="J988" s="21">
        <v>0</v>
      </c>
      <c r="K988" s="21">
        <v>0</v>
      </c>
      <c r="L988" s="21">
        <v>0</v>
      </c>
      <c r="M988" s="21">
        <v>0</v>
      </c>
      <c r="N988" s="21">
        <v>1</v>
      </c>
      <c r="O988" s="21">
        <v>0</v>
      </c>
      <c r="P988" s="21">
        <v>0</v>
      </c>
      <c r="Q988" s="22">
        <v>4350.5144</v>
      </c>
      <c r="R988" s="59">
        <f t="shared" si="45"/>
        <v>4039.1557461110788</v>
      </c>
      <c r="S988" s="59">
        <f t="shared" si="46"/>
        <v>311.35865388892125</v>
      </c>
      <c r="T988" s="61">
        <f t="shared" si="47"/>
        <v>-7.1568238893525149E-2</v>
      </c>
      <c r="U988" s="61"/>
    </row>
    <row r="989" spans="1:21" ht="14.25" customHeight="1">
      <c r="A989" s="19">
        <v>31</v>
      </c>
      <c r="B989" s="19">
        <v>25.8</v>
      </c>
      <c r="C989" s="20">
        <v>0</v>
      </c>
      <c r="D989" s="20">
        <v>0</v>
      </c>
      <c r="E989" s="20">
        <v>1</v>
      </c>
      <c r="F989" s="20">
        <v>0</v>
      </c>
      <c r="G989" s="20">
        <v>0</v>
      </c>
      <c r="H989" s="21">
        <v>0</v>
      </c>
      <c r="I989" s="21">
        <v>0</v>
      </c>
      <c r="J989" s="21">
        <v>1</v>
      </c>
      <c r="K989" s="21">
        <v>0</v>
      </c>
      <c r="L989" s="21">
        <v>0</v>
      </c>
      <c r="M989" s="21">
        <v>0</v>
      </c>
      <c r="N989" s="21">
        <v>1</v>
      </c>
      <c r="O989" s="21">
        <v>0</v>
      </c>
      <c r="P989" s="21">
        <v>0</v>
      </c>
      <c r="Q989" s="22">
        <v>4934.7049999999999</v>
      </c>
      <c r="R989" s="59">
        <f t="shared" si="45"/>
        <v>3514.3283158049144</v>
      </c>
      <c r="S989" s="59">
        <f t="shared" si="46"/>
        <v>1420.3766841950855</v>
      </c>
      <c r="T989" s="61">
        <f t="shared" si="47"/>
        <v>-0.28783416317593158</v>
      </c>
      <c r="U989" s="61"/>
    </row>
    <row r="990" spans="1:21" ht="14.25" customHeight="1">
      <c r="A990" s="19">
        <v>32</v>
      </c>
      <c r="B990" s="19">
        <v>29.8</v>
      </c>
      <c r="C990" s="20">
        <v>0</v>
      </c>
      <c r="D990" s="20">
        <v>0</v>
      </c>
      <c r="E990" s="20">
        <v>1</v>
      </c>
      <c r="F990" s="20">
        <v>0</v>
      </c>
      <c r="G990" s="20">
        <v>0</v>
      </c>
      <c r="H990" s="21">
        <v>0</v>
      </c>
      <c r="I990" s="21">
        <v>0</v>
      </c>
      <c r="J990" s="21">
        <v>1</v>
      </c>
      <c r="K990" s="21">
        <v>0</v>
      </c>
      <c r="L990" s="21">
        <v>0</v>
      </c>
      <c r="M990" s="21">
        <v>0</v>
      </c>
      <c r="N990" s="21">
        <v>1</v>
      </c>
      <c r="O990" s="21">
        <v>0</v>
      </c>
      <c r="P990" s="21">
        <v>0</v>
      </c>
      <c r="Q990" s="22">
        <v>5152.134</v>
      </c>
      <c r="R990" s="59">
        <f t="shared" si="45"/>
        <v>4432.4001620726249</v>
      </c>
      <c r="S990" s="59">
        <f t="shared" si="46"/>
        <v>719.73383792737513</v>
      </c>
      <c r="T990" s="61">
        <f t="shared" si="47"/>
        <v>-0.13969625749783976</v>
      </c>
      <c r="U990" s="61"/>
    </row>
    <row r="991" spans="1:21" ht="14.25" customHeight="1">
      <c r="A991" s="19">
        <v>32</v>
      </c>
      <c r="B991" s="19">
        <v>28.93</v>
      </c>
      <c r="C991" s="20">
        <v>0</v>
      </c>
      <c r="D991" s="20">
        <v>0</v>
      </c>
      <c r="E991" s="20">
        <v>1</v>
      </c>
      <c r="F991" s="20">
        <v>0</v>
      </c>
      <c r="G991" s="20">
        <v>0</v>
      </c>
      <c r="H991" s="21">
        <v>0</v>
      </c>
      <c r="I991" s="21">
        <v>1</v>
      </c>
      <c r="J991" s="21">
        <v>0</v>
      </c>
      <c r="K991" s="21">
        <v>0</v>
      </c>
      <c r="L991" s="21">
        <v>0</v>
      </c>
      <c r="M991" s="21">
        <v>0</v>
      </c>
      <c r="N991" s="21">
        <v>1</v>
      </c>
      <c r="O991" s="21">
        <v>0</v>
      </c>
      <c r="P991" s="21">
        <v>0</v>
      </c>
      <c r="Q991" s="22">
        <v>3972.9247</v>
      </c>
      <c r="R991" s="59">
        <f t="shared" si="45"/>
        <v>4303.6997612477717</v>
      </c>
      <c r="S991" s="59">
        <f t="shared" si="46"/>
        <v>-330.77506124777165</v>
      </c>
      <c r="T991" s="61">
        <f t="shared" si="47"/>
        <v>8.3257319537863791E-2</v>
      </c>
      <c r="U991" s="61"/>
    </row>
    <row r="992" spans="1:21" ht="14.25" customHeight="1">
      <c r="A992" s="19">
        <v>32</v>
      </c>
      <c r="B992" s="19">
        <v>29.59</v>
      </c>
      <c r="C992" s="20">
        <v>0</v>
      </c>
      <c r="D992" s="20">
        <v>0</v>
      </c>
      <c r="E992" s="20">
        <v>1</v>
      </c>
      <c r="F992" s="20">
        <v>0</v>
      </c>
      <c r="G992" s="20">
        <v>0</v>
      </c>
      <c r="H992" s="21">
        <v>0</v>
      </c>
      <c r="I992" s="21">
        <v>1</v>
      </c>
      <c r="J992" s="21">
        <v>0</v>
      </c>
      <c r="K992" s="21">
        <v>0</v>
      </c>
      <c r="L992" s="21">
        <v>0</v>
      </c>
      <c r="M992" s="21">
        <v>0</v>
      </c>
      <c r="N992" s="21">
        <v>1</v>
      </c>
      <c r="O992" s="21">
        <v>0</v>
      </c>
      <c r="P992" s="21">
        <v>0</v>
      </c>
      <c r="Q992" s="22">
        <v>4562.8420999999998</v>
      </c>
      <c r="R992" s="59">
        <f t="shared" si="45"/>
        <v>4403.3137031753631</v>
      </c>
      <c r="S992" s="59">
        <f t="shared" si="46"/>
        <v>159.52839682463673</v>
      </c>
      <c r="T992" s="61">
        <f t="shared" si="47"/>
        <v>-3.4962506553675554E-2</v>
      </c>
      <c r="U992" s="61"/>
    </row>
    <row r="993" spans="1:21" ht="14.25" customHeight="1">
      <c r="A993" s="19">
        <v>32</v>
      </c>
      <c r="B993" s="19">
        <v>29.734999999999999</v>
      </c>
      <c r="C993" s="20">
        <v>0</v>
      </c>
      <c r="D993" s="20">
        <v>0</v>
      </c>
      <c r="E993" s="20">
        <v>1</v>
      </c>
      <c r="F993" s="20">
        <v>0</v>
      </c>
      <c r="G993" s="20">
        <v>0</v>
      </c>
      <c r="H993" s="21">
        <v>0</v>
      </c>
      <c r="I993" s="21">
        <v>0</v>
      </c>
      <c r="J993" s="21">
        <v>0</v>
      </c>
      <c r="K993" s="21">
        <v>1</v>
      </c>
      <c r="L993" s="21">
        <v>0</v>
      </c>
      <c r="M993" s="21">
        <v>0</v>
      </c>
      <c r="N993" s="21">
        <v>1</v>
      </c>
      <c r="O993" s="21">
        <v>0</v>
      </c>
      <c r="P993" s="21">
        <v>0</v>
      </c>
      <c r="Q993" s="22">
        <v>4357.0436499999996</v>
      </c>
      <c r="R993" s="59">
        <f t="shared" si="45"/>
        <v>4972.019754143259</v>
      </c>
      <c r="S993" s="59">
        <f t="shared" si="46"/>
        <v>-614.97610414325936</v>
      </c>
      <c r="T993" s="61">
        <f t="shared" si="47"/>
        <v>0.14114527040445404</v>
      </c>
      <c r="U993" s="61"/>
    </row>
    <row r="994" spans="1:21" ht="14.25" customHeight="1">
      <c r="A994" s="19">
        <v>33</v>
      </c>
      <c r="B994" s="19">
        <v>28.27</v>
      </c>
      <c r="C994" s="20">
        <v>0</v>
      </c>
      <c r="D994" s="20">
        <v>0</v>
      </c>
      <c r="E994" s="20">
        <v>1</v>
      </c>
      <c r="F994" s="20">
        <v>0</v>
      </c>
      <c r="G994" s="20">
        <v>0</v>
      </c>
      <c r="H994" s="21">
        <v>0</v>
      </c>
      <c r="I994" s="21">
        <v>1</v>
      </c>
      <c r="J994" s="21">
        <v>0</v>
      </c>
      <c r="K994" s="21">
        <v>0</v>
      </c>
      <c r="L994" s="21">
        <v>0</v>
      </c>
      <c r="M994" s="21">
        <v>0</v>
      </c>
      <c r="N994" s="21">
        <v>1</v>
      </c>
      <c r="O994" s="21">
        <v>0</v>
      </c>
      <c r="P994" s="21">
        <v>0</v>
      </c>
      <c r="Q994" s="22">
        <v>4779.6022999999996</v>
      </c>
      <c r="R994" s="59">
        <f t="shared" si="45"/>
        <v>4518.4368054206698</v>
      </c>
      <c r="S994" s="59">
        <f t="shared" si="46"/>
        <v>261.16549457932979</v>
      </c>
      <c r="T994" s="61">
        <f t="shared" si="47"/>
        <v>-5.4641678990599241E-2</v>
      </c>
      <c r="U994" s="61"/>
    </row>
    <row r="995" spans="1:21" ht="14.25" customHeight="1">
      <c r="A995" s="19">
        <v>33</v>
      </c>
      <c r="B995" s="19">
        <v>26.695</v>
      </c>
      <c r="C995" s="20">
        <v>0</v>
      </c>
      <c r="D995" s="20">
        <v>0</v>
      </c>
      <c r="E995" s="20">
        <v>1</v>
      </c>
      <c r="F995" s="20">
        <v>0</v>
      </c>
      <c r="G995" s="20">
        <v>0</v>
      </c>
      <c r="H995" s="21">
        <v>0</v>
      </c>
      <c r="I995" s="21">
        <v>0</v>
      </c>
      <c r="J995" s="21">
        <v>0</v>
      </c>
      <c r="K995" s="21">
        <v>1</v>
      </c>
      <c r="L995" s="21">
        <v>0</v>
      </c>
      <c r="M995" s="21">
        <v>0</v>
      </c>
      <c r="N995" s="21">
        <v>1</v>
      </c>
      <c r="O995" s="21">
        <v>0</v>
      </c>
      <c r="P995" s="21">
        <v>0</v>
      </c>
      <c r="Q995" s="22">
        <v>4571.4130500000001</v>
      </c>
      <c r="R995" s="59">
        <f t="shared" si="45"/>
        <v>4827.5428865166596</v>
      </c>
      <c r="S995" s="59">
        <f t="shared" si="46"/>
        <v>-256.12983651665945</v>
      </c>
      <c r="T995" s="61">
        <f t="shared" si="47"/>
        <v>5.6028591972597935E-2</v>
      </c>
      <c r="U995" s="61"/>
    </row>
    <row r="996" spans="1:21" ht="14.25" customHeight="1">
      <c r="A996" s="19">
        <v>34</v>
      </c>
      <c r="B996" s="19">
        <v>27.5</v>
      </c>
      <c r="C996" s="20">
        <v>0</v>
      </c>
      <c r="D996" s="20">
        <v>0</v>
      </c>
      <c r="E996" s="20">
        <v>1</v>
      </c>
      <c r="F996" s="20">
        <v>0</v>
      </c>
      <c r="G996" s="20">
        <v>0</v>
      </c>
      <c r="H996" s="21">
        <v>0</v>
      </c>
      <c r="I996" s="21">
        <v>0</v>
      </c>
      <c r="J996" s="21">
        <v>1</v>
      </c>
      <c r="K996" s="21">
        <v>0</v>
      </c>
      <c r="L996" s="21">
        <v>0</v>
      </c>
      <c r="M996" s="21">
        <v>0</v>
      </c>
      <c r="N996" s="21">
        <v>1</v>
      </c>
      <c r="O996" s="21">
        <v>0</v>
      </c>
      <c r="P996" s="21">
        <v>0</v>
      </c>
      <c r="Q996" s="22">
        <v>5003.8530000000001</v>
      </c>
      <c r="R996" s="59">
        <f t="shared" si="45"/>
        <v>4713.9626396774511</v>
      </c>
      <c r="S996" s="59">
        <f t="shared" si="46"/>
        <v>289.89036032254899</v>
      </c>
      <c r="T996" s="61">
        <f t="shared" si="47"/>
        <v>-5.7933428564458024E-2</v>
      </c>
      <c r="U996" s="61"/>
    </row>
    <row r="997" spans="1:21" ht="14.25" customHeight="1">
      <c r="A997" s="19">
        <v>34</v>
      </c>
      <c r="B997" s="19">
        <v>26.73</v>
      </c>
      <c r="C997" s="20">
        <v>0</v>
      </c>
      <c r="D997" s="20">
        <v>0</v>
      </c>
      <c r="E997" s="20">
        <v>1</v>
      </c>
      <c r="F997" s="20">
        <v>0</v>
      </c>
      <c r="G997" s="20">
        <v>0</v>
      </c>
      <c r="H997" s="21">
        <v>0</v>
      </c>
      <c r="I997" s="21">
        <v>1</v>
      </c>
      <c r="J997" s="21">
        <v>0</v>
      </c>
      <c r="K997" s="21">
        <v>0</v>
      </c>
      <c r="L997" s="21">
        <v>0</v>
      </c>
      <c r="M997" s="21">
        <v>0</v>
      </c>
      <c r="N997" s="21">
        <v>1</v>
      </c>
      <c r="O997" s="21">
        <v>0</v>
      </c>
      <c r="P997" s="21">
        <v>0</v>
      </c>
      <c r="Q997" s="22">
        <v>5002.7826999999997</v>
      </c>
      <c r="R997" s="59">
        <f t="shared" si="45"/>
        <v>4600.3552603567787</v>
      </c>
      <c r="S997" s="59">
        <f t="shared" si="46"/>
        <v>402.42743964322108</v>
      </c>
      <c r="T997" s="61">
        <f t="shared" si="47"/>
        <v>-8.0440719450641157E-2</v>
      </c>
      <c r="U997" s="61"/>
    </row>
    <row r="998" spans="1:21" ht="14.25" customHeight="1">
      <c r="A998" s="19">
        <v>34</v>
      </c>
      <c r="B998" s="19">
        <v>29.26</v>
      </c>
      <c r="C998" s="20">
        <v>0</v>
      </c>
      <c r="D998" s="20">
        <v>0</v>
      </c>
      <c r="E998" s="20">
        <v>1</v>
      </c>
      <c r="F998" s="20">
        <v>0</v>
      </c>
      <c r="G998" s="20">
        <v>0</v>
      </c>
      <c r="H998" s="21">
        <v>0</v>
      </c>
      <c r="I998" s="21">
        <v>1</v>
      </c>
      <c r="J998" s="21">
        <v>0</v>
      </c>
      <c r="K998" s="21">
        <v>0</v>
      </c>
      <c r="L998" s="21">
        <v>0</v>
      </c>
      <c r="M998" s="21">
        <v>0</v>
      </c>
      <c r="N998" s="21">
        <v>1</v>
      </c>
      <c r="O998" s="21">
        <v>0</v>
      </c>
      <c r="P998" s="21">
        <v>0</v>
      </c>
      <c r="Q998" s="22">
        <v>6184.2993999999999</v>
      </c>
      <c r="R998" s="59">
        <f t="shared" si="45"/>
        <v>4982.2087044125474</v>
      </c>
      <c r="S998" s="59">
        <f t="shared" si="46"/>
        <v>1202.0906955874525</v>
      </c>
      <c r="T998" s="61">
        <f t="shared" si="47"/>
        <v>-0.1943778297000712</v>
      </c>
      <c r="U998" s="61"/>
    </row>
    <row r="999" spans="1:21" ht="14.25" customHeight="1">
      <c r="A999" s="19">
        <v>34</v>
      </c>
      <c r="B999" s="19">
        <v>26.41</v>
      </c>
      <c r="C999" s="20">
        <v>0</v>
      </c>
      <c r="D999" s="20">
        <v>0</v>
      </c>
      <c r="E999" s="20">
        <v>1</v>
      </c>
      <c r="F999" s="20">
        <v>0</v>
      </c>
      <c r="G999" s="20">
        <v>0</v>
      </c>
      <c r="H999" s="21">
        <v>0</v>
      </c>
      <c r="I999" s="21">
        <v>0</v>
      </c>
      <c r="J999" s="21">
        <v>0</v>
      </c>
      <c r="K999" s="21">
        <v>1</v>
      </c>
      <c r="L999" s="21">
        <v>0</v>
      </c>
      <c r="M999" s="21">
        <v>0</v>
      </c>
      <c r="N999" s="21">
        <v>1</v>
      </c>
      <c r="O999" s="21">
        <v>0</v>
      </c>
      <c r="P999" s="21">
        <v>0</v>
      </c>
      <c r="Q999" s="22">
        <v>5385.3379000000004</v>
      </c>
      <c r="R999" s="59">
        <f t="shared" si="45"/>
        <v>5098.8787613302338</v>
      </c>
      <c r="S999" s="59">
        <f t="shared" si="46"/>
        <v>286.45913866976662</v>
      </c>
      <c r="T999" s="61">
        <f t="shared" si="47"/>
        <v>-5.3192416889897773E-2</v>
      </c>
      <c r="U999" s="61"/>
    </row>
    <row r="1000" spans="1:21" ht="14.25" customHeight="1">
      <c r="A1000" s="19">
        <v>34</v>
      </c>
      <c r="B1000" s="19">
        <v>27.72</v>
      </c>
      <c r="C1000" s="20">
        <v>0</v>
      </c>
      <c r="D1000" s="20">
        <v>0</v>
      </c>
      <c r="E1000" s="20">
        <v>1</v>
      </c>
      <c r="F1000" s="20">
        <v>0</v>
      </c>
      <c r="G1000" s="20">
        <v>0</v>
      </c>
      <c r="H1000" s="21">
        <v>0</v>
      </c>
      <c r="I1000" s="21">
        <v>1</v>
      </c>
      <c r="J1000" s="21">
        <v>0</v>
      </c>
      <c r="K1000" s="21">
        <v>0</v>
      </c>
      <c r="L1000" s="21">
        <v>0</v>
      </c>
      <c r="M1000" s="21">
        <v>0</v>
      </c>
      <c r="N1000" s="21">
        <v>1</v>
      </c>
      <c r="O1000" s="21">
        <v>0</v>
      </c>
      <c r="P1000" s="21">
        <v>0</v>
      </c>
      <c r="Q1000" s="22">
        <v>4415.1588000000002</v>
      </c>
      <c r="R1000" s="59">
        <f t="shared" si="45"/>
        <v>4749.7761732481649</v>
      </c>
      <c r="S1000" s="59">
        <f t="shared" si="46"/>
        <v>-334.61737324816477</v>
      </c>
      <c r="T1000" s="61">
        <f t="shared" si="47"/>
        <v>7.5788298542776023E-2</v>
      </c>
      <c r="U1000" s="61"/>
    </row>
    <row r="1001" spans="1:21" ht="14.25" customHeight="1">
      <c r="A1001" s="19">
        <v>35</v>
      </c>
      <c r="B1001" s="19">
        <v>27.7</v>
      </c>
      <c r="C1001" s="20">
        <v>0</v>
      </c>
      <c r="D1001" s="20">
        <v>0</v>
      </c>
      <c r="E1001" s="20">
        <v>1</v>
      </c>
      <c r="F1001" s="20">
        <v>0</v>
      </c>
      <c r="G1001" s="20">
        <v>0</v>
      </c>
      <c r="H1001" s="21">
        <v>0</v>
      </c>
      <c r="I1001" s="21">
        <v>0</v>
      </c>
      <c r="J1001" s="21">
        <v>1</v>
      </c>
      <c r="K1001" s="21">
        <v>0</v>
      </c>
      <c r="L1001" s="21">
        <v>0</v>
      </c>
      <c r="M1001" s="21">
        <v>0</v>
      </c>
      <c r="N1001" s="21">
        <v>1</v>
      </c>
      <c r="O1001" s="21">
        <v>0</v>
      </c>
      <c r="P1001" s="21">
        <v>0</v>
      </c>
      <c r="Q1001" s="22">
        <v>6414.1779999999999</v>
      </c>
      <c r="R1001" s="59">
        <f t="shared" si="45"/>
        <v>5058.499668786304</v>
      </c>
      <c r="S1001" s="59">
        <f t="shared" si="46"/>
        <v>1355.6783312136959</v>
      </c>
      <c r="T1001" s="61">
        <f t="shared" si="47"/>
        <v>-0.21135651851471784</v>
      </c>
      <c r="U1001" s="61"/>
    </row>
    <row r="1002" spans="1:21" ht="14.25" customHeight="1">
      <c r="A1002" s="19">
        <v>35</v>
      </c>
      <c r="B1002" s="19">
        <v>26.125</v>
      </c>
      <c r="C1002" s="20">
        <v>0</v>
      </c>
      <c r="D1002" s="20">
        <v>0</v>
      </c>
      <c r="E1002" s="20">
        <v>1</v>
      </c>
      <c r="F1002" s="20">
        <v>0</v>
      </c>
      <c r="G1002" s="20">
        <v>0</v>
      </c>
      <c r="H1002" s="21">
        <v>0</v>
      </c>
      <c r="I1002" s="21">
        <v>0</v>
      </c>
      <c r="J1002" s="21">
        <v>0</v>
      </c>
      <c r="K1002" s="21">
        <v>0</v>
      </c>
      <c r="L1002" s="21">
        <v>1</v>
      </c>
      <c r="M1002" s="21">
        <v>0</v>
      </c>
      <c r="N1002" s="21">
        <v>1</v>
      </c>
      <c r="O1002" s="21">
        <v>0</v>
      </c>
      <c r="P1002" s="21">
        <v>0</v>
      </c>
      <c r="Q1002" s="22">
        <v>5227.9887500000004</v>
      </c>
      <c r="R1002" s="59">
        <f t="shared" si="45"/>
        <v>5744.8362649957453</v>
      </c>
      <c r="S1002" s="59">
        <f t="shared" si="46"/>
        <v>-516.84751499574486</v>
      </c>
      <c r="T1002" s="61">
        <f t="shared" si="47"/>
        <v>9.8861634886981117E-2</v>
      </c>
      <c r="U1002" s="61"/>
    </row>
    <row r="1003" spans="1:21" ht="14.25" customHeight="1">
      <c r="A1003" s="19">
        <v>36</v>
      </c>
      <c r="B1003" s="19">
        <v>26.2</v>
      </c>
      <c r="C1003" s="20">
        <v>0</v>
      </c>
      <c r="D1003" s="20">
        <v>0</v>
      </c>
      <c r="E1003" s="20">
        <v>1</v>
      </c>
      <c r="F1003" s="20">
        <v>0</v>
      </c>
      <c r="G1003" s="20">
        <v>0</v>
      </c>
      <c r="H1003" s="21">
        <v>0</v>
      </c>
      <c r="I1003" s="21">
        <v>0</v>
      </c>
      <c r="J1003" s="21">
        <v>1</v>
      </c>
      <c r="K1003" s="21">
        <v>0</v>
      </c>
      <c r="L1003" s="21">
        <v>0</v>
      </c>
      <c r="M1003" s="21">
        <v>0</v>
      </c>
      <c r="N1003" s="21">
        <v>0</v>
      </c>
      <c r="O1003" s="21">
        <v>1</v>
      </c>
      <c r="P1003" s="21">
        <v>0</v>
      </c>
      <c r="Q1003" s="22">
        <v>4883.866</v>
      </c>
      <c r="R1003" s="59">
        <f t="shared" si="45"/>
        <v>4351.3283641664384</v>
      </c>
      <c r="S1003" s="59">
        <f t="shared" si="46"/>
        <v>532.53763583356158</v>
      </c>
      <c r="T1003" s="61">
        <f t="shared" si="47"/>
        <v>-0.10904018165804745</v>
      </c>
      <c r="U1003" s="61"/>
    </row>
    <row r="1004" spans="1:21" ht="14.25" customHeight="1">
      <c r="A1004" s="19">
        <v>36</v>
      </c>
      <c r="B1004" s="19">
        <v>27.74</v>
      </c>
      <c r="C1004" s="20">
        <v>0</v>
      </c>
      <c r="D1004" s="20">
        <v>0</v>
      </c>
      <c r="E1004" s="20">
        <v>1</v>
      </c>
      <c r="F1004" s="20">
        <v>0</v>
      </c>
      <c r="G1004" s="20">
        <v>0</v>
      </c>
      <c r="H1004" s="21">
        <v>0</v>
      </c>
      <c r="I1004" s="21">
        <v>0</v>
      </c>
      <c r="J1004" s="21">
        <v>0</v>
      </c>
      <c r="K1004" s="21">
        <v>0</v>
      </c>
      <c r="L1004" s="21">
        <v>1</v>
      </c>
      <c r="M1004" s="21">
        <v>0</v>
      </c>
      <c r="N1004" s="21">
        <v>0</v>
      </c>
      <c r="O1004" s="21">
        <v>1</v>
      </c>
      <c r="P1004" s="21">
        <v>0</v>
      </c>
      <c r="Q1004" s="22">
        <v>5469.0065999999997</v>
      </c>
      <c r="R1004" s="59">
        <f t="shared" si="45"/>
        <v>5507.8125802311042</v>
      </c>
      <c r="S1004" s="59">
        <f t="shared" si="46"/>
        <v>-38.805980231104513</v>
      </c>
      <c r="T1004" s="61">
        <f t="shared" si="47"/>
        <v>7.095617736337074E-3</v>
      </c>
      <c r="U1004" s="61"/>
    </row>
    <row r="1005" spans="1:21" ht="14.25" customHeight="1">
      <c r="A1005" s="19">
        <v>36</v>
      </c>
      <c r="B1005" s="19">
        <v>25.84</v>
      </c>
      <c r="C1005" s="20">
        <v>0</v>
      </c>
      <c r="D1005" s="20">
        <v>0</v>
      </c>
      <c r="E1005" s="20">
        <v>1</v>
      </c>
      <c r="F1005" s="20">
        <v>0</v>
      </c>
      <c r="G1005" s="20">
        <v>0</v>
      </c>
      <c r="H1005" s="21">
        <v>0</v>
      </c>
      <c r="I1005" s="21">
        <v>0</v>
      </c>
      <c r="J1005" s="21">
        <v>0</v>
      </c>
      <c r="K1005" s="21">
        <v>1</v>
      </c>
      <c r="L1005" s="21">
        <v>0</v>
      </c>
      <c r="M1005" s="21">
        <v>0</v>
      </c>
      <c r="N1005" s="21">
        <v>0</v>
      </c>
      <c r="O1005" s="21">
        <v>1</v>
      </c>
      <c r="P1005" s="21">
        <v>0</v>
      </c>
      <c r="Q1005" s="22">
        <v>5266.3656000000001</v>
      </c>
      <c r="R1005" s="59">
        <f t="shared" si="45"/>
        <v>4846.423542799741</v>
      </c>
      <c r="S1005" s="59">
        <f t="shared" si="46"/>
        <v>419.94205720025911</v>
      </c>
      <c r="T1005" s="61">
        <f t="shared" si="47"/>
        <v>-7.974039196979775E-2</v>
      </c>
      <c r="U1005" s="61"/>
    </row>
    <row r="1006" spans="1:21" ht="14.25" customHeight="1">
      <c r="A1006" s="19">
        <v>36</v>
      </c>
      <c r="B1006" s="19">
        <v>29.04</v>
      </c>
      <c r="C1006" s="20">
        <v>0</v>
      </c>
      <c r="D1006" s="20">
        <v>0</v>
      </c>
      <c r="E1006" s="20">
        <v>1</v>
      </c>
      <c r="F1006" s="20">
        <v>0</v>
      </c>
      <c r="G1006" s="20">
        <v>0</v>
      </c>
      <c r="H1006" s="21">
        <v>0</v>
      </c>
      <c r="I1006" s="21">
        <v>1</v>
      </c>
      <c r="J1006" s="21">
        <v>0</v>
      </c>
      <c r="K1006" s="21">
        <v>0</v>
      </c>
      <c r="L1006" s="21">
        <v>0</v>
      </c>
      <c r="M1006" s="21">
        <v>0</v>
      </c>
      <c r="N1006" s="21">
        <v>0</v>
      </c>
      <c r="O1006" s="21">
        <v>1</v>
      </c>
      <c r="P1006" s="21">
        <v>0</v>
      </c>
      <c r="Q1006" s="22">
        <v>7243.8136000000004</v>
      </c>
      <c r="R1006" s="59">
        <f t="shared" si="45"/>
        <v>4782.5790611466837</v>
      </c>
      <c r="S1006" s="59">
        <f t="shared" si="46"/>
        <v>2461.2345388533167</v>
      </c>
      <c r="T1006" s="61">
        <f t="shared" si="47"/>
        <v>-0.33977055108835441</v>
      </c>
      <c r="U1006" s="61"/>
    </row>
    <row r="1007" spans="1:21" ht="14.25" customHeight="1">
      <c r="A1007" s="19">
        <v>36</v>
      </c>
      <c r="B1007" s="19">
        <v>26.885000000000002</v>
      </c>
      <c r="C1007" s="20">
        <v>0</v>
      </c>
      <c r="D1007" s="20">
        <v>0</v>
      </c>
      <c r="E1007" s="20">
        <v>1</v>
      </c>
      <c r="F1007" s="20">
        <v>0</v>
      </c>
      <c r="G1007" s="20">
        <v>0</v>
      </c>
      <c r="H1007" s="21">
        <v>0</v>
      </c>
      <c r="I1007" s="21">
        <v>0</v>
      </c>
      <c r="J1007" s="21">
        <v>0</v>
      </c>
      <c r="K1007" s="21">
        <v>1</v>
      </c>
      <c r="L1007" s="21">
        <v>0</v>
      </c>
      <c r="M1007" s="21">
        <v>0</v>
      </c>
      <c r="N1007" s="21">
        <v>0</v>
      </c>
      <c r="O1007" s="21">
        <v>1</v>
      </c>
      <c r="P1007" s="21">
        <v>0</v>
      </c>
      <c r="Q1007" s="22">
        <v>5267.8181500000001</v>
      </c>
      <c r="R1007" s="59">
        <f t="shared" si="45"/>
        <v>5004.1456175184285</v>
      </c>
      <c r="S1007" s="59">
        <f t="shared" si="46"/>
        <v>263.67253248157158</v>
      </c>
      <c r="T1007" s="61">
        <f t="shared" si="47"/>
        <v>-5.0053461409174035E-2</v>
      </c>
      <c r="U1007" s="61"/>
    </row>
    <row r="1008" spans="1:21" ht="14.25" customHeight="1">
      <c r="A1008" s="19">
        <v>36</v>
      </c>
      <c r="B1008" s="19">
        <v>25.9</v>
      </c>
      <c r="C1008" s="20">
        <v>0</v>
      </c>
      <c r="D1008" s="20">
        <v>0</v>
      </c>
      <c r="E1008" s="20">
        <v>1</v>
      </c>
      <c r="F1008" s="20">
        <v>0</v>
      </c>
      <c r="G1008" s="20">
        <v>0</v>
      </c>
      <c r="H1008" s="21">
        <v>0</v>
      </c>
      <c r="I1008" s="21">
        <v>0</v>
      </c>
      <c r="J1008" s="21">
        <v>1</v>
      </c>
      <c r="K1008" s="21">
        <v>0</v>
      </c>
      <c r="L1008" s="21">
        <v>0</v>
      </c>
      <c r="M1008" s="21">
        <v>0</v>
      </c>
      <c r="N1008" s="21">
        <v>0</v>
      </c>
      <c r="O1008" s="21">
        <v>1</v>
      </c>
      <c r="P1008" s="21">
        <v>0</v>
      </c>
      <c r="Q1008" s="22">
        <v>5472.4489999999996</v>
      </c>
      <c r="R1008" s="59">
        <f t="shared" si="45"/>
        <v>4306.049299653896</v>
      </c>
      <c r="S1008" s="59">
        <f t="shared" si="46"/>
        <v>1166.3997003461036</v>
      </c>
      <c r="T1008" s="61">
        <f t="shared" si="47"/>
        <v>-0.21314035093723188</v>
      </c>
      <c r="U1008" s="61"/>
    </row>
    <row r="1009" spans="1:21" ht="14.25" customHeight="1">
      <c r="A1009" s="19">
        <v>37</v>
      </c>
      <c r="B1009" s="19">
        <v>27.74</v>
      </c>
      <c r="C1009" s="20">
        <v>0</v>
      </c>
      <c r="D1009" s="20">
        <v>0</v>
      </c>
      <c r="E1009" s="20">
        <v>1</v>
      </c>
      <c r="F1009" s="20">
        <v>0</v>
      </c>
      <c r="G1009" s="20">
        <v>0</v>
      </c>
      <c r="H1009" s="21">
        <v>0</v>
      </c>
      <c r="I1009" s="21">
        <v>0</v>
      </c>
      <c r="J1009" s="21">
        <v>0</v>
      </c>
      <c r="K1009" s="21">
        <v>1</v>
      </c>
      <c r="L1009" s="21">
        <v>0</v>
      </c>
      <c r="M1009" s="21">
        <v>0</v>
      </c>
      <c r="N1009" s="21">
        <v>0</v>
      </c>
      <c r="O1009" s="21">
        <v>1</v>
      </c>
      <c r="P1009" s="21">
        <v>0</v>
      </c>
      <c r="Q1009" s="22">
        <v>7281.5056000000004</v>
      </c>
      <c r="R1009" s="59">
        <f t="shared" si="45"/>
        <v>5447.541937479662</v>
      </c>
      <c r="S1009" s="59">
        <f t="shared" si="46"/>
        <v>1833.9636625203384</v>
      </c>
      <c r="T1009" s="61">
        <f t="shared" si="47"/>
        <v>-0.25186599630169043</v>
      </c>
      <c r="U1009" s="61"/>
    </row>
    <row r="1010" spans="1:21" ht="14.25" customHeight="1">
      <c r="A1010" s="19">
        <v>37</v>
      </c>
      <c r="B1010" s="19">
        <v>29.5</v>
      </c>
      <c r="C1010" s="20">
        <v>0</v>
      </c>
      <c r="D1010" s="20">
        <v>0</v>
      </c>
      <c r="E1010" s="20">
        <v>1</v>
      </c>
      <c r="F1010" s="20">
        <v>0</v>
      </c>
      <c r="G1010" s="20">
        <v>0</v>
      </c>
      <c r="H1010" s="21">
        <v>0</v>
      </c>
      <c r="I1010" s="21">
        <v>0</v>
      </c>
      <c r="J1010" s="21">
        <v>1</v>
      </c>
      <c r="K1010" s="21">
        <v>0</v>
      </c>
      <c r="L1010" s="21">
        <v>0</v>
      </c>
      <c r="M1010" s="21">
        <v>0</v>
      </c>
      <c r="N1010" s="21">
        <v>0</v>
      </c>
      <c r="O1010" s="21">
        <v>1</v>
      </c>
      <c r="P1010" s="21">
        <v>0</v>
      </c>
      <c r="Q1010" s="22">
        <v>6311.9520000000002</v>
      </c>
      <c r="R1010" s="59">
        <f t="shared" si="45"/>
        <v>5163.749059904887</v>
      </c>
      <c r="S1010" s="59">
        <f t="shared" si="46"/>
        <v>1148.2029400951133</v>
      </c>
      <c r="T1010" s="61">
        <f t="shared" si="47"/>
        <v>-0.18190932695545106</v>
      </c>
      <c r="U1010" s="61"/>
    </row>
    <row r="1011" spans="1:21" ht="14.25" customHeight="1">
      <c r="A1011" s="19">
        <v>38</v>
      </c>
      <c r="B1011" s="19">
        <v>27.265000000000001</v>
      </c>
      <c r="C1011" s="20">
        <v>0</v>
      </c>
      <c r="D1011" s="20">
        <v>0</v>
      </c>
      <c r="E1011" s="20">
        <v>1</v>
      </c>
      <c r="F1011" s="20">
        <v>0</v>
      </c>
      <c r="G1011" s="20">
        <v>0</v>
      </c>
      <c r="H1011" s="21">
        <v>0</v>
      </c>
      <c r="I1011" s="21">
        <v>0</v>
      </c>
      <c r="J1011" s="21">
        <v>0</v>
      </c>
      <c r="K1011" s="21">
        <v>0</v>
      </c>
      <c r="L1011" s="21">
        <v>1</v>
      </c>
      <c r="M1011" s="21">
        <v>0</v>
      </c>
      <c r="N1011" s="21">
        <v>0</v>
      </c>
      <c r="O1011" s="21">
        <v>1</v>
      </c>
      <c r="P1011" s="21">
        <v>0</v>
      </c>
      <c r="Q1011" s="22">
        <v>6555.07035</v>
      </c>
      <c r="R1011" s="59">
        <f t="shared" si="45"/>
        <v>6064.8227002872263</v>
      </c>
      <c r="S1011" s="59">
        <f t="shared" si="46"/>
        <v>490.24764971277364</v>
      </c>
      <c r="T1011" s="61">
        <f t="shared" si="47"/>
        <v>-7.4789075255732931E-2</v>
      </c>
      <c r="U1011" s="61"/>
    </row>
    <row r="1012" spans="1:21" ht="14.25" customHeight="1">
      <c r="A1012" s="19">
        <v>38</v>
      </c>
      <c r="B1012" s="19">
        <v>28.93</v>
      </c>
      <c r="C1012" s="20">
        <v>0</v>
      </c>
      <c r="D1012" s="20">
        <v>0</v>
      </c>
      <c r="E1012" s="20">
        <v>1</v>
      </c>
      <c r="F1012" s="20">
        <v>0</v>
      </c>
      <c r="G1012" s="20">
        <v>0</v>
      </c>
      <c r="H1012" s="21">
        <v>0</v>
      </c>
      <c r="I1012" s="21">
        <v>1</v>
      </c>
      <c r="J1012" s="21">
        <v>0</v>
      </c>
      <c r="K1012" s="21">
        <v>0</v>
      </c>
      <c r="L1012" s="21">
        <v>0</v>
      </c>
      <c r="M1012" s="21">
        <v>0</v>
      </c>
      <c r="N1012" s="21">
        <v>0</v>
      </c>
      <c r="O1012" s="21">
        <v>1</v>
      </c>
      <c r="P1012" s="21">
        <v>0</v>
      </c>
      <c r="Q1012" s="22">
        <v>5974.3846999999996</v>
      </c>
      <c r="R1012" s="59">
        <f t="shared" si="45"/>
        <v>5394.6787096930639</v>
      </c>
      <c r="S1012" s="59">
        <f t="shared" si="46"/>
        <v>579.70599030693575</v>
      </c>
      <c r="T1012" s="61">
        <f t="shared" si="47"/>
        <v>-9.7031915321244014E-2</v>
      </c>
      <c r="U1012" s="61"/>
    </row>
    <row r="1013" spans="1:21" ht="14.25" customHeight="1">
      <c r="A1013" s="19">
        <v>38</v>
      </c>
      <c r="B1013" s="19">
        <v>28</v>
      </c>
      <c r="C1013" s="20">
        <v>0</v>
      </c>
      <c r="D1013" s="20">
        <v>0</v>
      </c>
      <c r="E1013" s="20">
        <v>1</v>
      </c>
      <c r="F1013" s="20">
        <v>0</v>
      </c>
      <c r="G1013" s="20">
        <v>0</v>
      </c>
      <c r="H1013" s="21">
        <v>0</v>
      </c>
      <c r="I1013" s="21">
        <v>0</v>
      </c>
      <c r="J1013" s="21">
        <v>1</v>
      </c>
      <c r="K1013" s="21">
        <v>0</v>
      </c>
      <c r="L1013" s="21">
        <v>0</v>
      </c>
      <c r="M1013" s="21">
        <v>0</v>
      </c>
      <c r="N1013" s="21">
        <v>0</v>
      </c>
      <c r="O1013" s="21">
        <v>1</v>
      </c>
      <c r="P1013" s="21">
        <v>0</v>
      </c>
      <c r="Q1013" s="22">
        <v>7151.0919999999996</v>
      </c>
      <c r="R1013" s="59">
        <f t="shared" si="45"/>
        <v>5251.7047234426682</v>
      </c>
      <c r="S1013" s="59">
        <f t="shared" si="46"/>
        <v>1899.3872765573315</v>
      </c>
      <c r="T1013" s="61">
        <f t="shared" si="47"/>
        <v>-0.26560800456172728</v>
      </c>
      <c r="U1013" s="61"/>
    </row>
    <row r="1014" spans="1:21" ht="14.25" customHeight="1">
      <c r="A1014" s="19">
        <v>38</v>
      </c>
      <c r="B1014" s="19">
        <v>27.835000000000001</v>
      </c>
      <c r="C1014" s="20">
        <v>0</v>
      </c>
      <c r="D1014" s="20">
        <v>0</v>
      </c>
      <c r="E1014" s="20">
        <v>1</v>
      </c>
      <c r="F1014" s="20">
        <v>0</v>
      </c>
      <c r="G1014" s="20">
        <v>0</v>
      </c>
      <c r="H1014" s="21">
        <v>0</v>
      </c>
      <c r="I1014" s="21">
        <v>0</v>
      </c>
      <c r="J1014" s="21">
        <v>0</v>
      </c>
      <c r="K1014" s="21">
        <v>0</v>
      </c>
      <c r="L1014" s="21">
        <v>1</v>
      </c>
      <c r="M1014" s="21">
        <v>0</v>
      </c>
      <c r="N1014" s="21">
        <v>0</v>
      </c>
      <c r="O1014" s="21">
        <v>1</v>
      </c>
      <c r="P1014" s="21">
        <v>0</v>
      </c>
      <c r="Q1014" s="22">
        <v>7144.86265</v>
      </c>
      <c r="R1014" s="59">
        <f t="shared" si="45"/>
        <v>6150.8529228610532</v>
      </c>
      <c r="S1014" s="59">
        <f t="shared" si="46"/>
        <v>994.0097271389468</v>
      </c>
      <c r="T1014" s="61">
        <f t="shared" si="47"/>
        <v>-0.13912230029207726</v>
      </c>
      <c r="U1014" s="61"/>
    </row>
    <row r="1015" spans="1:21" ht="14.25" customHeight="1">
      <c r="A1015" s="19">
        <v>38</v>
      </c>
      <c r="B1015" s="19">
        <v>27.6</v>
      </c>
      <c r="C1015" s="20">
        <v>0</v>
      </c>
      <c r="D1015" s="20">
        <v>0</v>
      </c>
      <c r="E1015" s="20">
        <v>1</v>
      </c>
      <c r="F1015" s="20">
        <v>0</v>
      </c>
      <c r="G1015" s="20">
        <v>0</v>
      </c>
      <c r="H1015" s="21">
        <v>0</v>
      </c>
      <c r="I1015" s="21">
        <v>0</v>
      </c>
      <c r="J1015" s="21">
        <v>1</v>
      </c>
      <c r="K1015" s="21">
        <v>0</v>
      </c>
      <c r="L1015" s="21">
        <v>0</v>
      </c>
      <c r="M1015" s="21">
        <v>0</v>
      </c>
      <c r="N1015" s="21">
        <v>0</v>
      </c>
      <c r="O1015" s="21">
        <v>1</v>
      </c>
      <c r="P1015" s="21">
        <v>0</v>
      </c>
      <c r="Q1015" s="22">
        <v>5383.5360000000001</v>
      </c>
      <c r="R1015" s="59">
        <f t="shared" si="45"/>
        <v>5191.332637425945</v>
      </c>
      <c r="S1015" s="59">
        <f t="shared" si="46"/>
        <v>192.20336257405506</v>
      </c>
      <c r="T1015" s="61">
        <f t="shared" si="47"/>
        <v>-3.5702066926654723E-2</v>
      </c>
      <c r="U1015" s="61"/>
    </row>
    <row r="1016" spans="1:21" ht="14.25" customHeight="1">
      <c r="A1016" s="19">
        <v>39</v>
      </c>
      <c r="B1016" s="19">
        <v>26.315000000000001</v>
      </c>
      <c r="C1016" s="20">
        <v>0</v>
      </c>
      <c r="D1016" s="20">
        <v>0</v>
      </c>
      <c r="E1016" s="20">
        <v>1</v>
      </c>
      <c r="F1016" s="20">
        <v>0</v>
      </c>
      <c r="G1016" s="20">
        <v>0</v>
      </c>
      <c r="H1016" s="21">
        <v>0</v>
      </c>
      <c r="I1016" s="21">
        <v>0</v>
      </c>
      <c r="J1016" s="21">
        <v>0</v>
      </c>
      <c r="K1016" s="21">
        <v>1</v>
      </c>
      <c r="L1016" s="21">
        <v>0</v>
      </c>
      <c r="M1016" s="21">
        <v>0</v>
      </c>
      <c r="N1016" s="21">
        <v>0</v>
      </c>
      <c r="O1016" s="21">
        <v>1</v>
      </c>
      <c r="P1016" s="21">
        <v>0</v>
      </c>
      <c r="Q1016" s="22">
        <v>7201.7008500000002</v>
      </c>
      <c r="R1016" s="59">
        <f t="shared" si="45"/>
        <v>5861.1683532460665</v>
      </c>
      <c r="S1016" s="59">
        <f t="shared" si="46"/>
        <v>1340.5324967539336</v>
      </c>
      <c r="T1016" s="61">
        <f t="shared" si="47"/>
        <v>-0.18614109703736634</v>
      </c>
      <c r="U1016" s="61"/>
    </row>
    <row r="1017" spans="1:21" ht="14.25" customHeight="1">
      <c r="A1017" s="19">
        <v>40</v>
      </c>
      <c r="B1017" s="19">
        <v>28.69</v>
      </c>
      <c r="C1017" s="20">
        <v>0</v>
      </c>
      <c r="D1017" s="20">
        <v>0</v>
      </c>
      <c r="E1017" s="20">
        <v>1</v>
      </c>
      <c r="F1017" s="20">
        <v>0</v>
      </c>
      <c r="G1017" s="20">
        <v>0</v>
      </c>
      <c r="H1017" s="21">
        <v>0</v>
      </c>
      <c r="I1017" s="21">
        <v>0</v>
      </c>
      <c r="J1017" s="21">
        <v>0</v>
      </c>
      <c r="K1017" s="21">
        <v>1</v>
      </c>
      <c r="L1017" s="21">
        <v>0</v>
      </c>
      <c r="M1017" s="21">
        <v>0</v>
      </c>
      <c r="N1017" s="21">
        <v>0</v>
      </c>
      <c r="O1017" s="21">
        <v>1</v>
      </c>
      <c r="P1017" s="21">
        <v>0</v>
      </c>
      <c r="Q1017" s="22">
        <v>8059.6791000000003</v>
      </c>
      <c r="R1017" s="59">
        <f t="shared" si="45"/>
        <v>6533.9786000708482</v>
      </c>
      <c r="S1017" s="59">
        <f t="shared" si="46"/>
        <v>1525.7004999291521</v>
      </c>
      <c r="T1017" s="61">
        <f t="shared" si="47"/>
        <v>-0.18930040278268051</v>
      </c>
      <c r="U1017" s="61"/>
    </row>
    <row r="1018" spans="1:21" ht="14.25" customHeight="1">
      <c r="A1018" s="19">
        <v>40</v>
      </c>
      <c r="B1018" s="19">
        <v>25.46</v>
      </c>
      <c r="C1018" s="20">
        <v>0</v>
      </c>
      <c r="D1018" s="20">
        <v>0</v>
      </c>
      <c r="E1018" s="20">
        <v>1</v>
      </c>
      <c r="F1018" s="20">
        <v>0</v>
      </c>
      <c r="G1018" s="20">
        <v>0</v>
      </c>
      <c r="H1018" s="21">
        <v>0</v>
      </c>
      <c r="I1018" s="21">
        <v>0</v>
      </c>
      <c r="J1018" s="21">
        <v>0</v>
      </c>
      <c r="K1018" s="21">
        <v>0</v>
      </c>
      <c r="L1018" s="21">
        <v>1</v>
      </c>
      <c r="M1018" s="21">
        <v>0</v>
      </c>
      <c r="N1018" s="21">
        <v>0</v>
      </c>
      <c r="O1018" s="21">
        <v>1</v>
      </c>
      <c r="P1018" s="21">
        <v>0</v>
      </c>
      <c r="Q1018" s="22">
        <v>7077.1894000000002</v>
      </c>
      <c r="R1018" s="59">
        <f t="shared" si="45"/>
        <v>6421.0956343377475</v>
      </c>
      <c r="S1018" s="59">
        <f t="shared" si="46"/>
        <v>656.09376566225274</v>
      </c>
      <c r="T1018" s="61">
        <f t="shared" si="47"/>
        <v>-9.2705412923137637E-2</v>
      </c>
      <c r="U1018" s="61"/>
    </row>
    <row r="1019" spans="1:21" ht="14.25" customHeight="1">
      <c r="A1019" s="19">
        <v>40</v>
      </c>
      <c r="B1019" s="19">
        <v>29.6</v>
      </c>
      <c r="C1019" s="20">
        <v>0</v>
      </c>
      <c r="D1019" s="20">
        <v>0</v>
      </c>
      <c r="E1019" s="20">
        <v>1</v>
      </c>
      <c r="F1019" s="20">
        <v>0</v>
      </c>
      <c r="G1019" s="20">
        <v>0</v>
      </c>
      <c r="H1019" s="21">
        <v>0</v>
      </c>
      <c r="I1019" s="21">
        <v>0</v>
      </c>
      <c r="J1019" s="21">
        <v>1</v>
      </c>
      <c r="K1019" s="21">
        <v>0</v>
      </c>
      <c r="L1019" s="21">
        <v>0</v>
      </c>
      <c r="M1019" s="21">
        <v>0</v>
      </c>
      <c r="N1019" s="21">
        <v>0</v>
      </c>
      <c r="O1019" s="21">
        <v>1</v>
      </c>
      <c r="P1019" s="21">
        <v>0</v>
      </c>
      <c r="Q1019" s="22">
        <v>5910.9440000000004</v>
      </c>
      <c r="R1019" s="59">
        <f t="shared" si="45"/>
        <v>6121.8950397105364</v>
      </c>
      <c r="S1019" s="59">
        <f t="shared" si="46"/>
        <v>-210.95103971053595</v>
      </c>
      <c r="T1019" s="61">
        <f t="shared" si="47"/>
        <v>3.5688214896053144E-2</v>
      </c>
      <c r="U1019" s="61"/>
    </row>
    <row r="1020" spans="1:21" ht="14.25" customHeight="1">
      <c r="A1020" s="19">
        <v>40</v>
      </c>
      <c r="B1020" s="19">
        <v>29.81</v>
      </c>
      <c r="C1020" s="20">
        <v>0</v>
      </c>
      <c r="D1020" s="20">
        <v>0</v>
      </c>
      <c r="E1020" s="20">
        <v>1</v>
      </c>
      <c r="F1020" s="20">
        <v>0</v>
      </c>
      <c r="G1020" s="20">
        <v>0</v>
      </c>
      <c r="H1020" s="21">
        <v>0</v>
      </c>
      <c r="I1020" s="21">
        <v>1</v>
      </c>
      <c r="J1020" s="21">
        <v>0</v>
      </c>
      <c r="K1020" s="21">
        <v>0</v>
      </c>
      <c r="L1020" s="21">
        <v>0</v>
      </c>
      <c r="M1020" s="21">
        <v>0</v>
      </c>
      <c r="N1020" s="21">
        <v>0</v>
      </c>
      <c r="O1020" s="21">
        <v>1</v>
      </c>
      <c r="P1020" s="21">
        <v>0</v>
      </c>
      <c r="Q1020" s="22">
        <v>6500.2358999999997</v>
      </c>
      <c r="R1020" s="59">
        <f t="shared" si="45"/>
        <v>6156.1992711308339</v>
      </c>
      <c r="S1020" s="59">
        <f t="shared" si="46"/>
        <v>344.03662886916572</v>
      </c>
      <c r="T1020" s="61">
        <f t="shared" si="47"/>
        <v>-5.2926791298322839E-2</v>
      </c>
      <c r="U1020" s="61"/>
    </row>
    <row r="1021" spans="1:21" ht="14.25" customHeight="1">
      <c r="A1021" s="19">
        <v>40</v>
      </c>
      <c r="B1021" s="19">
        <v>27.4</v>
      </c>
      <c r="C1021" s="20">
        <v>0</v>
      </c>
      <c r="D1021" s="20">
        <v>0</v>
      </c>
      <c r="E1021" s="20">
        <v>1</v>
      </c>
      <c r="F1021" s="20">
        <v>0</v>
      </c>
      <c r="G1021" s="20">
        <v>0</v>
      </c>
      <c r="H1021" s="21">
        <v>0</v>
      </c>
      <c r="I1021" s="21">
        <v>0</v>
      </c>
      <c r="J1021" s="21">
        <v>1</v>
      </c>
      <c r="K1021" s="21">
        <v>0</v>
      </c>
      <c r="L1021" s="21">
        <v>0</v>
      </c>
      <c r="M1021" s="21">
        <v>0</v>
      </c>
      <c r="N1021" s="21">
        <v>0</v>
      </c>
      <c r="O1021" s="21">
        <v>1</v>
      </c>
      <c r="P1021" s="21">
        <v>0</v>
      </c>
      <c r="Q1021" s="22">
        <v>6496.8860000000004</v>
      </c>
      <c r="R1021" s="59">
        <f t="shared" si="45"/>
        <v>5789.8485666185661</v>
      </c>
      <c r="S1021" s="59">
        <f t="shared" si="46"/>
        <v>707.03743338143431</v>
      </c>
      <c r="T1021" s="61">
        <f t="shared" si="47"/>
        <v>-0.10882712631581257</v>
      </c>
      <c r="U1021" s="61"/>
    </row>
    <row r="1022" spans="1:21" ht="14.25" customHeight="1">
      <c r="A1022" s="19">
        <v>40</v>
      </c>
      <c r="B1022" s="19">
        <v>29.3</v>
      </c>
      <c r="C1022" s="20">
        <v>0</v>
      </c>
      <c r="D1022" s="20">
        <v>0</v>
      </c>
      <c r="E1022" s="20">
        <v>1</v>
      </c>
      <c r="F1022" s="20">
        <v>0</v>
      </c>
      <c r="G1022" s="20">
        <v>0</v>
      </c>
      <c r="H1022" s="21">
        <v>0</v>
      </c>
      <c r="I1022" s="21">
        <v>0</v>
      </c>
      <c r="J1022" s="21">
        <v>1</v>
      </c>
      <c r="K1022" s="21">
        <v>0</v>
      </c>
      <c r="L1022" s="21">
        <v>0</v>
      </c>
      <c r="M1022" s="21">
        <v>0</v>
      </c>
      <c r="N1022" s="21">
        <v>0</v>
      </c>
      <c r="O1022" s="21">
        <v>1</v>
      </c>
      <c r="P1022" s="21">
        <v>0</v>
      </c>
      <c r="Q1022" s="22">
        <v>15828.82173</v>
      </c>
      <c r="R1022" s="59">
        <f t="shared" si="45"/>
        <v>6076.615975197994</v>
      </c>
      <c r="S1022" s="59">
        <f t="shared" si="46"/>
        <v>9752.2057548020057</v>
      </c>
      <c r="T1022" s="61">
        <f t="shared" si="47"/>
        <v>-0.61610433935956688</v>
      </c>
      <c r="U1022" s="61"/>
    </row>
    <row r="1023" spans="1:21" ht="14.25" customHeight="1">
      <c r="A1023" s="19">
        <v>41</v>
      </c>
      <c r="B1023" s="19">
        <v>28.31</v>
      </c>
      <c r="C1023" s="20">
        <v>0</v>
      </c>
      <c r="D1023" s="20">
        <v>0</v>
      </c>
      <c r="E1023" s="20">
        <v>1</v>
      </c>
      <c r="F1023" s="20">
        <v>0</v>
      </c>
      <c r="G1023" s="20">
        <v>0</v>
      </c>
      <c r="H1023" s="21">
        <v>0</v>
      </c>
      <c r="I1023" s="21">
        <v>0</v>
      </c>
      <c r="J1023" s="21">
        <v>0</v>
      </c>
      <c r="K1023" s="21">
        <v>1</v>
      </c>
      <c r="L1023" s="21">
        <v>0</v>
      </c>
      <c r="M1023" s="21">
        <v>0</v>
      </c>
      <c r="N1023" s="21">
        <v>0</v>
      </c>
      <c r="O1023" s="21">
        <v>1</v>
      </c>
      <c r="P1023" s="21">
        <v>0</v>
      </c>
      <c r="Q1023" s="22">
        <v>7153.5538999999999</v>
      </c>
      <c r="R1023" s="59">
        <f t="shared" si="45"/>
        <v>6790.9761044554507</v>
      </c>
      <c r="S1023" s="59">
        <f t="shared" si="46"/>
        <v>362.57779554454919</v>
      </c>
      <c r="T1023" s="61">
        <f t="shared" si="47"/>
        <v>-5.0684988274785937E-2</v>
      </c>
      <c r="U1023" s="61"/>
    </row>
    <row r="1024" spans="1:21" ht="14.25" customHeight="1">
      <c r="A1024" s="19">
        <v>41</v>
      </c>
      <c r="B1024" s="19">
        <v>28.05</v>
      </c>
      <c r="C1024" s="20">
        <v>0</v>
      </c>
      <c r="D1024" s="20">
        <v>0</v>
      </c>
      <c r="E1024" s="20">
        <v>1</v>
      </c>
      <c r="F1024" s="20">
        <v>0</v>
      </c>
      <c r="G1024" s="20">
        <v>0</v>
      </c>
      <c r="H1024" s="21">
        <v>0</v>
      </c>
      <c r="I1024" s="21">
        <v>1</v>
      </c>
      <c r="J1024" s="21">
        <v>0</v>
      </c>
      <c r="K1024" s="21">
        <v>0</v>
      </c>
      <c r="L1024" s="21">
        <v>0</v>
      </c>
      <c r="M1024" s="21">
        <v>0</v>
      </c>
      <c r="N1024" s="21">
        <v>0</v>
      </c>
      <c r="O1024" s="21">
        <v>1</v>
      </c>
      <c r="P1024" s="21">
        <v>0</v>
      </c>
      <c r="Q1024" s="22">
        <v>6770.1925000000001</v>
      </c>
      <c r="R1024" s="59">
        <f t="shared" si="45"/>
        <v>6204.9130787577451</v>
      </c>
      <c r="S1024" s="59">
        <f t="shared" si="46"/>
        <v>565.27942124225501</v>
      </c>
      <c r="T1024" s="61">
        <f t="shared" si="47"/>
        <v>-8.3495324725590153E-2</v>
      </c>
      <c r="U1024" s="61"/>
    </row>
    <row r="1025" spans="1:21" ht="14.25" customHeight="1">
      <c r="A1025" s="19">
        <v>42</v>
      </c>
      <c r="B1025" s="19">
        <v>24.984999999999999</v>
      </c>
      <c r="C1025" s="20">
        <v>0</v>
      </c>
      <c r="D1025" s="20">
        <v>0</v>
      </c>
      <c r="E1025" s="20">
        <v>1</v>
      </c>
      <c r="F1025" s="20">
        <v>0</v>
      </c>
      <c r="G1025" s="20">
        <v>0</v>
      </c>
      <c r="H1025" s="21">
        <v>0</v>
      </c>
      <c r="I1025" s="21">
        <v>0</v>
      </c>
      <c r="J1025" s="21">
        <v>0</v>
      </c>
      <c r="K1025" s="21">
        <v>1</v>
      </c>
      <c r="L1025" s="21">
        <v>0</v>
      </c>
      <c r="M1025" s="21">
        <v>0</v>
      </c>
      <c r="N1025" s="21">
        <v>0</v>
      </c>
      <c r="O1025" s="21">
        <v>1</v>
      </c>
      <c r="P1025" s="21">
        <v>0</v>
      </c>
      <c r="Q1025" s="22">
        <v>8017.0611500000005</v>
      </c>
      <c r="R1025" s="59">
        <f t="shared" si="45"/>
        <v>6603.4841255419378</v>
      </c>
      <c r="S1025" s="59">
        <f t="shared" si="46"/>
        <v>1413.5770244580626</v>
      </c>
      <c r="T1025" s="61">
        <f t="shared" si="47"/>
        <v>-0.17632109796967965</v>
      </c>
      <c r="U1025" s="61"/>
    </row>
    <row r="1026" spans="1:21" ht="14.25" customHeight="1">
      <c r="A1026" s="19">
        <v>42</v>
      </c>
      <c r="B1026" s="19">
        <v>29.48</v>
      </c>
      <c r="C1026" s="20">
        <v>0</v>
      </c>
      <c r="D1026" s="20">
        <v>0</v>
      </c>
      <c r="E1026" s="20">
        <v>1</v>
      </c>
      <c r="F1026" s="20">
        <v>0</v>
      </c>
      <c r="G1026" s="20">
        <v>0</v>
      </c>
      <c r="H1026" s="21">
        <v>0</v>
      </c>
      <c r="I1026" s="21">
        <v>1</v>
      </c>
      <c r="J1026" s="21">
        <v>0</v>
      </c>
      <c r="K1026" s="21">
        <v>0</v>
      </c>
      <c r="L1026" s="21">
        <v>0</v>
      </c>
      <c r="M1026" s="21">
        <v>0</v>
      </c>
      <c r="N1026" s="21">
        <v>0</v>
      </c>
      <c r="O1026" s="21">
        <v>1</v>
      </c>
      <c r="P1026" s="21">
        <v>0</v>
      </c>
      <c r="Q1026" s="22">
        <v>7640.3091999999997</v>
      </c>
      <c r="R1026" s="59">
        <f t="shared" si="45"/>
        <v>6735.0942723680164</v>
      </c>
      <c r="S1026" s="59">
        <f t="shared" si="46"/>
        <v>905.2149276319833</v>
      </c>
      <c r="T1026" s="61">
        <f t="shared" si="47"/>
        <v>-0.11847883429010744</v>
      </c>
      <c r="U1026" s="61"/>
    </row>
    <row r="1027" spans="1:21" ht="14.25" customHeight="1">
      <c r="A1027" s="19">
        <v>42</v>
      </c>
      <c r="B1027" s="19">
        <v>29</v>
      </c>
      <c r="C1027" s="20">
        <v>0</v>
      </c>
      <c r="D1027" s="20">
        <v>0</v>
      </c>
      <c r="E1027" s="20">
        <v>1</v>
      </c>
      <c r="F1027" s="20">
        <v>0</v>
      </c>
      <c r="G1027" s="20">
        <v>0</v>
      </c>
      <c r="H1027" s="21">
        <v>0</v>
      </c>
      <c r="I1027" s="21">
        <v>0</v>
      </c>
      <c r="J1027" s="21">
        <v>1</v>
      </c>
      <c r="K1027" s="21">
        <v>0</v>
      </c>
      <c r="L1027" s="21">
        <v>0</v>
      </c>
      <c r="M1027" s="21">
        <v>0</v>
      </c>
      <c r="N1027" s="21">
        <v>0</v>
      </c>
      <c r="O1027" s="21">
        <v>1</v>
      </c>
      <c r="P1027" s="21">
        <v>0</v>
      </c>
      <c r="Q1027" s="22">
        <v>7050.6419999999998</v>
      </c>
      <c r="R1027" s="59">
        <f t="shared" ref="R1027:R1090" si="48">$X$2*A1027+$X$3*B1027+($X$4)*C1027+$X$5*D1027+($X$6)*E1027+($X$7)*F1027+($X$8)*G1027+$X$9*H1027+($X$10)*I1027+($X$11)*J1027+$X$12*K1027+$X$13*L1027+$X$14*M1027+($X$15)*N1027+($X$16)*O1027+($X$17)*P1027+($X$18)</f>
        <v>6660.0388828864307</v>
      </c>
      <c r="S1027" s="59">
        <f t="shared" ref="S1027:S1090" si="49">Q1027-R1027</f>
        <v>390.60311711356917</v>
      </c>
      <c r="T1027" s="61">
        <f t="shared" ref="T1027:T1090" si="50">(R1027-Q1027)/Q1027</f>
        <v>-5.5399652558386768E-2</v>
      </c>
      <c r="U1027" s="61"/>
    </row>
    <row r="1028" spans="1:21" ht="14.25" customHeight="1">
      <c r="A1028" s="19">
        <v>42</v>
      </c>
      <c r="B1028" s="19">
        <v>26.18</v>
      </c>
      <c r="C1028" s="20">
        <v>0</v>
      </c>
      <c r="D1028" s="20">
        <v>0</v>
      </c>
      <c r="E1028" s="20">
        <v>1</v>
      </c>
      <c r="F1028" s="20">
        <v>0</v>
      </c>
      <c r="G1028" s="20">
        <v>0</v>
      </c>
      <c r="H1028" s="21">
        <v>0</v>
      </c>
      <c r="I1028" s="21">
        <v>1</v>
      </c>
      <c r="J1028" s="21">
        <v>0</v>
      </c>
      <c r="K1028" s="21">
        <v>0</v>
      </c>
      <c r="L1028" s="21">
        <v>0</v>
      </c>
      <c r="M1028" s="21">
        <v>0</v>
      </c>
      <c r="N1028" s="21">
        <v>0</v>
      </c>
      <c r="O1028" s="21">
        <v>1</v>
      </c>
      <c r="P1028" s="21">
        <v>0</v>
      </c>
      <c r="Q1028" s="22">
        <v>7046.7222000000002</v>
      </c>
      <c r="R1028" s="59">
        <f t="shared" si="48"/>
        <v>6237.0245627300574</v>
      </c>
      <c r="S1028" s="59">
        <f t="shared" si="49"/>
        <v>809.69763726994279</v>
      </c>
      <c r="T1028" s="61">
        <f t="shared" si="50"/>
        <v>-0.11490415178704544</v>
      </c>
      <c r="U1028" s="61"/>
    </row>
    <row r="1029" spans="1:21" ht="14.25" customHeight="1">
      <c r="A1029" s="19">
        <v>42</v>
      </c>
      <c r="B1029" s="19">
        <v>25.3</v>
      </c>
      <c r="C1029" s="20">
        <v>0</v>
      </c>
      <c r="D1029" s="20">
        <v>0</v>
      </c>
      <c r="E1029" s="20">
        <v>1</v>
      </c>
      <c r="F1029" s="20">
        <v>0</v>
      </c>
      <c r="G1029" s="20">
        <v>0</v>
      </c>
      <c r="H1029" s="21">
        <v>0</v>
      </c>
      <c r="I1029" s="21">
        <v>0</v>
      </c>
      <c r="J1029" s="21">
        <v>1</v>
      </c>
      <c r="K1029" s="21">
        <v>0</v>
      </c>
      <c r="L1029" s="21">
        <v>0</v>
      </c>
      <c r="M1029" s="21">
        <v>0</v>
      </c>
      <c r="N1029" s="21">
        <v>0</v>
      </c>
      <c r="O1029" s="21">
        <v>1</v>
      </c>
      <c r="P1029" s="21">
        <v>0</v>
      </c>
      <c r="Q1029" s="22">
        <v>7045.4989999999998</v>
      </c>
      <c r="R1029" s="59">
        <f t="shared" si="48"/>
        <v>6101.5970872317521</v>
      </c>
      <c r="S1029" s="59">
        <f t="shared" si="49"/>
        <v>943.90191276824771</v>
      </c>
      <c r="T1029" s="61">
        <f t="shared" si="50"/>
        <v>-0.13397232939331163</v>
      </c>
      <c r="U1029" s="61"/>
    </row>
    <row r="1030" spans="1:21" ht="14.25" customHeight="1">
      <c r="A1030" s="19">
        <v>43</v>
      </c>
      <c r="B1030" s="19">
        <v>25.08</v>
      </c>
      <c r="C1030" s="20">
        <v>0</v>
      </c>
      <c r="D1030" s="20">
        <v>0</v>
      </c>
      <c r="E1030" s="20">
        <v>1</v>
      </c>
      <c r="F1030" s="20">
        <v>0</v>
      </c>
      <c r="G1030" s="20">
        <v>0</v>
      </c>
      <c r="H1030" s="21">
        <v>0</v>
      </c>
      <c r="I1030" s="21">
        <v>0</v>
      </c>
      <c r="J1030" s="21">
        <v>0</v>
      </c>
      <c r="K1030" s="21">
        <v>0</v>
      </c>
      <c r="L1030" s="21">
        <v>1</v>
      </c>
      <c r="M1030" s="21">
        <v>0</v>
      </c>
      <c r="N1030" s="21">
        <v>0</v>
      </c>
      <c r="O1030" s="21">
        <v>1</v>
      </c>
      <c r="P1030" s="21">
        <v>0</v>
      </c>
      <c r="Q1030" s="22">
        <v>7325.0482000000002</v>
      </c>
      <c r="R1030" s="59">
        <f t="shared" si="48"/>
        <v>7306.795110923329</v>
      </c>
      <c r="S1030" s="59">
        <f t="shared" si="49"/>
        <v>18.253089076671131</v>
      </c>
      <c r="T1030" s="61">
        <f t="shared" si="50"/>
        <v>-2.4918728967095577E-3</v>
      </c>
      <c r="U1030" s="61"/>
    </row>
    <row r="1031" spans="1:21" ht="14.25" customHeight="1">
      <c r="A1031" s="19">
        <v>43</v>
      </c>
      <c r="B1031" s="19">
        <v>29.9</v>
      </c>
      <c r="C1031" s="20">
        <v>0</v>
      </c>
      <c r="D1031" s="20">
        <v>0</v>
      </c>
      <c r="E1031" s="20">
        <v>1</v>
      </c>
      <c r="F1031" s="20">
        <v>0</v>
      </c>
      <c r="G1031" s="20">
        <v>0</v>
      </c>
      <c r="H1031" s="21">
        <v>0</v>
      </c>
      <c r="I1031" s="21">
        <v>0</v>
      </c>
      <c r="J1031" s="21">
        <v>1</v>
      </c>
      <c r="K1031" s="21">
        <v>0</v>
      </c>
      <c r="L1031" s="21">
        <v>0</v>
      </c>
      <c r="M1031" s="21">
        <v>0</v>
      </c>
      <c r="N1031" s="21">
        <v>0</v>
      </c>
      <c r="O1031" s="21">
        <v>1</v>
      </c>
      <c r="P1031" s="21">
        <v>0</v>
      </c>
      <c r="Q1031" s="22">
        <v>7337.7479999999996</v>
      </c>
      <c r="R1031" s="59">
        <f t="shared" si="48"/>
        <v>7110.2270625245474</v>
      </c>
      <c r="S1031" s="59">
        <f t="shared" si="49"/>
        <v>227.52093747545223</v>
      </c>
      <c r="T1031" s="61">
        <f t="shared" si="50"/>
        <v>-3.1006916219452105E-2</v>
      </c>
      <c r="U1031" s="61"/>
    </row>
    <row r="1032" spans="1:21" ht="14.25" customHeight="1">
      <c r="A1032" s="19">
        <v>44</v>
      </c>
      <c r="B1032" s="19">
        <v>26.41</v>
      </c>
      <c r="C1032" s="20">
        <v>0</v>
      </c>
      <c r="D1032" s="20">
        <v>0</v>
      </c>
      <c r="E1032" s="20">
        <v>1</v>
      </c>
      <c r="F1032" s="20">
        <v>0</v>
      </c>
      <c r="G1032" s="20">
        <v>0</v>
      </c>
      <c r="H1032" s="21">
        <v>0</v>
      </c>
      <c r="I1032" s="21">
        <v>0</v>
      </c>
      <c r="J1032" s="21">
        <v>0</v>
      </c>
      <c r="K1032" s="21">
        <v>1</v>
      </c>
      <c r="L1032" s="21">
        <v>0</v>
      </c>
      <c r="M1032" s="21">
        <v>0</v>
      </c>
      <c r="N1032" s="21">
        <v>0</v>
      </c>
      <c r="O1032" s="21">
        <v>1</v>
      </c>
      <c r="P1032" s="21">
        <v>0</v>
      </c>
      <c r="Q1032" s="22">
        <v>7419.4778999999999</v>
      </c>
      <c r="R1032" s="59">
        <f t="shared" si="48"/>
        <v>7447.2616541774878</v>
      </c>
      <c r="S1032" s="59">
        <f t="shared" si="49"/>
        <v>-27.783754177487936</v>
      </c>
      <c r="T1032" s="61">
        <f t="shared" si="50"/>
        <v>3.7447047557737098E-3</v>
      </c>
      <c r="U1032" s="61"/>
    </row>
    <row r="1033" spans="1:21" ht="14.25" customHeight="1">
      <c r="A1033" s="19">
        <v>44</v>
      </c>
      <c r="B1033" s="19">
        <v>27.645</v>
      </c>
      <c r="C1033" s="20">
        <v>0</v>
      </c>
      <c r="D1033" s="20">
        <v>0</v>
      </c>
      <c r="E1033" s="20">
        <v>1</v>
      </c>
      <c r="F1033" s="20">
        <v>0</v>
      </c>
      <c r="G1033" s="20">
        <v>0</v>
      </c>
      <c r="H1033" s="21">
        <v>0</v>
      </c>
      <c r="I1033" s="21">
        <v>0</v>
      </c>
      <c r="J1033" s="21">
        <v>0</v>
      </c>
      <c r="K1033" s="21">
        <v>1</v>
      </c>
      <c r="L1033" s="21">
        <v>0</v>
      </c>
      <c r="M1033" s="21">
        <v>0</v>
      </c>
      <c r="N1033" s="21">
        <v>0</v>
      </c>
      <c r="O1033" s="21">
        <v>1</v>
      </c>
      <c r="P1033" s="21">
        <v>0</v>
      </c>
      <c r="Q1033" s="22">
        <v>7421.1945500000002</v>
      </c>
      <c r="R1033" s="59">
        <f t="shared" si="48"/>
        <v>7633.6604697541188</v>
      </c>
      <c r="S1033" s="59">
        <f t="shared" si="49"/>
        <v>-212.46591975411866</v>
      </c>
      <c r="T1033" s="61">
        <f t="shared" si="50"/>
        <v>2.8629611893696904E-2</v>
      </c>
      <c r="U1033" s="61"/>
    </row>
    <row r="1034" spans="1:21" ht="14.25" customHeight="1">
      <c r="A1034" s="19">
        <v>44</v>
      </c>
      <c r="B1034" s="19">
        <v>29.81</v>
      </c>
      <c r="C1034" s="20">
        <v>0</v>
      </c>
      <c r="D1034" s="20">
        <v>0</v>
      </c>
      <c r="E1034" s="20">
        <v>1</v>
      </c>
      <c r="F1034" s="20">
        <v>0</v>
      </c>
      <c r="G1034" s="20">
        <v>0</v>
      </c>
      <c r="H1034" s="21">
        <v>0</v>
      </c>
      <c r="I1034" s="21">
        <v>1</v>
      </c>
      <c r="J1034" s="21">
        <v>0</v>
      </c>
      <c r="K1034" s="21">
        <v>0</v>
      </c>
      <c r="L1034" s="21">
        <v>0</v>
      </c>
      <c r="M1034" s="21">
        <v>0</v>
      </c>
      <c r="N1034" s="21">
        <v>0</v>
      </c>
      <c r="O1034" s="21">
        <v>1</v>
      </c>
      <c r="P1034" s="21">
        <v>0</v>
      </c>
      <c r="Q1034" s="22">
        <v>8219.2039000000004</v>
      </c>
      <c r="R1034" s="59">
        <f t="shared" si="48"/>
        <v>7413.6032155327921</v>
      </c>
      <c r="S1034" s="59">
        <f t="shared" si="49"/>
        <v>805.60068446720834</v>
      </c>
      <c r="T1034" s="61">
        <f t="shared" si="50"/>
        <v>-9.8014442063812074E-2</v>
      </c>
      <c r="U1034" s="61"/>
    </row>
    <row r="1035" spans="1:21" ht="14.25" customHeight="1">
      <c r="A1035" s="19">
        <v>44</v>
      </c>
      <c r="B1035" s="19">
        <v>27.5</v>
      </c>
      <c r="C1035" s="20">
        <v>0</v>
      </c>
      <c r="D1035" s="20">
        <v>0</v>
      </c>
      <c r="E1035" s="20">
        <v>1</v>
      </c>
      <c r="F1035" s="20">
        <v>0</v>
      </c>
      <c r="G1035" s="20">
        <v>0</v>
      </c>
      <c r="H1035" s="21">
        <v>0</v>
      </c>
      <c r="I1035" s="21">
        <v>0</v>
      </c>
      <c r="J1035" s="21">
        <v>1</v>
      </c>
      <c r="K1035" s="21">
        <v>0</v>
      </c>
      <c r="L1035" s="21">
        <v>0</v>
      </c>
      <c r="M1035" s="21">
        <v>0</v>
      </c>
      <c r="N1035" s="21">
        <v>0</v>
      </c>
      <c r="O1035" s="21">
        <v>1</v>
      </c>
      <c r="P1035" s="21">
        <v>0</v>
      </c>
      <c r="Q1035" s="22">
        <v>7626.9930000000004</v>
      </c>
      <c r="R1035" s="59">
        <f t="shared" si="48"/>
        <v>7062.345532524705</v>
      </c>
      <c r="S1035" s="59">
        <f t="shared" si="49"/>
        <v>564.64746747529534</v>
      </c>
      <c r="T1035" s="61">
        <f t="shared" si="50"/>
        <v>-7.4032776413364393E-2</v>
      </c>
      <c r="U1035" s="61"/>
    </row>
    <row r="1036" spans="1:21" ht="14.25" customHeight="1">
      <c r="A1036" s="19">
        <v>44</v>
      </c>
      <c r="B1036" s="19">
        <v>25.8</v>
      </c>
      <c r="C1036" s="20">
        <v>0</v>
      </c>
      <c r="D1036" s="20">
        <v>0</v>
      </c>
      <c r="E1036" s="20">
        <v>1</v>
      </c>
      <c r="F1036" s="20">
        <v>0</v>
      </c>
      <c r="G1036" s="20">
        <v>0</v>
      </c>
      <c r="H1036" s="21">
        <v>0</v>
      </c>
      <c r="I1036" s="21">
        <v>0</v>
      </c>
      <c r="J1036" s="21">
        <v>1</v>
      </c>
      <c r="K1036" s="21">
        <v>0</v>
      </c>
      <c r="L1036" s="21">
        <v>0</v>
      </c>
      <c r="M1036" s="21">
        <v>0</v>
      </c>
      <c r="N1036" s="21">
        <v>0</v>
      </c>
      <c r="O1036" s="21">
        <v>1</v>
      </c>
      <c r="P1036" s="21">
        <v>0</v>
      </c>
      <c r="Q1036" s="22">
        <v>7624.63</v>
      </c>
      <c r="R1036" s="59">
        <f t="shared" si="48"/>
        <v>6805.7641669536351</v>
      </c>
      <c r="S1036" s="59">
        <f t="shared" si="49"/>
        <v>818.86583304636497</v>
      </c>
      <c r="T1036" s="61">
        <f t="shared" si="50"/>
        <v>-0.10739745181685734</v>
      </c>
      <c r="U1036" s="61"/>
    </row>
    <row r="1037" spans="1:21" ht="14.25" customHeight="1">
      <c r="A1037" s="19">
        <v>44</v>
      </c>
      <c r="B1037" s="19">
        <v>25</v>
      </c>
      <c r="C1037" s="20">
        <v>0</v>
      </c>
      <c r="D1037" s="20">
        <v>0</v>
      </c>
      <c r="E1037" s="20">
        <v>1</v>
      </c>
      <c r="F1037" s="20">
        <v>0</v>
      </c>
      <c r="G1037" s="20">
        <v>0</v>
      </c>
      <c r="H1037" s="21">
        <v>0</v>
      </c>
      <c r="I1037" s="21">
        <v>0</v>
      </c>
      <c r="J1037" s="21">
        <v>1</v>
      </c>
      <c r="K1037" s="21">
        <v>0</v>
      </c>
      <c r="L1037" s="21">
        <v>0</v>
      </c>
      <c r="M1037" s="21">
        <v>0</v>
      </c>
      <c r="N1037" s="21">
        <v>0</v>
      </c>
      <c r="O1037" s="21">
        <v>1</v>
      </c>
      <c r="P1037" s="21">
        <v>0</v>
      </c>
      <c r="Q1037" s="22">
        <v>7623.518</v>
      </c>
      <c r="R1037" s="59">
        <f t="shared" si="48"/>
        <v>6685.0199949201888</v>
      </c>
      <c r="S1037" s="59">
        <f t="shared" si="49"/>
        <v>938.49800507981126</v>
      </c>
      <c r="T1037" s="61">
        <f t="shared" si="50"/>
        <v>-0.12310563247569052</v>
      </c>
      <c r="U1037" s="61"/>
    </row>
    <row r="1038" spans="1:21" ht="14.25" customHeight="1">
      <c r="A1038" s="19">
        <v>45</v>
      </c>
      <c r="B1038" s="19">
        <v>28.6</v>
      </c>
      <c r="C1038" s="20">
        <v>0</v>
      </c>
      <c r="D1038" s="20">
        <v>0</v>
      </c>
      <c r="E1038" s="20">
        <v>1</v>
      </c>
      <c r="F1038" s="20">
        <v>0</v>
      </c>
      <c r="G1038" s="20">
        <v>0</v>
      </c>
      <c r="H1038" s="21">
        <v>0</v>
      </c>
      <c r="I1038" s="21">
        <v>1</v>
      </c>
      <c r="J1038" s="21">
        <v>0</v>
      </c>
      <c r="K1038" s="21">
        <v>0</v>
      </c>
      <c r="L1038" s="21">
        <v>0</v>
      </c>
      <c r="M1038" s="21">
        <v>0</v>
      </c>
      <c r="N1038" s="21">
        <v>0</v>
      </c>
      <c r="O1038" s="21">
        <v>1</v>
      </c>
      <c r="P1038" s="21">
        <v>0</v>
      </c>
      <c r="Q1038" s="22">
        <v>8516.8289999999997</v>
      </c>
      <c r="R1038" s="59">
        <f t="shared" si="48"/>
        <v>7545.3286414326976</v>
      </c>
      <c r="S1038" s="59">
        <f t="shared" si="49"/>
        <v>971.5003585673021</v>
      </c>
      <c r="T1038" s="61">
        <f t="shared" si="50"/>
        <v>-0.11406831798164577</v>
      </c>
      <c r="U1038" s="61"/>
    </row>
    <row r="1039" spans="1:21" ht="14.25" customHeight="1">
      <c r="A1039" s="19">
        <v>45</v>
      </c>
      <c r="B1039" s="19">
        <v>25.175000000000001</v>
      </c>
      <c r="C1039" s="20">
        <v>0</v>
      </c>
      <c r="D1039" s="20">
        <v>0</v>
      </c>
      <c r="E1039" s="20">
        <v>1</v>
      </c>
      <c r="F1039" s="20">
        <v>0</v>
      </c>
      <c r="G1039" s="20">
        <v>0</v>
      </c>
      <c r="H1039" s="21">
        <v>0</v>
      </c>
      <c r="I1039" s="21">
        <v>0</v>
      </c>
      <c r="J1039" s="21">
        <v>0</v>
      </c>
      <c r="K1039" s="21">
        <v>0</v>
      </c>
      <c r="L1039" s="21">
        <v>1</v>
      </c>
      <c r="M1039" s="21">
        <v>0</v>
      </c>
      <c r="N1039" s="21">
        <v>0</v>
      </c>
      <c r="O1039" s="21">
        <v>1</v>
      </c>
      <c r="P1039" s="21">
        <v>0</v>
      </c>
      <c r="Q1039" s="22">
        <v>9095.0682500000003</v>
      </c>
      <c r="R1039" s="59">
        <f t="shared" si="48"/>
        <v>7949.8354535532817</v>
      </c>
      <c r="S1039" s="59">
        <f t="shared" si="49"/>
        <v>1145.2327964467186</v>
      </c>
      <c r="T1039" s="61">
        <f t="shared" si="50"/>
        <v>-0.12591799918012914</v>
      </c>
      <c r="U1039" s="61"/>
    </row>
    <row r="1040" spans="1:21" ht="14.25" customHeight="1">
      <c r="A1040" s="19">
        <v>45</v>
      </c>
      <c r="B1040" s="19">
        <v>27.645</v>
      </c>
      <c r="C1040" s="20">
        <v>0</v>
      </c>
      <c r="D1040" s="20">
        <v>0</v>
      </c>
      <c r="E1040" s="20">
        <v>1</v>
      </c>
      <c r="F1040" s="20">
        <v>0</v>
      </c>
      <c r="G1040" s="20">
        <v>0</v>
      </c>
      <c r="H1040" s="21">
        <v>0</v>
      </c>
      <c r="I1040" s="21">
        <v>0</v>
      </c>
      <c r="J1040" s="21">
        <v>0</v>
      </c>
      <c r="K1040" s="21">
        <v>1</v>
      </c>
      <c r="L1040" s="21">
        <v>0</v>
      </c>
      <c r="M1040" s="21">
        <v>0</v>
      </c>
      <c r="N1040" s="21">
        <v>0</v>
      </c>
      <c r="O1040" s="21">
        <v>1</v>
      </c>
      <c r="P1040" s="21">
        <v>0</v>
      </c>
      <c r="Q1040" s="22">
        <v>28340.188849999999</v>
      </c>
      <c r="R1040" s="59">
        <f t="shared" si="48"/>
        <v>7948.0114558546084</v>
      </c>
      <c r="S1040" s="59">
        <f t="shared" si="49"/>
        <v>20392.17739414539</v>
      </c>
      <c r="T1040" s="61">
        <f t="shared" si="50"/>
        <v>-0.71954980618082198</v>
      </c>
      <c r="U1040" s="61"/>
    </row>
    <row r="1041" spans="1:21" ht="14.25" customHeight="1">
      <c r="A1041" s="19">
        <v>45</v>
      </c>
      <c r="B1041" s="19">
        <v>27.83</v>
      </c>
      <c r="C1041" s="20">
        <v>0</v>
      </c>
      <c r="D1041" s="20">
        <v>0</v>
      </c>
      <c r="E1041" s="20">
        <v>1</v>
      </c>
      <c r="F1041" s="20">
        <v>0</v>
      </c>
      <c r="G1041" s="20">
        <v>0</v>
      </c>
      <c r="H1041" s="21">
        <v>0</v>
      </c>
      <c r="I1041" s="21">
        <v>1</v>
      </c>
      <c r="J1041" s="21">
        <v>0</v>
      </c>
      <c r="K1041" s="21">
        <v>0</v>
      </c>
      <c r="L1041" s="21">
        <v>0</v>
      </c>
      <c r="M1041" s="21">
        <v>0</v>
      </c>
      <c r="N1041" s="21">
        <v>0</v>
      </c>
      <c r="O1041" s="21">
        <v>1</v>
      </c>
      <c r="P1041" s="21">
        <v>0</v>
      </c>
      <c r="Q1041" s="22">
        <v>8515.7587000000003</v>
      </c>
      <c r="R1041" s="59">
        <f t="shared" si="48"/>
        <v>7429.1123758505055</v>
      </c>
      <c r="S1041" s="59">
        <f t="shared" si="49"/>
        <v>1086.6463241494948</v>
      </c>
      <c r="T1041" s="61">
        <f t="shared" si="50"/>
        <v>-0.12760417038936234</v>
      </c>
      <c r="U1041" s="61"/>
    </row>
    <row r="1042" spans="1:21" ht="14.25" customHeight="1">
      <c r="A1042" s="19">
        <v>45</v>
      </c>
      <c r="B1042" s="19">
        <v>25.7</v>
      </c>
      <c r="C1042" s="20">
        <v>0</v>
      </c>
      <c r="D1042" s="20">
        <v>0</v>
      </c>
      <c r="E1042" s="20">
        <v>1</v>
      </c>
      <c r="F1042" s="20">
        <v>0</v>
      </c>
      <c r="G1042" s="20">
        <v>0</v>
      </c>
      <c r="H1042" s="21">
        <v>0</v>
      </c>
      <c r="I1042" s="21">
        <v>0</v>
      </c>
      <c r="J1042" s="21">
        <v>1</v>
      </c>
      <c r="K1042" s="21">
        <v>0</v>
      </c>
      <c r="L1042" s="21">
        <v>0</v>
      </c>
      <c r="M1042" s="21">
        <v>0</v>
      </c>
      <c r="N1042" s="21">
        <v>0</v>
      </c>
      <c r="O1042" s="21">
        <v>1</v>
      </c>
      <c r="P1042" s="21">
        <v>0</v>
      </c>
      <c r="Q1042" s="22">
        <v>9101.7980000000007</v>
      </c>
      <c r="R1042" s="59">
        <f t="shared" si="48"/>
        <v>7105.0221315499439</v>
      </c>
      <c r="S1042" s="59">
        <f t="shared" si="49"/>
        <v>1996.7758684500568</v>
      </c>
      <c r="T1042" s="61">
        <f t="shared" si="50"/>
        <v>-0.21938257347065454</v>
      </c>
      <c r="U1042" s="61"/>
    </row>
    <row r="1043" spans="1:21" ht="14.25" customHeight="1">
      <c r="A1043" s="19">
        <v>46</v>
      </c>
      <c r="B1043" s="19">
        <v>27.74</v>
      </c>
      <c r="C1043" s="20">
        <v>0</v>
      </c>
      <c r="D1043" s="20">
        <v>0</v>
      </c>
      <c r="E1043" s="20">
        <v>1</v>
      </c>
      <c r="F1043" s="20">
        <v>0</v>
      </c>
      <c r="G1043" s="20">
        <v>0</v>
      </c>
      <c r="H1043" s="21">
        <v>0</v>
      </c>
      <c r="I1043" s="21">
        <v>0</v>
      </c>
      <c r="J1043" s="21">
        <v>0</v>
      </c>
      <c r="K1043" s="21">
        <v>1</v>
      </c>
      <c r="L1043" s="21">
        <v>0</v>
      </c>
      <c r="M1043" s="21">
        <v>0</v>
      </c>
      <c r="N1043" s="21">
        <v>0</v>
      </c>
      <c r="O1043" s="21">
        <v>1</v>
      </c>
      <c r="P1043" s="21">
        <v>0</v>
      </c>
      <c r="Q1043" s="22">
        <v>8026.6665999999996</v>
      </c>
      <c r="R1043" s="59">
        <f t="shared" si="48"/>
        <v>8276.7008123840715</v>
      </c>
      <c r="S1043" s="59">
        <f t="shared" si="49"/>
        <v>-250.03421238407191</v>
      </c>
      <c r="T1043" s="61">
        <f t="shared" si="50"/>
        <v>3.1150442000926253E-2</v>
      </c>
      <c r="U1043" s="61"/>
    </row>
    <row r="1044" spans="1:21" ht="14.25" customHeight="1">
      <c r="A1044" s="19">
        <v>46</v>
      </c>
      <c r="B1044" s="19">
        <v>28.9</v>
      </c>
      <c r="C1044" s="20">
        <v>0</v>
      </c>
      <c r="D1044" s="20">
        <v>0</v>
      </c>
      <c r="E1044" s="20">
        <v>1</v>
      </c>
      <c r="F1044" s="20">
        <v>0</v>
      </c>
      <c r="G1044" s="20">
        <v>0</v>
      </c>
      <c r="H1044" s="21">
        <v>0</v>
      </c>
      <c r="I1044" s="21">
        <v>0</v>
      </c>
      <c r="J1044" s="21">
        <v>1</v>
      </c>
      <c r="K1044" s="21">
        <v>0</v>
      </c>
      <c r="L1044" s="21">
        <v>0</v>
      </c>
      <c r="M1044" s="21">
        <v>0</v>
      </c>
      <c r="N1044" s="21">
        <v>0</v>
      </c>
      <c r="O1044" s="21">
        <v>1</v>
      </c>
      <c r="P1044" s="21">
        <v>0</v>
      </c>
      <c r="Q1044" s="22">
        <v>8823.2790000000005</v>
      </c>
      <c r="R1044" s="59">
        <f t="shared" si="48"/>
        <v>7902.3498057842116</v>
      </c>
      <c r="S1044" s="59">
        <f t="shared" si="49"/>
        <v>920.92919421578881</v>
      </c>
      <c r="T1044" s="61">
        <f t="shared" si="50"/>
        <v>-0.10437493750518245</v>
      </c>
      <c r="U1044" s="61"/>
    </row>
    <row r="1045" spans="1:21" ht="14.25" customHeight="1">
      <c r="A1045" s="19">
        <v>46</v>
      </c>
      <c r="B1045" s="19">
        <v>27.72</v>
      </c>
      <c r="C1045" s="20">
        <v>0</v>
      </c>
      <c r="D1045" s="20">
        <v>0</v>
      </c>
      <c r="E1045" s="20">
        <v>1</v>
      </c>
      <c r="F1045" s="20">
        <v>0</v>
      </c>
      <c r="G1045" s="20">
        <v>0</v>
      </c>
      <c r="H1045" s="21">
        <v>0</v>
      </c>
      <c r="I1045" s="21">
        <v>1</v>
      </c>
      <c r="J1045" s="21">
        <v>0</v>
      </c>
      <c r="K1045" s="21">
        <v>0</v>
      </c>
      <c r="L1045" s="21">
        <v>0</v>
      </c>
      <c r="M1045" s="21">
        <v>0</v>
      </c>
      <c r="N1045" s="21">
        <v>0</v>
      </c>
      <c r="O1045" s="21">
        <v>1</v>
      </c>
      <c r="P1045" s="21">
        <v>0</v>
      </c>
      <c r="Q1045" s="22">
        <v>8232.6388000000006</v>
      </c>
      <c r="R1045" s="59">
        <f t="shared" si="48"/>
        <v>7726.8610382963998</v>
      </c>
      <c r="S1045" s="59">
        <f t="shared" si="49"/>
        <v>505.77776170360085</v>
      </c>
      <c r="T1045" s="61">
        <f t="shared" si="50"/>
        <v>-6.1435679858030549E-2</v>
      </c>
      <c r="U1045" s="61"/>
    </row>
    <row r="1046" spans="1:21" ht="14.25" customHeight="1">
      <c r="A1046" s="19">
        <v>46</v>
      </c>
      <c r="B1046" s="19">
        <v>28.05</v>
      </c>
      <c r="C1046" s="20">
        <v>0</v>
      </c>
      <c r="D1046" s="20">
        <v>0</v>
      </c>
      <c r="E1046" s="20">
        <v>1</v>
      </c>
      <c r="F1046" s="20">
        <v>0</v>
      </c>
      <c r="G1046" s="20">
        <v>0</v>
      </c>
      <c r="H1046" s="21">
        <v>0</v>
      </c>
      <c r="I1046" s="21">
        <v>1</v>
      </c>
      <c r="J1046" s="21">
        <v>0</v>
      </c>
      <c r="K1046" s="21">
        <v>0</v>
      </c>
      <c r="L1046" s="21">
        <v>0</v>
      </c>
      <c r="M1046" s="21">
        <v>0</v>
      </c>
      <c r="N1046" s="21">
        <v>0</v>
      </c>
      <c r="O1046" s="21">
        <v>1</v>
      </c>
      <c r="P1046" s="21">
        <v>0</v>
      </c>
      <c r="Q1046" s="22">
        <v>8233.0974999999999</v>
      </c>
      <c r="R1046" s="59">
        <f t="shared" si="48"/>
        <v>7776.6680092601964</v>
      </c>
      <c r="S1046" s="59">
        <f t="shared" si="49"/>
        <v>456.42949073980344</v>
      </c>
      <c r="T1046" s="61">
        <f t="shared" si="50"/>
        <v>-5.5438368213154704E-2</v>
      </c>
      <c r="U1046" s="61"/>
    </row>
    <row r="1047" spans="1:21" ht="14.25" customHeight="1">
      <c r="A1047" s="19">
        <v>47</v>
      </c>
      <c r="B1047" s="19">
        <v>26.6</v>
      </c>
      <c r="C1047" s="20">
        <v>0</v>
      </c>
      <c r="D1047" s="20">
        <v>0</v>
      </c>
      <c r="E1047" s="20">
        <v>1</v>
      </c>
      <c r="F1047" s="20">
        <v>0</v>
      </c>
      <c r="G1047" s="20">
        <v>0</v>
      </c>
      <c r="H1047" s="21">
        <v>0</v>
      </c>
      <c r="I1047" s="21">
        <v>0</v>
      </c>
      <c r="J1047" s="21">
        <v>0</v>
      </c>
      <c r="K1047" s="21">
        <v>0</v>
      </c>
      <c r="L1047" s="21">
        <v>1</v>
      </c>
      <c r="M1047" s="21">
        <v>0</v>
      </c>
      <c r="N1047" s="21">
        <v>0</v>
      </c>
      <c r="O1047" s="21">
        <v>1</v>
      </c>
      <c r="P1047" s="21">
        <v>0</v>
      </c>
      <c r="Q1047" s="22">
        <v>9715.8410000000003</v>
      </c>
      <c r="R1047" s="59">
        <f t="shared" si="48"/>
        <v>8793.6129821888353</v>
      </c>
      <c r="S1047" s="59">
        <f t="shared" si="49"/>
        <v>922.22801781116505</v>
      </c>
      <c r="T1047" s="61">
        <f t="shared" si="50"/>
        <v>-9.4920040150015317E-2</v>
      </c>
      <c r="U1047" s="61"/>
    </row>
    <row r="1048" spans="1:21" ht="14.25" customHeight="1">
      <c r="A1048" s="19">
        <v>47</v>
      </c>
      <c r="B1048" s="19">
        <v>29.37</v>
      </c>
      <c r="C1048" s="20">
        <v>0</v>
      </c>
      <c r="D1048" s="20">
        <v>0</v>
      </c>
      <c r="E1048" s="20">
        <v>1</v>
      </c>
      <c r="F1048" s="20">
        <v>0</v>
      </c>
      <c r="G1048" s="20">
        <v>0</v>
      </c>
      <c r="H1048" s="21">
        <v>0</v>
      </c>
      <c r="I1048" s="21">
        <v>1</v>
      </c>
      <c r="J1048" s="21">
        <v>0</v>
      </c>
      <c r="K1048" s="21">
        <v>0</v>
      </c>
      <c r="L1048" s="21">
        <v>0</v>
      </c>
      <c r="M1048" s="21">
        <v>0</v>
      </c>
      <c r="N1048" s="21">
        <v>0</v>
      </c>
      <c r="O1048" s="21">
        <v>1</v>
      </c>
      <c r="P1048" s="21">
        <v>0</v>
      </c>
      <c r="Q1048" s="22">
        <v>8547.6913000000004</v>
      </c>
      <c r="R1048" s="59">
        <f t="shared" si="48"/>
        <v>8290.2468792158688</v>
      </c>
      <c r="S1048" s="59">
        <f t="shared" si="49"/>
        <v>257.44442078413158</v>
      </c>
      <c r="T1048" s="61">
        <f t="shared" si="50"/>
        <v>-3.0118591295421673E-2</v>
      </c>
      <c r="U1048" s="61"/>
    </row>
    <row r="1049" spans="1:21" ht="14.25" customHeight="1">
      <c r="A1049" s="19">
        <v>47</v>
      </c>
      <c r="B1049" s="19">
        <v>29.545000000000002</v>
      </c>
      <c r="C1049" s="20">
        <v>0</v>
      </c>
      <c r="D1049" s="20">
        <v>0</v>
      </c>
      <c r="E1049" s="20">
        <v>1</v>
      </c>
      <c r="F1049" s="20">
        <v>0</v>
      </c>
      <c r="G1049" s="20">
        <v>0</v>
      </c>
      <c r="H1049" s="21">
        <v>0</v>
      </c>
      <c r="I1049" s="21">
        <v>0</v>
      </c>
      <c r="J1049" s="21">
        <v>0</v>
      </c>
      <c r="K1049" s="21">
        <v>1</v>
      </c>
      <c r="L1049" s="21">
        <v>0</v>
      </c>
      <c r="M1049" s="21">
        <v>0</v>
      </c>
      <c r="N1049" s="21">
        <v>0</v>
      </c>
      <c r="O1049" s="21">
        <v>1</v>
      </c>
      <c r="P1049" s="21">
        <v>0</v>
      </c>
      <c r="Q1049" s="22">
        <v>8930.9345499999999</v>
      </c>
      <c r="R1049" s="59">
        <f t="shared" si="48"/>
        <v>8863.4808366350153</v>
      </c>
      <c r="S1049" s="59">
        <f t="shared" si="49"/>
        <v>67.453713364984651</v>
      </c>
      <c r="T1049" s="61">
        <f t="shared" si="50"/>
        <v>-7.5528168958515825E-3</v>
      </c>
      <c r="U1049" s="61"/>
    </row>
    <row r="1050" spans="1:21" ht="14.25" customHeight="1">
      <c r="A1050" s="19">
        <v>48</v>
      </c>
      <c r="B1050" s="19">
        <v>28.88</v>
      </c>
      <c r="C1050" s="20">
        <v>0</v>
      </c>
      <c r="D1050" s="20">
        <v>0</v>
      </c>
      <c r="E1050" s="20">
        <v>1</v>
      </c>
      <c r="F1050" s="20">
        <v>0</v>
      </c>
      <c r="G1050" s="20">
        <v>0</v>
      </c>
      <c r="H1050" s="21">
        <v>0</v>
      </c>
      <c r="I1050" s="21">
        <v>0</v>
      </c>
      <c r="J1050" s="21">
        <v>0</v>
      </c>
      <c r="K1050" s="21">
        <v>1</v>
      </c>
      <c r="L1050" s="21">
        <v>0</v>
      </c>
      <c r="M1050" s="21">
        <v>0</v>
      </c>
      <c r="N1050" s="21">
        <v>0</v>
      </c>
      <c r="O1050" s="21">
        <v>1</v>
      </c>
      <c r="P1050" s="21">
        <v>0</v>
      </c>
      <c r="Q1050" s="22">
        <v>9249.4951999999994</v>
      </c>
      <c r="R1050" s="59">
        <f t="shared" si="48"/>
        <v>9077.4632297327043</v>
      </c>
      <c r="S1050" s="59">
        <f t="shared" si="49"/>
        <v>172.03197026729504</v>
      </c>
      <c r="T1050" s="61">
        <f t="shared" si="50"/>
        <v>-1.859906584602531E-2</v>
      </c>
      <c r="U1050" s="61"/>
    </row>
    <row r="1051" spans="1:21" ht="14.25" customHeight="1">
      <c r="A1051" s="19">
        <v>48</v>
      </c>
      <c r="B1051" s="19">
        <v>27.265000000000001</v>
      </c>
      <c r="C1051" s="20">
        <v>0</v>
      </c>
      <c r="D1051" s="20">
        <v>0</v>
      </c>
      <c r="E1051" s="20">
        <v>1</v>
      </c>
      <c r="F1051" s="20">
        <v>0</v>
      </c>
      <c r="G1051" s="20">
        <v>0</v>
      </c>
      <c r="H1051" s="21">
        <v>0</v>
      </c>
      <c r="I1051" s="21">
        <v>0</v>
      </c>
      <c r="J1051" s="21">
        <v>0</v>
      </c>
      <c r="K1051" s="21">
        <v>0</v>
      </c>
      <c r="L1051" s="21">
        <v>1</v>
      </c>
      <c r="M1051" s="21">
        <v>0</v>
      </c>
      <c r="N1051" s="21">
        <v>0</v>
      </c>
      <c r="O1051" s="21">
        <v>1</v>
      </c>
      <c r="P1051" s="21">
        <v>0</v>
      </c>
      <c r="Q1051" s="22">
        <v>9447.2503500000003</v>
      </c>
      <c r="R1051" s="59">
        <f t="shared" si="48"/>
        <v>9208.3325612921253</v>
      </c>
      <c r="S1051" s="59">
        <f t="shared" si="49"/>
        <v>238.91778870787493</v>
      </c>
      <c r="T1051" s="61">
        <f t="shared" si="50"/>
        <v>-2.5289664172800812E-2</v>
      </c>
      <c r="U1051" s="61"/>
    </row>
    <row r="1052" spans="1:21" ht="14.25" customHeight="1">
      <c r="A1052" s="19">
        <v>48</v>
      </c>
      <c r="B1052" s="19">
        <v>28.9</v>
      </c>
      <c r="C1052" s="20">
        <v>0</v>
      </c>
      <c r="D1052" s="20">
        <v>0</v>
      </c>
      <c r="E1052" s="20">
        <v>1</v>
      </c>
      <c r="F1052" s="20">
        <v>0</v>
      </c>
      <c r="G1052" s="20">
        <v>0</v>
      </c>
      <c r="H1052" s="21">
        <v>0</v>
      </c>
      <c r="I1052" s="21">
        <v>0</v>
      </c>
      <c r="J1052" s="21">
        <v>1</v>
      </c>
      <c r="K1052" s="21">
        <v>0</v>
      </c>
      <c r="L1052" s="21">
        <v>0</v>
      </c>
      <c r="M1052" s="21">
        <v>0</v>
      </c>
      <c r="N1052" s="21">
        <v>0</v>
      </c>
      <c r="O1052" s="21">
        <v>1</v>
      </c>
      <c r="P1052" s="21">
        <v>0</v>
      </c>
      <c r="Q1052" s="22">
        <v>8277.5229999999992</v>
      </c>
      <c r="R1052" s="59">
        <f t="shared" si="48"/>
        <v>8531.0517779851907</v>
      </c>
      <c r="S1052" s="59">
        <f t="shared" si="49"/>
        <v>-253.52877798519148</v>
      </c>
      <c r="T1052" s="61">
        <f t="shared" si="50"/>
        <v>3.0628580311427889E-2</v>
      </c>
      <c r="U1052" s="61"/>
    </row>
    <row r="1053" spans="1:21" ht="14.25" customHeight="1">
      <c r="A1053" s="19">
        <v>48</v>
      </c>
      <c r="B1053" s="19">
        <v>27.93</v>
      </c>
      <c r="C1053" s="20">
        <v>0</v>
      </c>
      <c r="D1053" s="20">
        <v>0</v>
      </c>
      <c r="E1053" s="20">
        <v>1</v>
      </c>
      <c r="F1053" s="20">
        <v>0</v>
      </c>
      <c r="G1053" s="20">
        <v>0</v>
      </c>
      <c r="H1053" s="21">
        <v>0</v>
      </c>
      <c r="I1053" s="21">
        <v>0</v>
      </c>
      <c r="J1053" s="21">
        <v>0</v>
      </c>
      <c r="K1053" s="21">
        <v>1</v>
      </c>
      <c r="L1053" s="21">
        <v>0</v>
      </c>
      <c r="M1053" s="21">
        <v>0</v>
      </c>
      <c r="N1053" s="21">
        <v>0</v>
      </c>
      <c r="O1053" s="21">
        <v>1</v>
      </c>
      <c r="P1053" s="21">
        <v>0</v>
      </c>
      <c r="Q1053" s="22">
        <v>11015.1747</v>
      </c>
      <c r="R1053" s="59">
        <f t="shared" si="48"/>
        <v>8934.0795254429904</v>
      </c>
      <c r="S1053" s="59">
        <f t="shared" si="49"/>
        <v>2081.0951745570092</v>
      </c>
      <c r="T1053" s="61">
        <f t="shared" si="50"/>
        <v>-0.18892983826729587</v>
      </c>
      <c r="U1053" s="61"/>
    </row>
    <row r="1054" spans="1:21" ht="14.25" customHeight="1">
      <c r="A1054" s="19">
        <v>48</v>
      </c>
      <c r="B1054" s="19">
        <v>27.36</v>
      </c>
      <c r="C1054" s="20">
        <v>0</v>
      </c>
      <c r="D1054" s="20">
        <v>0</v>
      </c>
      <c r="E1054" s="20">
        <v>1</v>
      </c>
      <c r="F1054" s="20">
        <v>0</v>
      </c>
      <c r="G1054" s="20">
        <v>0</v>
      </c>
      <c r="H1054" s="21">
        <v>0</v>
      </c>
      <c r="I1054" s="21">
        <v>0</v>
      </c>
      <c r="J1054" s="21">
        <v>0</v>
      </c>
      <c r="K1054" s="21">
        <v>0</v>
      </c>
      <c r="L1054" s="21">
        <v>1</v>
      </c>
      <c r="M1054" s="21">
        <v>0</v>
      </c>
      <c r="N1054" s="21">
        <v>0</v>
      </c>
      <c r="O1054" s="21">
        <v>1</v>
      </c>
      <c r="P1054" s="21">
        <v>0</v>
      </c>
      <c r="Q1054" s="22">
        <v>9447.3824000000004</v>
      </c>
      <c r="R1054" s="59">
        <f t="shared" si="48"/>
        <v>9222.6709317210953</v>
      </c>
      <c r="S1054" s="59">
        <f t="shared" si="49"/>
        <v>224.71146827890516</v>
      </c>
      <c r="T1054" s="61">
        <f t="shared" si="50"/>
        <v>-2.378557983202894E-2</v>
      </c>
      <c r="U1054" s="61"/>
    </row>
    <row r="1055" spans="1:21" ht="14.25" customHeight="1">
      <c r="A1055" s="19">
        <v>49</v>
      </c>
      <c r="B1055" s="19">
        <v>27.17</v>
      </c>
      <c r="C1055" s="20">
        <v>0</v>
      </c>
      <c r="D1055" s="20">
        <v>0</v>
      </c>
      <c r="E1055" s="20">
        <v>1</v>
      </c>
      <c r="F1055" s="20">
        <v>0</v>
      </c>
      <c r="G1055" s="20">
        <v>0</v>
      </c>
      <c r="H1055" s="21">
        <v>0</v>
      </c>
      <c r="I1055" s="21">
        <v>1</v>
      </c>
      <c r="J1055" s="21">
        <v>0</v>
      </c>
      <c r="K1055" s="21">
        <v>0</v>
      </c>
      <c r="L1055" s="21">
        <v>0</v>
      </c>
      <c r="M1055" s="21">
        <v>0</v>
      </c>
      <c r="N1055" s="21">
        <v>0</v>
      </c>
      <c r="O1055" s="21">
        <v>1</v>
      </c>
      <c r="P1055" s="21">
        <v>0</v>
      </c>
      <c r="Q1055" s="22">
        <v>8601.3292999999994</v>
      </c>
      <c r="R1055" s="59">
        <f t="shared" si="48"/>
        <v>8586.902378324874</v>
      </c>
      <c r="S1055" s="59">
        <f t="shared" si="49"/>
        <v>14.426921675125413</v>
      </c>
      <c r="T1055" s="61">
        <f t="shared" si="50"/>
        <v>-1.6772897737010737E-3</v>
      </c>
      <c r="U1055" s="61"/>
    </row>
    <row r="1056" spans="1:21" ht="14.25" customHeight="1">
      <c r="A1056" s="19">
        <v>49</v>
      </c>
      <c r="B1056" s="19">
        <v>27.1</v>
      </c>
      <c r="C1056" s="20">
        <v>0</v>
      </c>
      <c r="D1056" s="20">
        <v>0</v>
      </c>
      <c r="E1056" s="20">
        <v>1</v>
      </c>
      <c r="F1056" s="20">
        <v>0</v>
      </c>
      <c r="G1056" s="20">
        <v>0</v>
      </c>
      <c r="H1056" s="21">
        <v>0</v>
      </c>
      <c r="I1056" s="21">
        <v>0</v>
      </c>
      <c r="J1056" s="21">
        <v>1</v>
      </c>
      <c r="K1056" s="21">
        <v>0</v>
      </c>
      <c r="L1056" s="21">
        <v>0</v>
      </c>
      <c r="M1056" s="21">
        <v>0</v>
      </c>
      <c r="N1056" s="21">
        <v>0</v>
      </c>
      <c r="O1056" s="21">
        <v>1</v>
      </c>
      <c r="P1056" s="21">
        <v>0</v>
      </c>
      <c r="Q1056" s="22">
        <v>26140.3603</v>
      </c>
      <c r="R1056" s="59">
        <f t="shared" si="48"/>
        <v>8573.7283770104295</v>
      </c>
      <c r="S1056" s="59">
        <f t="shared" si="49"/>
        <v>17566.631922989571</v>
      </c>
      <c r="T1056" s="61">
        <f t="shared" si="50"/>
        <v>-0.67201185145828191</v>
      </c>
      <c r="U1056" s="61"/>
    </row>
    <row r="1057" spans="1:21" ht="14.25" customHeight="1">
      <c r="A1057" s="19">
        <v>50</v>
      </c>
      <c r="B1057" s="19">
        <v>27.83</v>
      </c>
      <c r="C1057" s="20">
        <v>0</v>
      </c>
      <c r="D1057" s="20">
        <v>0</v>
      </c>
      <c r="E1057" s="20">
        <v>1</v>
      </c>
      <c r="F1057" s="20">
        <v>0</v>
      </c>
      <c r="G1057" s="20">
        <v>0</v>
      </c>
      <c r="H1057" s="21">
        <v>0</v>
      </c>
      <c r="I1057" s="21">
        <v>1</v>
      </c>
      <c r="J1057" s="21">
        <v>0</v>
      </c>
      <c r="K1057" s="21">
        <v>0</v>
      </c>
      <c r="L1057" s="21">
        <v>0</v>
      </c>
      <c r="M1057" s="21">
        <v>0</v>
      </c>
      <c r="N1057" s="21">
        <v>0</v>
      </c>
      <c r="O1057" s="21">
        <v>1</v>
      </c>
      <c r="P1057" s="21">
        <v>0</v>
      </c>
      <c r="Q1057" s="22">
        <v>19749.383379999999</v>
      </c>
      <c r="R1057" s="59">
        <f t="shared" si="48"/>
        <v>9000.8673063529568</v>
      </c>
      <c r="S1057" s="59">
        <f t="shared" si="49"/>
        <v>10748.516073647043</v>
      </c>
      <c r="T1057" s="61">
        <f t="shared" si="50"/>
        <v>-0.54424565399504854</v>
      </c>
      <c r="U1057" s="61"/>
    </row>
    <row r="1058" spans="1:21" ht="14.25" customHeight="1">
      <c r="A1058" s="19">
        <v>50</v>
      </c>
      <c r="B1058" s="19">
        <v>25.6</v>
      </c>
      <c r="C1058" s="20">
        <v>0</v>
      </c>
      <c r="D1058" s="20">
        <v>0</v>
      </c>
      <c r="E1058" s="20">
        <v>1</v>
      </c>
      <c r="F1058" s="20">
        <v>0</v>
      </c>
      <c r="G1058" s="20">
        <v>0</v>
      </c>
      <c r="H1058" s="21">
        <v>0</v>
      </c>
      <c r="I1058" s="21">
        <v>0</v>
      </c>
      <c r="J1058" s="21">
        <v>1</v>
      </c>
      <c r="K1058" s="21">
        <v>0</v>
      </c>
      <c r="L1058" s="21">
        <v>0</v>
      </c>
      <c r="M1058" s="21">
        <v>0</v>
      </c>
      <c r="N1058" s="21">
        <v>0</v>
      </c>
      <c r="O1058" s="21">
        <v>1</v>
      </c>
      <c r="P1058" s="21">
        <v>0</v>
      </c>
      <c r="Q1058" s="22">
        <v>8932.0840000000007</v>
      </c>
      <c r="R1058" s="59">
        <f t="shared" si="48"/>
        <v>8661.6840405482071</v>
      </c>
      <c r="S1058" s="59">
        <f t="shared" si="49"/>
        <v>270.39995945179362</v>
      </c>
      <c r="T1058" s="61">
        <f t="shared" si="50"/>
        <v>-3.0272885863119246E-2</v>
      </c>
      <c r="U1058" s="61"/>
    </row>
    <row r="1059" spans="1:21" ht="14.25" customHeight="1">
      <c r="A1059" s="19">
        <v>50</v>
      </c>
      <c r="B1059" s="19">
        <v>27.36</v>
      </c>
      <c r="C1059" s="20">
        <v>0</v>
      </c>
      <c r="D1059" s="20">
        <v>0</v>
      </c>
      <c r="E1059" s="20">
        <v>1</v>
      </c>
      <c r="F1059" s="20">
        <v>0</v>
      </c>
      <c r="G1059" s="20">
        <v>0</v>
      </c>
      <c r="H1059" s="21">
        <v>0</v>
      </c>
      <c r="I1059" s="21">
        <v>0</v>
      </c>
      <c r="J1059" s="21">
        <v>0</v>
      </c>
      <c r="K1059" s="21">
        <v>0</v>
      </c>
      <c r="L1059" s="21">
        <v>1</v>
      </c>
      <c r="M1059" s="21">
        <v>0</v>
      </c>
      <c r="N1059" s="21">
        <v>0</v>
      </c>
      <c r="O1059" s="21">
        <v>1</v>
      </c>
      <c r="P1059" s="21">
        <v>0</v>
      </c>
      <c r="Q1059" s="22">
        <v>25656.575260000001</v>
      </c>
      <c r="R1059" s="59">
        <f t="shared" si="48"/>
        <v>9851.3729039220743</v>
      </c>
      <c r="S1059" s="59">
        <f t="shared" si="49"/>
        <v>15805.202356077927</v>
      </c>
      <c r="T1059" s="61">
        <f t="shared" si="50"/>
        <v>-0.61602931006614503</v>
      </c>
      <c r="U1059" s="61"/>
    </row>
    <row r="1060" spans="1:21" ht="14.25" customHeight="1">
      <c r="A1060" s="19">
        <v>50</v>
      </c>
      <c r="B1060" s="19">
        <v>27.074999999999999</v>
      </c>
      <c r="C1060" s="20">
        <v>0</v>
      </c>
      <c r="D1060" s="20">
        <v>0</v>
      </c>
      <c r="E1060" s="20">
        <v>1</v>
      </c>
      <c r="F1060" s="20">
        <v>0</v>
      </c>
      <c r="G1060" s="20">
        <v>0</v>
      </c>
      <c r="H1060" s="21">
        <v>0</v>
      </c>
      <c r="I1060" s="21">
        <v>0</v>
      </c>
      <c r="J1060" s="21">
        <v>0</v>
      </c>
      <c r="K1060" s="21">
        <v>0</v>
      </c>
      <c r="L1060" s="21">
        <v>1</v>
      </c>
      <c r="M1060" s="21">
        <v>0</v>
      </c>
      <c r="N1060" s="21">
        <v>0</v>
      </c>
      <c r="O1060" s="21">
        <v>1</v>
      </c>
      <c r="P1060" s="21">
        <v>0</v>
      </c>
      <c r="Q1060" s="22">
        <v>10106.134249999999</v>
      </c>
      <c r="R1060" s="59">
        <f t="shared" si="48"/>
        <v>9808.3577926351609</v>
      </c>
      <c r="S1060" s="59">
        <f t="shared" si="49"/>
        <v>297.77645736483828</v>
      </c>
      <c r="T1060" s="61">
        <f t="shared" si="50"/>
        <v>-2.9464921996740574E-2</v>
      </c>
      <c r="U1060" s="61"/>
    </row>
    <row r="1061" spans="1:21" ht="14.25" customHeight="1">
      <c r="A1061" s="19">
        <v>50</v>
      </c>
      <c r="B1061" s="19">
        <v>28.16</v>
      </c>
      <c r="C1061" s="20">
        <v>0</v>
      </c>
      <c r="D1061" s="20">
        <v>0</v>
      </c>
      <c r="E1061" s="20">
        <v>1</v>
      </c>
      <c r="F1061" s="20">
        <v>0</v>
      </c>
      <c r="G1061" s="20">
        <v>0</v>
      </c>
      <c r="H1061" s="21">
        <v>0</v>
      </c>
      <c r="I1061" s="21">
        <v>1</v>
      </c>
      <c r="J1061" s="21">
        <v>0</v>
      </c>
      <c r="K1061" s="21">
        <v>0</v>
      </c>
      <c r="L1061" s="21">
        <v>0</v>
      </c>
      <c r="M1061" s="21">
        <v>0</v>
      </c>
      <c r="N1061" s="21">
        <v>0</v>
      </c>
      <c r="O1061" s="21">
        <v>1</v>
      </c>
      <c r="P1061" s="21">
        <v>0</v>
      </c>
      <c r="Q1061" s="22">
        <v>10702.642400000001</v>
      </c>
      <c r="R1061" s="59">
        <f t="shared" si="48"/>
        <v>9050.6742773167534</v>
      </c>
      <c r="S1061" s="59">
        <f t="shared" si="49"/>
        <v>1651.9681226832472</v>
      </c>
      <c r="T1061" s="61">
        <f t="shared" si="50"/>
        <v>-0.15435142658632106</v>
      </c>
      <c r="U1061" s="61"/>
    </row>
    <row r="1062" spans="1:21" ht="14.25" customHeight="1">
      <c r="A1062" s="19">
        <v>50</v>
      </c>
      <c r="B1062" s="19">
        <v>26.22</v>
      </c>
      <c r="C1062" s="20">
        <v>0</v>
      </c>
      <c r="D1062" s="20">
        <v>0</v>
      </c>
      <c r="E1062" s="20">
        <v>1</v>
      </c>
      <c r="F1062" s="20">
        <v>0</v>
      </c>
      <c r="G1062" s="20">
        <v>0</v>
      </c>
      <c r="H1062" s="21">
        <v>0</v>
      </c>
      <c r="I1062" s="21">
        <v>0</v>
      </c>
      <c r="J1062" s="21">
        <v>0</v>
      </c>
      <c r="K1062" s="21">
        <v>1</v>
      </c>
      <c r="L1062" s="21">
        <v>0</v>
      </c>
      <c r="M1062" s="21">
        <v>0</v>
      </c>
      <c r="N1062" s="21">
        <v>0</v>
      </c>
      <c r="O1062" s="21">
        <v>1</v>
      </c>
      <c r="P1062" s="21">
        <v>0</v>
      </c>
      <c r="Q1062" s="22">
        <v>10493.9458</v>
      </c>
      <c r="R1062" s="59">
        <f t="shared" si="48"/>
        <v>9304.6908299224815</v>
      </c>
      <c r="S1062" s="59">
        <f t="shared" si="49"/>
        <v>1189.254970077518</v>
      </c>
      <c r="T1062" s="61">
        <f t="shared" si="50"/>
        <v>-0.11332772178769192</v>
      </c>
      <c r="U1062" s="61"/>
    </row>
    <row r="1063" spans="1:21" ht="14.25" customHeight="1">
      <c r="A1063" s="19">
        <v>50</v>
      </c>
      <c r="B1063" s="19">
        <v>28.12</v>
      </c>
      <c r="C1063" s="20">
        <v>0</v>
      </c>
      <c r="D1063" s="20">
        <v>0</v>
      </c>
      <c r="E1063" s="20">
        <v>1</v>
      </c>
      <c r="F1063" s="20">
        <v>0</v>
      </c>
      <c r="G1063" s="20">
        <v>0</v>
      </c>
      <c r="H1063" s="21">
        <v>0</v>
      </c>
      <c r="I1063" s="21">
        <v>0</v>
      </c>
      <c r="J1063" s="21">
        <v>0</v>
      </c>
      <c r="K1063" s="21">
        <v>1</v>
      </c>
      <c r="L1063" s="21">
        <v>0</v>
      </c>
      <c r="M1063" s="21">
        <v>0</v>
      </c>
      <c r="N1063" s="21">
        <v>0</v>
      </c>
      <c r="O1063" s="21">
        <v>1</v>
      </c>
      <c r="P1063" s="21">
        <v>0</v>
      </c>
      <c r="Q1063" s="22">
        <v>11085.586799999999</v>
      </c>
      <c r="R1063" s="59">
        <f t="shared" si="48"/>
        <v>9591.458238501913</v>
      </c>
      <c r="S1063" s="59">
        <f t="shared" si="49"/>
        <v>1494.1285614980861</v>
      </c>
      <c r="T1063" s="61">
        <f t="shared" si="50"/>
        <v>-0.13478118826313157</v>
      </c>
      <c r="U1063" s="61"/>
    </row>
    <row r="1064" spans="1:21" ht="14.25" customHeight="1">
      <c r="A1064" s="19">
        <v>51</v>
      </c>
      <c r="B1064" s="19">
        <v>25.8</v>
      </c>
      <c r="C1064" s="20">
        <v>0</v>
      </c>
      <c r="D1064" s="20">
        <v>0</v>
      </c>
      <c r="E1064" s="20">
        <v>1</v>
      </c>
      <c r="F1064" s="20">
        <v>0</v>
      </c>
      <c r="G1064" s="20">
        <v>0</v>
      </c>
      <c r="H1064" s="21">
        <v>0</v>
      </c>
      <c r="I1064" s="21">
        <v>0</v>
      </c>
      <c r="J1064" s="21">
        <v>1</v>
      </c>
      <c r="K1064" s="21">
        <v>0</v>
      </c>
      <c r="L1064" s="21">
        <v>0</v>
      </c>
      <c r="M1064" s="21">
        <v>0</v>
      </c>
      <c r="N1064" s="21">
        <v>0</v>
      </c>
      <c r="O1064" s="21">
        <v>1</v>
      </c>
      <c r="P1064" s="21">
        <v>0</v>
      </c>
      <c r="Q1064" s="22">
        <v>9861.0249999999996</v>
      </c>
      <c r="R1064" s="59">
        <f t="shared" si="48"/>
        <v>9006.2210696570619</v>
      </c>
      <c r="S1064" s="59">
        <f t="shared" si="49"/>
        <v>854.80393034293775</v>
      </c>
      <c r="T1064" s="61">
        <f t="shared" si="50"/>
        <v>-8.6685099200431784E-2</v>
      </c>
      <c r="U1064" s="61"/>
    </row>
    <row r="1065" spans="1:21" ht="14.25" customHeight="1">
      <c r="A1065" s="19">
        <v>53</v>
      </c>
      <c r="B1065" s="19">
        <v>28.1</v>
      </c>
      <c r="C1065" s="20">
        <v>0</v>
      </c>
      <c r="D1065" s="20">
        <v>0</v>
      </c>
      <c r="E1065" s="20">
        <v>1</v>
      </c>
      <c r="F1065" s="20">
        <v>0</v>
      </c>
      <c r="G1065" s="20">
        <v>0</v>
      </c>
      <c r="H1065" s="21">
        <v>0</v>
      </c>
      <c r="I1065" s="21">
        <v>0</v>
      </c>
      <c r="J1065" s="21">
        <v>1</v>
      </c>
      <c r="K1065" s="21">
        <v>0</v>
      </c>
      <c r="L1065" s="21">
        <v>0</v>
      </c>
      <c r="M1065" s="21">
        <v>0</v>
      </c>
      <c r="N1065" s="21">
        <v>0</v>
      </c>
      <c r="O1065" s="21">
        <v>1</v>
      </c>
      <c r="P1065" s="21">
        <v>0</v>
      </c>
      <c r="Q1065" s="22">
        <v>11741.726000000001</v>
      </c>
      <c r="R1065" s="59">
        <f t="shared" si="48"/>
        <v>9982.062536454192</v>
      </c>
      <c r="S1065" s="59">
        <f t="shared" si="49"/>
        <v>1759.6634635458086</v>
      </c>
      <c r="T1065" s="61">
        <f t="shared" si="50"/>
        <v>-0.14986412249321851</v>
      </c>
      <c r="U1065" s="61"/>
    </row>
    <row r="1066" spans="1:21" ht="14.25" customHeight="1">
      <c r="A1066" s="19">
        <v>53</v>
      </c>
      <c r="B1066" s="19">
        <v>26.6</v>
      </c>
      <c r="C1066" s="20">
        <v>0</v>
      </c>
      <c r="D1066" s="20">
        <v>0</v>
      </c>
      <c r="E1066" s="20">
        <v>1</v>
      </c>
      <c r="F1066" s="20">
        <v>0</v>
      </c>
      <c r="G1066" s="20">
        <v>0</v>
      </c>
      <c r="H1066" s="21">
        <v>0</v>
      </c>
      <c r="I1066" s="21">
        <v>0</v>
      </c>
      <c r="J1066" s="21">
        <v>0</v>
      </c>
      <c r="K1066" s="21">
        <v>1</v>
      </c>
      <c r="L1066" s="21">
        <v>0</v>
      </c>
      <c r="M1066" s="21">
        <v>0</v>
      </c>
      <c r="N1066" s="21">
        <v>0</v>
      </c>
      <c r="O1066" s="21">
        <v>1</v>
      </c>
      <c r="P1066" s="21">
        <v>0</v>
      </c>
      <c r="Q1066" s="22">
        <v>10355.641</v>
      </c>
      <c r="R1066" s="59">
        <f t="shared" si="48"/>
        <v>10305.097269939837</v>
      </c>
      <c r="S1066" s="59">
        <f t="shared" si="49"/>
        <v>50.543730060162488</v>
      </c>
      <c r="T1066" s="61">
        <f t="shared" si="50"/>
        <v>-4.8807920301758715E-3</v>
      </c>
      <c r="U1066" s="61"/>
    </row>
    <row r="1067" spans="1:21" ht="14.25" customHeight="1">
      <c r="A1067" s="19">
        <v>53</v>
      </c>
      <c r="B1067" s="19">
        <v>26.7</v>
      </c>
      <c r="C1067" s="20">
        <v>0</v>
      </c>
      <c r="D1067" s="20">
        <v>0</v>
      </c>
      <c r="E1067" s="20">
        <v>1</v>
      </c>
      <c r="F1067" s="20">
        <v>0</v>
      </c>
      <c r="G1067" s="20">
        <v>0</v>
      </c>
      <c r="H1067" s="21">
        <v>0</v>
      </c>
      <c r="I1067" s="21">
        <v>0</v>
      </c>
      <c r="J1067" s="21">
        <v>1</v>
      </c>
      <c r="K1067" s="21">
        <v>0</v>
      </c>
      <c r="L1067" s="21">
        <v>0</v>
      </c>
      <c r="M1067" s="21">
        <v>0</v>
      </c>
      <c r="N1067" s="21">
        <v>0</v>
      </c>
      <c r="O1067" s="21">
        <v>1</v>
      </c>
      <c r="P1067" s="21">
        <v>0</v>
      </c>
      <c r="Q1067" s="22">
        <v>11150.78</v>
      </c>
      <c r="R1067" s="59">
        <f t="shared" si="48"/>
        <v>9770.7602353956645</v>
      </c>
      <c r="S1067" s="59">
        <f t="shared" si="49"/>
        <v>1380.0197646043362</v>
      </c>
      <c r="T1067" s="61">
        <f t="shared" si="50"/>
        <v>-0.12375993110834722</v>
      </c>
      <c r="U1067" s="61"/>
    </row>
    <row r="1068" spans="1:21" ht="14.25" customHeight="1">
      <c r="A1068" s="19">
        <v>54</v>
      </c>
      <c r="B1068" s="19">
        <v>28.88</v>
      </c>
      <c r="C1068" s="20">
        <v>0</v>
      </c>
      <c r="D1068" s="20">
        <v>0</v>
      </c>
      <c r="E1068" s="20">
        <v>1</v>
      </c>
      <c r="F1068" s="20">
        <v>0</v>
      </c>
      <c r="G1068" s="20">
        <v>0</v>
      </c>
      <c r="H1068" s="21">
        <v>0</v>
      </c>
      <c r="I1068" s="21">
        <v>0</v>
      </c>
      <c r="J1068" s="21">
        <v>0</v>
      </c>
      <c r="K1068" s="21">
        <v>0</v>
      </c>
      <c r="L1068" s="21">
        <v>1</v>
      </c>
      <c r="M1068" s="21">
        <v>0</v>
      </c>
      <c r="N1068" s="21">
        <v>0</v>
      </c>
      <c r="O1068" s="21">
        <v>1</v>
      </c>
      <c r="P1068" s="21">
        <v>0</v>
      </c>
      <c r="Q1068" s="22">
        <v>12096.6512</v>
      </c>
      <c r="R1068" s="59">
        <f t="shared" si="48"/>
        <v>11338.190775187581</v>
      </c>
      <c r="S1068" s="59">
        <f t="shared" si="49"/>
        <v>758.46042481241966</v>
      </c>
      <c r="T1068" s="61">
        <f t="shared" si="50"/>
        <v>-6.270003261831833E-2</v>
      </c>
      <c r="U1068" s="61"/>
    </row>
    <row r="1069" spans="1:21" ht="14.25" customHeight="1">
      <c r="A1069" s="19">
        <v>54</v>
      </c>
      <c r="B1069" s="19">
        <v>27.645</v>
      </c>
      <c r="C1069" s="20">
        <v>0</v>
      </c>
      <c r="D1069" s="20">
        <v>0</v>
      </c>
      <c r="E1069" s="20">
        <v>1</v>
      </c>
      <c r="F1069" s="20">
        <v>0</v>
      </c>
      <c r="G1069" s="20">
        <v>0</v>
      </c>
      <c r="H1069" s="21">
        <v>0</v>
      </c>
      <c r="I1069" s="21">
        <v>0</v>
      </c>
      <c r="J1069" s="21">
        <v>0</v>
      </c>
      <c r="K1069" s="21">
        <v>1</v>
      </c>
      <c r="L1069" s="21">
        <v>0</v>
      </c>
      <c r="M1069" s="21">
        <v>0</v>
      </c>
      <c r="N1069" s="21">
        <v>0</v>
      </c>
      <c r="O1069" s="21">
        <v>1</v>
      </c>
      <c r="P1069" s="21">
        <v>0</v>
      </c>
      <c r="Q1069" s="22">
        <v>11305.93455</v>
      </c>
      <c r="R1069" s="59">
        <f t="shared" si="48"/>
        <v>10777.170330759014</v>
      </c>
      <c r="S1069" s="59">
        <f t="shared" si="49"/>
        <v>528.76421924098577</v>
      </c>
      <c r="T1069" s="61">
        <f t="shared" si="50"/>
        <v>-4.6768731669420971E-2</v>
      </c>
      <c r="U1069" s="61"/>
    </row>
    <row r="1070" spans="1:21" ht="14.25" customHeight="1">
      <c r="A1070" s="19">
        <v>55</v>
      </c>
      <c r="B1070" s="19">
        <v>26.98</v>
      </c>
      <c r="C1070" s="20">
        <v>0</v>
      </c>
      <c r="D1070" s="20">
        <v>0</v>
      </c>
      <c r="E1070" s="20">
        <v>1</v>
      </c>
      <c r="F1070" s="20">
        <v>0</v>
      </c>
      <c r="G1070" s="20">
        <v>0</v>
      </c>
      <c r="H1070" s="21">
        <v>0</v>
      </c>
      <c r="I1070" s="21">
        <v>0</v>
      </c>
      <c r="J1070" s="21">
        <v>0</v>
      </c>
      <c r="K1070" s="21">
        <v>1</v>
      </c>
      <c r="L1070" s="21">
        <v>0</v>
      </c>
      <c r="M1070" s="21">
        <v>0</v>
      </c>
      <c r="N1070" s="21">
        <v>0</v>
      </c>
      <c r="O1070" s="21">
        <v>1</v>
      </c>
      <c r="P1070" s="21">
        <v>0</v>
      </c>
      <c r="Q1070" s="22">
        <v>11082.5772</v>
      </c>
      <c r="R1070" s="59">
        <f t="shared" si="48"/>
        <v>10991.152723856703</v>
      </c>
      <c r="S1070" s="59">
        <f t="shared" si="49"/>
        <v>91.424476143296488</v>
      </c>
      <c r="T1070" s="61">
        <f t="shared" si="50"/>
        <v>-8.2493877095028475E-3</v>
      </c>
      <c r="U1070" s="61"/>
    </row>
    <row r="1071" spans="1:21" ht="14.25" customHeight="1">
      <c r="A1071" s="19">
        <v>55</v>
      </c>
      <c r="B1071" s="19">
        <v>29.7</v>
      </c>
      <c r="C1071" s="20">
        <v>0</v>
      </c>
      <c r="D1071" s="20">
        <v>0</v>
      </c>
      <c r="E1071" s="20">
        <v>1</v>
      </c>
      <c r="F1071" s="20">
        <v>0</v>
      </c>
      <c r="G1071" s="20">
        <v>0</v>
      </c>
      <c r="H1071" s="21">
        <v>0</v>
      </c>
      <c r="I1071" s="21">
        <v>0</v>
      </c>
      <c r="J1071" s="21">
        <v>1</v>
      </c>
      <c r="K1071" s="21">
        <v>0</v>
      </c>
      <c r="L1071" s="21">
        <v>0</v>
      </c>
      <c r="M1071" s="21">
        <v>0</v>
      </c>
      <c r="N1071" s="21">
        <v>0</v>
      </c>
      <c r="O1071" s="21">
        <v>1</v>
      </c>
      <c r="P1071" s="21">
        <v>0</v>
      </c>
      <c r="Q1071" s="22">
        <v>11881.358</v>
      </c>
      <c r="R1071" s="59">
        <f t="shared" si="48"/>
        <v>10852.25285272206</v>
      </c>
      <c r="S1071" s="59">
        <f t="shared" si="49"/>
        <v>1029.10514727794</v>
      </c>
      <c r="T1071" s="61">
        <f t="shared" si="50"/>
        <v>-8.6615111444158149E-2</v>
      </c>
      <c r="U1071" s="61"/>
    </row>
    <row r="1072" spans="1:21" ht="14.25" customHeight="1">
      <c r="A1072" s="19">
        <v>55</v>
      </c>
      <c r="B1072" s="19">
        <v>26.8</v>
      </c>
      <c r="C1072" s="20">
        <v>0</v>
      </c>
      <c r="D1072" s="20">
        <v>0</v>
      </c>
      <c r="E1072" s="20">
        <v>1</v>
      </c>
      <c r="F1072" s="20">
        <v>0</v>
      </c>
      <c r="G1072" s="20">
        <v>0</v>
      </c>
      <c r="H1072" s="21">
        <v>0</v>
      </c>
      <c r="I1072" s="21">
        <v>0</v>
      </c>
      <c r="J1072" s="21">
        <v>1</v>
      </c>
      <c r="K1072" s="21">
        <v>0</v>
      </c>
      <c r="L1072" s="21">
        <v>0</v>
      </c>
      <c r="M1072" s="21">
        <v>0</v>
      </c>
      <c r="N1072" s="21">
        <v>0</v>
      </c>
      <c r="O1072" s="21">
        <v>1</v>
      </c>
      <c r="P1072" s="21">
        <v>0</v>
      </c>
      <c r="Q1072" s="22">
        <v>35160.134570000002</v>
      </c>
      <c r="R1072" s="59">
        <f t="shared" si="48"/>
        <v>10414.555229100824</v>
      </c>
      <c r="S1072" s="59">
        <f t="shared" si="49"/>
        <v>24745.579340899178</v>
      </c>
      <c r="T1072" s="61">
        <f t="shared" si="50"/>
        <v>-0.70379649121175636</v>
      </c>
      <c r="U1072" s="61"/>
    </row>
    <row r="1073" spans="1:21" ht="14.25" customHeight="1">
      <c r="A1073" s="19">
        <v>55</v>
      </c>
      <c r="B1073" s="19">
        <v>25.364999999999998</v>
      </c>
      <c r="C1073" s="20">
        <v>0</v>
      </c>
      <c r="D1073" s="20">
        <v>0</v>
      </c>
      <c r="E1073" s="20">
        <v>1</v>
      </c>
      <c r="F1073" s="20">
        <v>0</v>
      </c>
      <c r="G1073" s="20">
        <v>0</v>
      </c>
      <c r="H1073" s="21">
        <v>0</v>
      </c>
      <c r="I1073" s="21">
        <v>0</v>
      </c>
      <c r="J1073" s="21">
        <v>0</v>
      </c>
      <c r="K1073" s="21">
        <v>0</v>
      </c>
      <c r="L1073" s="21">
        <v>1</v>
      </c>
      <c r="M1073" s="21">
        <v>0</v>
      </c>
      <c r="N1073" s="21">
        <v>0</v>
      </c>
      <c r="O1073" s="21">
        <v>1</v>
      </c>
      <c r="P1073" s="21">
        <v>0</v>
      </c>
      <c r="Q1073" s="22">
        <v>13047.332350000001</v>
      </c>
      <c r="R1073" s="59">
        <f t="shared" si="48"/>
        <v>11122.022055416121</v>
      </c>
      <c r="S1073" s="59">
        <f t="shared" si="49"/>
        <v>1925.31029458388</v>
      </c>
      <c r="T1073" s="61">
        <f t="shared" si="50"/>
        <v>-0.1475635204911355</v>
      </c>
      <c r="U1073" s="61"/>
    </row>
    <row r="1074" spans="1:21" ht="14.25" customHeight="1">
      <c r="A1074" s="19">
        <v>55</v>
      </c>
      <c r="B1074" s="19">
        <v>29.83</v>
      </c>
      <c r="C1074" s="20">
        <v>0</v>
      </c>
      <c r="D1074" s="20">
        <v>0</v>
      </c>
      <c r="E1074" s="20">
        <v>1</v>
      </c>
      <c r="F1074" s="20">
        <v>0</v>
      </c>
      <c r="G1074" s="20">
        <v>0</v>
      </c>
      <c r="H1074" s="21">
        <v>0</v>
      </c>
      <c r="I1074" s="21">
        <v>0</v>
      </c>
      <c r="J1074" s="21">
        <v>0</v>
      </c>
      <c r="K1074" s="21">
        <v>0</v>
      </c>
      <c r="L1074" s="21">
        <v>1</v>
      </c>
      <c r="M1074" s="21">
        <v>0</v>
      </c>
      <c r="N1074" s="21">
        <v>0</v>
      </c>
      <c r="O1074" s="21">
        <v>1</v>
      </c>
      <c r="P1074" s="21">
        <v>0</v>
      </c>
      <c r="Q1074" s="22">
        <v>11286.538699999999</v>
      </c>
      <c r="R1074" s="59">
        <f t="shared" si="48"/>
        <v>11795.925465577784</v>
      </c>
      <c r="S1074" s="59">
        <f t="shared" si="49"/>
        <v>-509.3867655777849</v>
      </c>
      <c r="T1074" s="61">
        <f t="shared" si="50"/>
        <v>4.5132239308919832E-2</v>
      </c>
      <c r="U1074" s="61"/>
    </row>
    <row r="1075" spans="1:21" ht="14.25" customHeight="1">
      <c r="A1075" s="19">
        <v>56</v>
      </c>
      <c r="B1075" s="19">
        <v>27.2</v>
      </c>
      <c r="C1075" s="20">
        <v>0</v>
      </c>
      <c r="D1075" s="20">
        <v>0</v>
      </c>
      <c r="E1075" s="20">
        <v>1</v>
      </c>
      <c r="F1075" s="20">
        <v>0</v>
      </c>
      <c r="G1075" s="20">
        <v>0</v>
      </c>
      <c r="H1075" s="21">
        <v>0</v>
      </c>
      <c r="I1075" s="21">
        <v>0</v>
      </c>
      <c r="J1075" s="21">
        <v>1</v>
      </c>
      <c r="K1075" s="21">
        <v>0</v>
      </c>
      <c r="L1075" s="21">
        <v>0</v>
      </c>
      <c r="M1075" s="21">
        <v>0</v>
      </c>
      <c r="N1075" s="21">
        <v>0</v>
      </c>
      <c r="O1075" s="21">
        <v>1</v>
      </c>
      <c r="P1075" s="21">
        <v>0</v>
      </c>
      <c r="Q1075" s="22">
        <v>11073.175999999999</v>
      </c>
      <c r="R1075" s="59">
        <f t="shared" si="48"/>
        <v>10789.278301218037</v>
      </c>
      <c r="S1075" s="59">
        <f t="shared" si="49"/>
        <v>283.89769878196239</v>
      </c>
      <c r="T1075" s="61">
        <f t="shared" si="50"/>
        <v>-2.5638326238286324E-2</v>
      </c>
      <c r="U1075" s="61"/>
    </row>
    <row r="1076" spans="1:21" ht="14.25" customHeight="1">
      <c r="A1076" s="19">
        <v>56</v>
      </c>
      <c r="B1076" s="19">
        <v>26.6</v>
      </c>
      <c r="C1076" s="20">
        <v>0</v>
      </c>
      <c r="D1076" s="20">
        <v>0</v>
      </c>
      <c r="E1076" s="20">
        <v>1</v>
      </c>
      <c r="F1076" s="20">
        <v>0</v>
      </c>
      <c r="G1076" s="20">
        <v>0</v>
      </c>
      <c r="H1076" s="21">
        <v>0</v>
      </c>
      <c r="I1076" s="21">
        <v>0</v>
      </c>
      <c r="J1076" s="21">
        <v>0</v>
      </c>
      <c r="K1076" s="21">
        <v>1</v>
      </c>
      <c r="L1076" s="21">
        <v>0</v>
      </c>
      <c r="M1076" s="21">
        <v>0</v>
      </c>
      <c r="N1076" s="21">
        <v>0</v>
      </c>
      <c r="O1076" s="21">
        <v>1</v>
      </c>
      <c r="P1076" s="21">
        <v>0</v>
      </c>
      <c r="Q1076" s="22">
        <v>12044.342000000001</v>
      </c>
      <c r="R1076" s="59">
        <f t="shared" si="48"/>
        <v>11248.150228241306</v>
      </c>
      <c r="S1076" s="59">
        <f t="shared" si="49"/>
        <v>796.19177175869481</v>
      </c>
      <c r="T1076" s="61">
        <f t="shared" si="50"/>
        <v>-6.6105045153873471E-2</v>
      </c>
      <c r="U1076" s="61"/>
    </row>
    <row r="1077" spans="1:21" ht="14.25" customHeight="1">
      <c r="A1077" s="19">
        <v>56</v>
      </c>
      <c r="B1077" s="19">
        <v>28.785</v>
      </c>
      <c r="C1077" s="20">
        <v>0</v>
      </c>
      <c r="D1077" s="20">
        <v>0</v>
      </c>
      <c r="E1077" s="20">
        <v>1</v>
      </c>
      <c r="F1077" s="20">
        <v>0</v>
      </c>
      <c r="G1077" s="20">
        <v>0</v>
      </c>
      <c r="H1077" s="21">
        <v>0</v>
      </c>
      <c r="I1077" s="21">
        <v>0</v>
      </c>
      <c r="J1077" s="21">
        <v>0</v>
      </c>
      <c r="K1077" s="21">
        <v>0</v>
      </c>
      <c r="L1077" s="21">
        <v>1</v>
      </c>
      <c r="M1077" s="21">
        <v>0</v>
      </c>
      <c r="N1077" s="21">
        <v>0</v>
      </c>
      <c r="O1077" s="21">
        <v>1</v>
      </c>
      <c r="P1077" s="21">
        <v>0</v>
      </c>
      <c r="Q1077" s="22">
        <v>11658.379150000001</v>
      </c>
      <c r="R1077" s="59">
        <f t="shared" si="48"/>
        <v>11952.554376959586</v>
      </c>
      <c r="S1077" s="59">
        <f t="shared" si="49"/>
        <v>-294.17522695958542</v>
      </c>
      <c r="T1077" s="61">
        <f t="shared" si="50"/>
        <v>2.523294389165456E-2</v>
      </c>
      <c r="U1077" s="61"/>
    </row>
    <row r="1078" spans="1:21" ht="14.25" customHeight="1">
      <c r="A1078" s="19">
        <v>56</v>
      </c>
      <c r="B1078" s="19">
        <v>25.65</v>
      </c>
      <c r="C1078" s="20">
        <v>0</v>
      </c>
      <c r="D1078" s="20">
        <v>0</v>
      </c>
      <c r="E1078" s="20">
        <v>1</v>
      </c>
      <c r="F1078" s="20">
        <v>0</v>
      </c>
      <c r="G1078" s="20">
        <v>0</v>
      </c>
      <c r="H1078" s="21">
        <v>0</v>
      </c>
      <c r="I1078" s="21">
        <v>0</v>
      </c>
      <c r="J1078" s="21">
        <v>0</v>
      </c>
      <c r="K1078" s="21">
        <v>1</v>
      </c>
      <c r="L1078" s="21">
        <v>0</v>
      </c>
      <c r="M1078" s="21">
        <v>0</v>
      </c>
      <c r="N1078" s="21">
        <v>0</v>
      </c>
      <c r="O1078" s="21">
        <v>1</v>
      </c>
      <c r="P1078" s="21">
        <v>0</v>
      </c>
      <c r="Q1078" s="22">
        <v>11454.021500000001</v>
      </c>
      <c r="R1078" s="59">
        <f t="shared" si="48"/>
        <v>11104.766523951592</v>
      </c>
      <c r="S1078" s="59">
        <f t="shared" si="49"/>
        <v>349.25497604840893</v>
      </c>
      <c r="T1078" s="61">
        <f t="shared" si="50"/>
        <v>-3.0491908544820603E-2</v>
      </c>
      <c r="U1078" s="61"/>
    </row>
    <row r="1079" spans="1:21" ht="14.25" customHeight="1">
      <c r="A1079" s="19">
        <v>56</v>
      </c>
      <c r="B1079" s="19">
        <v>25.3</v>
      </c>
      <c r="C1079" s="20">
        <v>0</v>
      </c>
      <c r="D1079" s="20">
        <v>0</v>
      </c>
      <c r="E1079" s="20">
        <v>1</v>
      </c>
      <c r="F1079" s="20">
        <v>0</v>
      </c>
      <c r="G1079" s="20">
        <v>0</v>
      </c>
      <c r="H1079" s="21">
        <v>0</v>
      </c>
      <c r="I1079" s="21">
        <v>0</v>
      </c>
      <c r="J1079" s="21">
        <v>1</v>
      </c>
      <c r="K1079" s="21">
        <v>0</v>
      </c>
      <c r="L1079" s="21">
        <v>0</v>
      </c>
      <c r="M1079" s="21">
        <v>0</v>
      </c>
      <c r="N1079" s="21">
        <v>0</v>
      </c>
      <c r="O1079" s="21">
        <v>1</v>
      </c>
      <c r="P1079" s="21">
        <v>0</v>
      </c>
      <c r="Q1079" s="22">
        <v>11070.535</v>
      </c>
      <c r="R1079" s="59">
        <f t="shared" si="48"/>
        <v>10502.510892638606</v>
      </c>
      <c r="S1079" s="59">
        <f t="shared" si="49"/>
        <v>568.02410736139427</v>
      </c>
      <c r="T1079" s="61">
        <f t="shared" si="50"/>
        <v>-5.1309544422324146E-2</v>
      </c>
      <c r="U1079" s="61"/>
    </row>
    <row r="1080" spans="1:21" ht="14.25" customHeight="1">
      <c r="A1080" s="19">
        <v>56</v>
      </c>
      <c r="B1080" s="19">
        <v>28.594999999999999</v>
      </c>
      <c r="C1080" s="20">
        <v>0</v>
      </c>
      <c r="D1080" s="20">
        <v>0</v>
      </c>
      <c r="E1080" s="20">
        <v>1</v>
      </c>
      <c r="F1080" s="20">
        <v>0</v>
      </c>
      <c r="G1080" s="20">
        <v>0</v>
      </c>
      <c r="H1080" s="21">
        <v>0</v>
      </c>
      <c r="I1080" s="21">
        <v>0</v>
      </c>
      <c r="J1080" s="21">
        <v>0</v>
      </c>
      <c r="K1080" s="21">
        <v>0</v>
      </c>
      <c r="L1080" s="21">
        <v>1</v>
      </c>
      <c r="M1080" s="21">
        <v>0</v>
      </c>
      <c r="N1080" s="21">
        <v>0</v>
      </c>
      <c r="O1080" s="21">
        <v>1</v>
      </c>
      <c r="P1080" s="21">
        <v>0</v>
      </c>
      <c r="Q1080" s="22">
        <v>11658.11505</v>
      </c>
      <c r="R1080" s="59">
        <f t="shared" si="48"/>
        <v>11923.877636101643</v>
      </c>
      <c r="S1080" s="59">
        <f t="shared" si="49"/>
        <v>-265.76258610164223</v>
      </c>
      <c r="T1080" s="61">
        <f t="shared" si="50"/>
        <v>2.2796359871370648E-2</v>
      </c>
      <c r="U1080" s="61"/>
    </row>
    <row r="1081" spans="1:21" ht="14.25" customHeight="1">
      <c r="A1081" s="19">
        <v>56</v>
      </c>
      <c r="B1081" s="19">
        <v>28.31</v>
      </c>
      <c r="C1081" s="20">
        <v>0</v>
      </c>
      <c r="D1081" s="20">
        <v>0</v>
      </c>
      <c r="E1081" s="20">
        <v>1</v>
      </c>
      <c r="F1081" s="20">
        <v>0</v>
      </c>
      <c r="G1081" s="20">
        <v>0</v>
      </c>
      <c r="H1081" s="21">
        <v>0</v>
      </c>
      <c r="I1081" s="21">
        <v>0</v>
      </c>
      <c r="J1081" s="21">
        <v>0</v>
      </c>
      <c r="K1081" s="21">
        <v>0</v>
      </c>
      <c r="L1081" s="21">
        <v>1</v>
      </c>
      <c r="M1081" s="21">
        <v>0</v>
      </c>
      <c r="N1081" s="21">
        <v>0</v>
      </c>
      <c r="O1081" s="21">
        <v>1</v>
      </c>
      <c r="P1081" s="21">
        <v>0</v>
      </c>
      <c r="Q1081" s="22">
        <v>11657.7189</v>
      </c>
      <c r="R1081" s="59">
        <f t="shared" si="48"/>
        <v>11880.862524814729</v>
      </c>
      <c r="S1081" s="59">
        <f t="shared" si="49"/>
        <v>-223.14362481472926</v>
      </c>
      <c r="T1081" s="61">
        <f t="shared" si="50"/>
        <v>1.9141276842309971E-2</v>
      </c>
      <c r="U1081" s="61"/>
    </row>
    <row r="1082" spans="1:21" ht="14.25" customHeight="1">
      <c r="A1082" s="19">
        <v>57</v>
      </c>
      <c r="B1082" s="19">
        <v>28.7</v>
      </c>
      <c r="C1082" s="20">
        <v>0</v>
      </c>
      <c r="D1082" s="20">
        <v>0</v>
      </c>
      <c r="E1082" s="20">
        <v>1</v>
      </c>
      <c r="F1082" s="20">
        <v>0</v>
      </c>
      <c r="G1082" s="20">
        <v>0</v>
      </c>
      <c r="H1082" s="21">
        <v>0</v>
      </c>
      <c r="I1082" s="21">
        <v>0</v>
      </c>
      <c r="J1082" s="21">
        <v>1</v>
      </c>
      <c r="K1082" s="21">
        <v>0</v>
      </c>
      <c r="L1082" s="21">
        <v>0</v>
      </c>
      <c r="M1082" s="21">
        <v>0</v>
      </c>
      <c r="N1082" s="21">
        <v>0</v>
      </c>
      <c r="O1082" s="21">
        <v>1</v>
      </c>
      <c r="P1082" s="21">
        <v>0</v>
      </c>
      <c r="Q1082" s="22">
        <v>11455.28</v>
      </c>
      <c r="R1082" s="59">
        <f t="shared" si="48"/>
        <v>11330.024609881235</v>
      </c>
      <c r="S1082" s="59">
        <f t="shared" si="49"/>
        <v>125.25539011876572</v>
      </c>
      <c r="T1082" s="61">
        <f t="shared" si="50"/>
        <v>-1.0934293192201823E-2</v>
      </c>
      <c r="U1082" s="61"/>
    </row>
    <row r="1083" spans="1:21" ht="14.25" customHeight="1">
      <c r="A1083" s="19">
        <v>57</v>
      </c>
      <c r="B1083" s="19">
        <v>28.785</v>
      </c>
      <c r="C1083" s="20">
        <v>0</v>
      </c>
      <c r="D1083" s="20">
        <v>0</v>
      </c>
      <c r="E1083" s="20">
        <v>1</v>
      </c>
      <c r="F1083" s="20">
        <v>0</v>
      </c>
      <c r="G1083" s="20">
        <v>0</v>
      </c>
      <c r="H1083" s="21">
        <v>0</v>
      </c>
      <c r="I1083" s="21">
        <v>0</v>
      </c>
      <c r="J1083" s="21">
        <v>0</v>
      </c>
      <c r="K1083" s="21">
        <v>0</v>
      </c>
      <c r="L1083" s="21">
        <v>1</v>
      </c>
      <c r="M1083" s="21">
        <v>0</v>
      </c>
      <c r="N1083" s="21">
        <v>0</v>
      </c>
      <c r="O1083" s="21">
        <v>1</v>
      </c>
      <c r="P1083" s="21">
        <v>0</v>
      </c>
      <c r="Q1083" s="22">
        <v>14394.398150000001</v>
      </c>
      <c r="R1083" s="59">
        <f t="shared" si="48"/>
        <v>12266.905363060076</v>
      </c>
      <c r="S1083" s="59">
        <f t="shared" si="49"/>
        <v>2127.4927869399253</v>
      </c>
      <c r="T1083" s="61">
        <f t="shared" si="50"/>
        <v>-0.14780005143458708</v>
      </c>
      <c r="U1083" s="61"/>
    </row>
    <row r="1084" spans="1:21" ht="14.25" customHeight="1">
      <c r="A1084" s="19">
        <v>57</v>
      </c>
      <c r="B1084" s="19">
        <v>25.74</v>
      </c>
      <c r="C1084" s="20">
        <v>0</v>
      </c>
      <c r="D1084" s="20">
        <v>0</v>
      </c>
      <c r="E1084" s="20">
        <v>1</v>
      </c>
      <c r="F1084" s="20">
        <v>0</v>
      </c>
      <c r="G1084" s="20">
        <v>0</v>
      </c>
      <c r="H1084" s="21">
        <v>0</v>
      </c>
      <c r="I1084" s="21">
        <v>1</v>
      </c>
      <c r="J1084" s="21">
        <v>0</v>
      </c>
      <c r="K1084" s="21">
        <v>0</v>
      </c>
      <c r="L1084" s="21">
        <v>0</v>
      </c>
      <c r="M1084" s="21">
        <v>0</v>
      </c>
      <c r="N1084" s="21">
        <v>0</v>
      </c>
      <c r="O1084" s="21">
        <v>1</v>
      </c>
      <c r="P1084" s="21">
        <v>0</v>
      </c>
      <c r="Q1084" s="22">
        <v>12629.1656</v>
      </c>
      <c r="R1084" s="59">
        <f t="shared" si="48"/>
        <v>10885.880059619012</v>
      </c>
      <c r="S1084" s="59">
        <f t="shared" si="49"/>
        <v>1743.2855403809881</v>
      </c>
      <c r="T1084" s="61">
        <f t="shared" si="50"/>
        <v>-0.13803647806953992</v>
      </c>
      <c r="U1084" s="61"/>
    </row>
    <row r="1085" spans="1:21" ht="14.25" customHeight="1">
      <c r="A1085" s="19">
        <v>58</v>
      </c>
      <c r="B1085" s="19">
        <v>25.2</v>
      </c>
      <c r="C1085" s="20">
        <v>0</v>
      </c>
      <c r="D1085" s="20">
        <v>0</v>
      </c>
      <c r="E1085" s="20">
        <v>1</v>
      </c>
      <c r="F1085" s="20">
        <v>0</v>
      </c>
      <c r="G1085" s="20">
        <v>0</v>
      </c>
      <c r="H1085" s="21">
        <v>0</v>
      </c>
      <c r="I1085" s="21">
        <v>0</v>
      </c>
      <c r="J1085" s="21">
        <v>1</v>
      </c>
      <c r="K1085" s="21">
        <v>0</v>
      </c>
      <c r="L1085" s="21">
        <v>0</v>
      </c>
      <c r="M1085" s="21">
        <v>0</v>
      </c>
      <c r="N1085" s="21">
        <v>0</v>
      </c>
      <c r="O1085" s="21">
        <v>1</v>
      </c>
      <c r="P1085" s="21">
        <v>0</v>
      </c>
      <c r="Q1085" s="22">
        <v>11837.16</v>
      </c>
      <c r="R1085" s="59">
        <f t="shared" si="48"/>
        <v>11116.119843335404</v>
      </c>
      <c r="S1085" s="59">
        <f t="shared" si="49"/>
        <v>721.040156664596</v>
      </c>
      <c r="T1085" s="61">
        <f t="shared" si="50"/>
        <v>-6.0913272834412648E-2</v>
      </c>
      <c r="U1085" s="61"/>
    </row>
    <row r="1086" spans="1:21" ht="14.25" customHeight="1">
      <c r="A1086" s="19">
        <v>58</v>
      </c>
      <c r="B1086" s="19">
        <v>27.17</v>
      </c>
      <c r="C1086" s="20">
        <v>0</v>
      </c>
      <c r="D1086" s="20">
        <v>0</v>
      </c>
      <c r="E1086" s="20">
        <v>1</v>
      </c>
      <c r="F1086" s="20">
        <v>0</v>
      </c>
      <c r="G1086" s="20">
        <v>0</v>
      </c>
      <c r="H1086" s="21">
        <v>0</v>
      </c>
      <c r="I1086" s="21">
        <v>0</v>
      </c>
      <c r="J1086" s="21">
        <v>0</v>
      </c>
      <c r="K1086" s="21">
        <v>1</v>
      </c>
      <c r="L1086" s="21">
        <v>0</v>
      </c>
      <c r="M1086" s="21">
        <v>0</v>
      </c>
      <c r="N1086" s="21">
        <v>0</v>
      </c>
      <c r="O1086" s="21">
        <v>1</v>
      </c>
      <c r="P1086" s="21">
        <v>0</v>
      </c>
      <c r="Q1086" s="22">
        <v>12222.898300000001</v>
      </c>
      <c r="R1086" s="59">
        <f t="shared" si="48"/>
        <v>11962.882423016115</v>
      </c>
      <c r="S1086" s="59">
        <f t="shared" si="49"/>
        <v>260.01587698388539</v>
      </c>
      <c r="T1086" s="61">
        <f t="shared" si="50"/>
        <v>-2.1272849581337461E-2</v>
      </c>
      <c r="U1086" s="61"/>
    </row>
    <row r="1087" spans="1:21" ht="14.25" customHeight="1">
      <c r="A1087" s="19">
        <v>58</v>
      </c>
      <c r="B1087" s="19">
        <v>29</v>
      </c>
      <c r="C1087" s="20">
        <v>0</v>
      </c>
      <c r="D1087" s="20">
        <v>0</v>
      </c>
      <c r="E1087" s="20">
        <v>1</v>
      </c>
      <c r="F1087" s="20">
        <v>0</v>
      </c>
      <c r="G1087" s="20">
        <v>0</v>
      </c>
      <c r="H1087" s="21">
        <v>0</v>
      </c>
      <c r="I1087" s="21">
        <v>0</v>
      </c>
      <c r="J1087" s="21">
        <v>1</v>
      </c>
      <c r="K1087" s="21">
        <v>0</v>
      </c>
      <c r="L1087" s="21">
        <v>0</v>
      </c>
      <c r="M1087" s="21">
        <v>0</v>
      </c>
      <c r="N1087" s="21">
        <v>0</v>
      </c>
      <c r="O1087" s="21">
        <v>1</v>
      </c>
      <c r="P1087" s="21">
        <v>0</v>
      </c>
      <c r="Q1087" s="22">
        <v>11842.441999999999</v>
      </c>
      <c r="R1087" s="59">
        <f t="shared" si="48"/>
        <v>11689.654660494267</v>
      </c>
      <c r="S1087" s="59">
        <f t="shared" si="49"/>
        <v>152.78733950573223</v>
      </c>
      <c r="T1087" s="61">
        <f t="shared" si="50"/>
        <v>-1.2901675136406178E-2</v>
      </c>
      <c r="U1087" s="61"/>
    </row>
    <row r="1088" spans="1:21" ht="14.25" customHeight="1">
      <c r="A1088" s="19">
        <v>58</v>
      </c>
      <c r="B1088" s="19">
        <v>28.215</v>
      </c>
      <c r="C1088" s="20">
        <v>0</v>
      </c>
      <c r="D1088" s="20">
        <v>0</v>
      </c>
      <c r="E1088" s="20">
        <v>1</v>
      </c>
      <c r="F1088" s="20">
        <v>0</v>
      </c>
      <c r="G1088" s="20">
        <v>0</v>
      </c>
      <c r="H1088" s="21">
        <v>0</v>
      </c>
      <c r="I1088" s="21">
        <v>0</v>
      </c>
      <c r="J1088" s="21">
        <v>0</v>
      </c>
      <c r="K1088" s="21">
        <v>1</v>
      </c>
      <c r="L1088" s="21">
        <v>0</v>
      </c>
      <c r="M1088" s="21">
        <v>0</v>
      </c>
      <c r="N1088" s="21">
        <v>0</v>
      </c>
      <c r="O1088" s="21">
        <v>1</v>
      </c>
      <c r="P1088" s="21">
        <v>0</v>
      </c>
      <c r="Q1088" s="22">
        <v>12224.350850000001</v>
      </c>
      <c r="R1088" s="59">
        <f t="shared" si="48"/>
        <v>12120.604497734803</v>
      </c>
      <c r="S1088" s="59">
        <f t="shared" si="49"/>
        <v>103.74635226519786</v>
      </c>
      <c r="T1088" s="61">
        <f t="shared" si="50"/>
        <v>-8.4868598372401793E-3</v>
      </c>
      <c r="U1088" s="61"/>
    </row>
    <row r="1089" spans="1:21" ht="14.25" customHeight="1">
      <c r="A1089" s="19">
        <v>59</v>
      </c>
      <c r="B1089" s="19">
        <v>27.72</v>
      </c>
      <c r="C1089" s="20">
        <v>0</v>
      </c>
      <c r="D1089" s="20">
        <v>0</v>
      </c>
      <c r="E1089" s="20">
        <v>1</v>
      </c>
      <c r="F1089" s="20">
        <v>0</v>
      </c>
      <c r="G1089" s="20">
        <v>0</v>
      </c>
      <c r="H1089" s="21">
        <v>0</v>
      </c>
      <c r="I1089" s="21">
        <v>1</v>
      </c>
      <c r="J1089" s="21">
        <v>0</v>
      </c>
      <c r="K1089" s="21">
        <v>0</v>
      </c>
      <c r="L1089" s="21">
        <v>0</v>
      </c>
      <c r="M1089" s="21">
        <v>0</v>
      </c>
      <c r="N1089" s="21">
        <v>0</v>
      </c>
      <c r="O1089" s="21">
        <v>1</v>
      </c>
      <c r="P1089" s="21">
        <v>0</v>
      </c>
      <c r="Q1089" s="22">
        <v>14001.1338</v>
      </c>
      <c r="R1089" s="59">
        <f t="shared" si="48"/>
        <v>11813.423857602767</v>
      </c>
      <c r="S1089" s="59">
        <f t="shared" si="49"/>
        <v>2187.7099423972322</v>
      </c>
      <c r="T1089" s="61">
        <f t="shared" si="50"/>
        <v>-0.15625234167801699</v>
      </c>
      <c r="U1089" s="61"/>
    </row>
    <row r="1090" spans="1:21" ht="14.25" customHeight="1">
      <c r="A1090" s="19">
        <v>59</v>
      </c>
      <c r="B1090" s="19">
        <v>26.504999999999999</v>
      </c>
      <c r="C1090" s="20">
        <v>0</v>
      </c>
      <c r="D1090" s="20">
        <v>0</v>
      </c>
      <c r="E1090" s="20">
        <v>1</v>
      </c>
      <c r="F1090" s="20">
        <v>0</v>
      </c>
      <c r="G1090" s="20">
        <v>0</v>
      </c>
      <c r="H1090" s="21">
        <v>0</v>
      </c>
      <c r="I1090" s="21">
        <v>0</v>
      </c>
      <c r="J1090" s="21">
        <v>0</v>
      </c>
      <c r="K1090" s="21">
        <v>0</v>
      </c>
      <c r="L1090" s="21">
        <v>1</v>
      </c>
      <c r="M1090" s="21">
        <v>0</v>
      </c>
      <c r="N1090" s="21">
        <v>0</v>
      </c>
      <c r="O1090" s="21">
        <v>1</v>
      </c>
      <c r="P1090" s="21">
        <v>0</v>
      </c>
      <c r="Q1090" s="22">
        <v>12815.444949999999</v>
      </c>
      <c r="R1090" s="59">
        <f t="shared" si="48"/>
        <v>12551.486444965743</v>
      </c>
      <c r="S1090" s="59">
        <f t="shared" si="49"/>
        <v>263.95850503425572</v>
      </c>
      <c r="T1090" s="61">
        <f t="shared" si="50"/>
        <v>-2.0596905223665741E-2</v>
      </c>
      <c r="U1090" s="61"/>
    </row>
    <row r="1091" spans="1:21" ht="14.25" customHeight="1">
      <c r="A1091" s="19">
        <v>59</v>
      </c>
      <c r="B1091" s="19">
        <v>27.83</v>
      </c>
      <c r="C1091" s="20">
        <v>0</v>
      </c>
      <c r="D1091" s="20">
        <v>0</v>
      </c>
      <c r="E1091" s="20">
        <v>1</v>
      </c>
      <c r="F1091" s="20">
        <v>0</v>
      </c>
      <c r="G1091" s="20">
        <v>0</v>
      </c>
      <c r="H1091" s="21">
        <v>0</v>
      </c>
      <c r="I1091" s="21">
        <v>1</v>
      </c>
      <c r="J1091" s="21">
        <v>0</v>
      </c>
      <c r="K1091" s="21">
        <v>0</v>
      </c>
      <c r="L1091" s="21">
        <v>0</v>
      </c>
      <c r="M1091" s="21">
        <v>0</v>
      </c>
      <c r="N1091" s="21">
        <v>0</v>
      </c>
      <c r="O1091" s="21">
        <v>1</v>
      </c>
      <c r="P1091" s="21">
        <v>0</v>
      </c>
      <c r="Q1091" s="22">
        <v>14001.286700000001</v>
      </c>
      <c r="R1091" s="59">
        <f t="shared" ref="R1091:R1154" si="51">$X$2*A1091+$X$3*B1091+($X$4)*C1091+$X$5*D1091+($X$6)*E1091+($X$7)*F1091+($X$8)*G1091+$X$9*H1091+($X$10)*I1091+($X$11)*J1091+$X$12*K1091+$X$13*L1091+$X$14*M1091+($X$15)*N1091+($X$16)*O1091+($X$17)*P1091+($X$18)</f>
        <v>11830.026181257366</v>
      </c>
      <c r="S1091" s="59">
        <f t="shared" ref="S1091:S1154" si="52">Q1091-R1091</f>
        <v>2171.2605187426343</v>
      </c>
      <c r="T1091" s="61">
        <f t="shared" ref="T1091:T1154" si="53">(R1091-Q1091)/Q1091</f>
        <v>-0.15507578448076734</v>
      </c>
      <c r="U1091" s="61"/>
    </row>
    <row r="1092" spans="1:21" ht="14.25" customHeight="1">
      <c r="A1092" s="19">
        <v>59</v>
      </c>
      <c r="B1092" s="19">
        <v>26.695</v>
      </c>
      <c r="C1092" s="20">
        <v>0</v>
      </c>
      <c r="D1092" s="20">
        <v>0</v>
      </c>
      <c r="E1092" s="20">
        <v>1</v>
      </c>
      <c r="F1092" s="20">
        <v>0</v>
      </c>
      <c r="G1092" s="20">
        <v>0</v>
      </c>
      <c r="H1092" s="21">
        <v>0</v>
      </c>
      <c r="I1092" s="21">
        <v>0</v>
      </c>
      <c r="J1092" s="21">
        <v>0</v>
      </c>
      <c r="K1092" s="21">
        <v>1</v>
      </c>
      <c r="L1092" s="21">
        <v>0</v>
      </c>
      <c r="M1092" s="21">
        <v>0</v>
      </c>
      <c r="N1092" s="21">
        <v>0</v>
      </c>
      <c r="O1092" s="21">
        <v>1</v>
      </c>
      <c r="P1092" s="21">
        <v>0</v>
      </c>
      <c r="Q1092" s="22">
        <v>14382.709049999999</v>
      </c>
      <c r="R1092" s="59">
        <f t="shared" si="51"/>
        <v>12205.541556971752</v>
      </c>
      <c r="S1092" s="59">
        <f t="shared" si="52"/>
        <v>2177.1674930282479</v>
      </c>
      <c r="T1092" s="61">
        <f t="shared" si="53"/>
        <v>-0.15137395086416269</v>
      </c>
      <c r="U1092" s="61"/>
    </row>
    <row r="1093" spans="1:21" ht="14.25" customHeight="1">
      <c r="A1093" s="19">
        <v>59</v>
      </c>
      <c r="B1093" s="19">
        <v>27.5</v>
      </c>
      <c r="C1093" s="20">
        <v>0</v>
      </c>
      <c r="D1093" s="20">
        <v>0</v>
      </c>
      <c r="E1093" s="20">
        <v>1</v>
      </c>
      <c r="F1093" s="20">
        <v>0</v>
      </c>
      <c r="G1093" s="20">
        <v>0</v>
      </c>
      <c r="H1093" s="21">
        <v>0</v>
      </c>
      <c r="I1093" s="21">
        <v>0</v>
      </c>
      <c r="J1093" s="21">
        <v>1</v>
      </c>
      <c r="K1093" s="21">
        <v>0</v>
      </c>
      <c r="L1093" s="21">
        <v>0</v>
      </c>
      <c r="M1093" s="21">
        <v>0</v>
      </c>
      <c r="N1093" s="21">
        <v>0</v>
      </c>
      <c r="O1093" s="21">
        <v>1</v>
      </c>
      <c r="P1093" s="21">
        <v>0</v>
      </c>
      <c r="Q1093" s="22">
        <v>12233.828</v>
      </c>
      <c r="R1093" s="59">
        <f t="shared" si="51"/>
        <v>11777.610324032048</v>
      </c>
      <c r="S1093" s="59">
        <f t="shared" si="52"/>
        <v>456.21767596795144</v>
      </c>
      <c r="T1093" s="61">
        <f t="shared" si="53"/>
        <v>-3.7291490118052294E-2</v>
      </c>
      <c r="U1093" s="61"/>
    </row>
    <row r="1094" spans="1:21" ht="14.25" customHeight="1">
      <c r="A1094" s="19">
        <v>60</v>
      </c>
      <c r="B1094" s="19">
        <v>25.84</v>
      </c>
      <c r="C1094" s="20">
        <v>0</v>
      </c>
      <c r="D1094" s="20">
        <v>0</v>
      </c>
      <c r="E1094" s="20">
        <v>1</v>
      </c>
      <c r="F1094" s="20">
        <v>0</v>
      </c>
      <c r="G1094" s="20">
        <v>0</v>
      </c>
      <c r="H1094" s="21">
        <v>0</v>
      </c>
      <c r="I1094" s="21">
        <v>0</v>
      </c>
      <c r="J1094" s="21">
        <v>0</v>
      </c>
      <c r="K1094" s="21">
        <v>1</v>
      </c>
      <c r="L1094" s="21">
        <v>0</v>
      </c>
      <c r="M1094" s="21">
        <v>0</v>
      </c>
      <c r="N1094" s="21">
        <v>0</v>
      </c>
      <c r="O1094" s="21">
        <v>0</v>
      </c>
      <c r="P1094" s="21">
        <v>1</v>
      </c>
      <c r="Q1094" s="22">
        <v>28923.136920000001</v>
      </c>
      <c r="R1094" s="59">
        <f t="shared" si="51"/>
        <v>12599.96767707276</v>
      </c>
      <c r="S1094" s="59">
        <f t="shared" si="52"/>
        <v>16323.169242927241</v>
      </c>
      <c r="T1094" s="61">
        <f t="shared" si="53"/>
        <v>-0.5643637233428842</v>
      </c>
      <c r="U1094" s="61"/>
    </row>
    <row r="1095" spans="1:21" ht="14.25" customHeight="1">
      <c r="A1095" s="19">
        <v>60</v>
      </c>
      <c r="B1095" s="19">
        <v>27.55</v>
      </c>
      <c r="C1095" s="20">
        <v>0</v>
      </c>
      <c r="D1095" s="20">
        <v>0</v>
      </c>
      <c r="E1095" s="20">
        <v>1</v>
      </c>
      <c r="F1095" s="20">
        <v>0</v>
      </c>
      <c r="G1095" s="20">
        <v>0</v>
      </c>
      <c r="H1095" s="21">
        <v>0</v>
      </c>
      <c r="I1095" s="21">
        <v>0</v>
      </c>
      <c r="J1095" s="21">
        <v>0</v>
      </c>
      <c r="K1095" s="21">
        <v>0</v>
      </c>
      <c r="L1095" s="21">
        <v>1</v>
      </c>
      <c r="M1095" s="21">
        <v>0</v>
      </c>
      <c r="N1095" s="21">
        <v>0</v>
      </c>
      <c r="O1095" s="21">
        <v>0</v>
      </c>
      <c r="P1095" s="21">
        <v>1</v>
      </c>
      <c r="Q1095" s="22">
        <v>13217.094499999999</v>
      </c>
      <c r="R1095" s="59">
        <f t="shared" si="51"/>
        <v>13232.67997364618</v>
      </c>
      <c r="S1095" s="59">
        <f t="shared" si="52"/>
        <v>-15.585473646180617</v>
      </c>
      <c r="T1095" s="61">
        <f t="shared" si="53"/>
        <v>1.1791906039697771E-3</v>
      </c>
      <c r="U1095" s="61"/>
    </row>
    <row r="1096" spans="1:21" ht="14.25" customHeight="1">
      <c r="A1096" s="19">
        <v>60</v>
      </c>
      <c r="B1096" s="19">
        <v>28.7</v>
      </c>
      <c r="C1096" s="20">
        <v>0</v>
      </c>
      <c r="D1096" s="20">
        <v>0</v>
      </c>
      <c r="E1096" s="20">
        <v>1</v>
      </c>
      <c r="F1096" s="20">
        <v>0</v>
      </c>
      <c r="G1096" s="20">
        <v>0</v>
      </c>
      <c r="H1096" s="21">
        <v>0</v>
      </c>
      <c r="I1096" s="21">
        <v>0</v>
      </c>
      <c r="J1096" s="21">
        <v>1</v>
      </c>
      <c r="K1096" s="21">
        <v>0</v>
      </c>
      <c r="L1096" s="21">
        <v>0</v>
      </c>
      <c r="M1096" s="21">
        <v>0</v>
      </c>
      <c r="N1096" s="21">
        <v>0</v>
      </c>
      <c r="O1096" s="21">
        <v>0</v>
      </c>
      <c r="P1096" s="21">
        <v>1</v>
      </c>
      <c r="Q1096" s="22">
        <v>13224.692999999999</v>
      </c>
      <c r="R1096" s="59">
        <f t="shared" si="51"/>
        <v>12482.19803604397</v>
      </c>
      <c r="S1096" s="59">
        <f t="shared" si="52"/>
        <v>742.4949639560291</v>
      </c>
      <c r="T1096" s="61">
        <f t="shared" si="53"/>
        <v>-5.6144589818155261E-2</v>
      </c>
      <c r="U1096" s="61"/>
    </row>
    <row r="1097" spans="1:21" ht="14.25" customHeight="1">
      <c r="A1097" s="19">
        <v>61</v>
      </c>
      <c r="B1097" s="19">
        <v>25.08</v>
      </c>
      <c r="C1097" s="20">
        <v>0</v>
      </c>
      <c r="D1097" s="20">
        <v>0</v>
      </c>
      <c r="E1097" s="20">
        <v>1</v>
      </c>
      <c r="F1097" s="20">
        <v>0</v>
      </c>
      <c r="G1097" s="20">
        <v>0</v>
      </c>
      <c r="H1097" s="21">
        <v>0</v>
      </c>
      <c r="I1097" s="21">
        <v>1</v>
      </c>
      <c r="J1097" s="21">
        <v>0</v>
      </c>
      <c r="K1097" s="21">
        <v>0</v>
      </c>
      <c r="L1097" s="21">
        <v>0</v>
      </c>
      <c r="M1097" s="21">
        <v>0</v>
      </c>
      <c r="N1097" s="21">
        <v>0</v>
      </c>
      <c r="O1097" s="21">
        <v>0</v>
      </c>
      <c r="P1097" s="21">
        <v>1</v>
      </c>
      <c r="Q1097" s="22">
        <v>24513.091260000001</v>
      </c>
      <c r="R1097" s="59">
        <f t="shared" si="51"/>
        <v>12252.790529954644</v>
      </c>
      <c r="S1097" s="59">
        <f t="shared" si="52"/>
        <v>12260.300730045357</v>
      </c>
      <c r="T1097" s="61">
        <f t="shared" si="53"/>
        <v>-0.50015318753581617</v>
      </c>
      <c r="U1097" s="61"/>
    </row>
    <row r="1098" spans="1:21" ht="14.25" customHeight="1">
      <c r="A1098" s="19">
        <v>61</v>
      </c>
      <c r="B1098" s="19">
        <v>28.2</v>
      </c>
      <c r="C1098" s="20">
        <v>0</v>
      </c>
      <c r="D1098" s="20">
        <v>0</v>
      </c>
      <c r="E1098" s="20">
        <v>1</v>
      </c>
      <c r="F1098" s="20">
        <v>0</v>
      </c>
      <c r="G1098" s="20">
        <v>0</v>
      </c>
      <c r="H1098" s="21">
        <v>0</v>
      </c>
      <c r="I1098" s="21">
        <v>0</v>
      </c>
      <c r="J1098" s="21">
        <v>1</v>
      </c>
      <c r="K1098" s="21">
        <v>0</v>
      </c>
      <c r="L1098" s="21">
        <v>0</v>
      </c>
      <c r="M1098" s="21">
        <v>0</v>
      </c>
      <c r="N1098" s="21">
        <v>0</v>
      </c>
      <c r="O1098" s="21">
        <v>0</v>
      </c>
      <c r="P1098" s="21">
        <v>1</v>
      </c>
      <c r="Q1098" s="22">
        <v>13041.921</v>
      </c>
      <c r="R1098" s="59">
        <f t="shared" si="51"/>
        <v>12721.083914623556</v>
      </c>
      <c r="S1098" s="59">
        <f t="shared" si="52"/>
        <v>320.83708537644452</v>
      </c>
      <c r="T1098" s="61">
        <f t="shared" si="53"/>
        <v>-2.4600446926219266E-2</v>
      </c>
      <c r="U1098" s="61"/>
    </row>
    <row r="1099" spans="1:21" ht="14.25" customHeight="1">
      <c r="A1099" s="19">
        <v>62</v>
      </c>
      <c r="B1099" s="19">
        <v>25</v>
      </c>
      <c r="C1099" s="20">
        <v>0</v>
      </c>
      <c r="D1099" s="20">
        <v>0</v>
      </c>
      <c r="E1099" s="20">
        <v>1</v>
      </c>
      <c r="F1099" s="20">
        <v>0</v>
      </c>
      <c r="G1099" s="20">
        <v>0</v>
      </c>
      <c r="H1099" s="21">
        <v>0</v>
      </c>
      <c r="I1099" s="21">
        <v>0</v>
      </c>
      <c r="J1099" s="21">
        <v>1</v>
      </c>
      <c r="K1099" s="21">
        <v>0</v>
      </c>
      <c r="L1099" s="21">
        <v>0</v>
      </c>
      <c r="M1099" s="21">
        <v>0</v>
      </c>
      <c r="N1099" s="21">
        <v>0</v>
      </c>
      <c r="O1099" s="21">
        <v>0</v>
      </c>
      <c r="P1099" s="21">
        <v>1</v>
      </c>
      <c r="Q1099" s="22">
        <v>13451.121999999999</v>
      </c>
      <c r="R1099" s="59">
        <f t="shared" si="51"/>
        <v>12552.458212590267</v>
      </c>
      <c r="S1099" s="59">
        <f t="shared" si="52"/>
        <v>898.66378740973232</v>
      </c>
      <c r="T1099" s="61">
        <f t="shared" si="53"/>
        <v>-6.680957822029511E-2</v>
      </c>
      <c r="U1099" s="61"/>
    </row>
    <row r="1100" spans="1:21" ht="14.25" customHeight="1">
      <c r="A1100" s="19">
        <v>63</v>
      </c>
      <c r="B1100" s="19">
        <v>26.22</v>
      </c>
      <c r="C1100" s="20">
        <v>0</v>
      </c>
      <c r="D1100" s="20">
        <v>0</v>
      </c>
      <c r="E1100" s="20">
        <v>1</v>
      </c>
      <c r="F1100" s="20">
        <v>0</v>
      </c>
      <c r="G1100" s="20">
        <v>0</v>
      </c>
      <c r="H1100" s="21">
        <v>0</v>
      </c>
      <c r="I1100" s="21">
        <v>0</v>
      </c>
      <c r="J1100" s="21">
        <v>0</v>
      </c>
      <c r="K1100" s="21">
        <v>1</v>
      </c>
      <c r="L1100" s="21">
        <v>0</v>
      </c>
      <c r="M1100" s="21">
        <v>0</v>
      </c>
      <c r="N1100" s="21">
        <v>0</v>
      </c>
      <c r="O1100" s="21">
        <v>0</v>
      </c>
      <c r="P1100" s="21">
        <v>1</v>
      </c>
      <c r="Q1100" s="22">
        <v>14256.192800000001</v>
      </c>
      <c r="R1100" s="59">
        <f t="shared" si="51"/>
        <v>13600.374117090112</v>
      </c>
      <c r="S1100" s="59">
        <f t="shared" si="52"/>
        <v>655.81868290988859</v>
      </c>
      <c r="T1100" s="61">
        <f t="shared" si="53"/>
        <v>-4.600237188921074E-2</v>
      </c>
      <c r="U1100" s="61"/>
    </row>
    <row r="1101" spans="1:21" ht="14.25" customHeight="1">
      <c r="A1101" s="19">
        <v>63</v>
      </c>
      <c r="B1101" s="19">
        <v>25.08</v>
      </c>
      <c r="C1101" s="20">
        <v>0</v>
      </c>
      <c r="D1101" s="20">
        <v>0</v>
      </c>
      <c r="E1101" s="20">
        <v>1</v>
      </c>
      <c r="F1101" s="20">
        <v>0</v>
      </c>
      <c r="G1101" s="20">
        <v>0</v>
      </c>
      <c r="H1101" s="21">
        <v>0</v>
      </c>
      <c r="I1101" s="21">
        <v>0</v>
      </c>
      <c r="J1101" s="21">
        <v>0</v>
      </c>
      <c r="K1101" s="21">
        <v>1</v>
      </c>
      <c r="L1101" s="21">
        <v>0</v>
      </c>
      <c r="M1101" s="21">
        <v>0</v>
      </c>
      <c r="N1101" s="21">
        <v>0</v>
      </c>
      <c r="O1101" s="21">
        <v>0</v>
      </c>
      <c r="P1101" s="21">
        <v>1</v>
      </c>
      <c r="Q1101" s="22">
        <v>14254.608200000001</v>
      </c>
      <c r="R1101" s="59">
        <f t="shared" si="51"/>
        <v>13428.313671942455</v>
      </c>
      <c r="S1101" s="59">
        <f t="shared" si="52"/>
        <v>826.2945280575459</v>
      </c>
      <c r="T1101" s="61">
        <f t="shared" si="53"/>
        <v>-5.7966835458693695E-2</v>
      </c>
      <c r="U1101" s="61"/>
    </row>
    <row r="1102" spans="1:21" ht="14.25" customHeight="1">
      <c r="A1102" s="19">
        <v>19</v>
      </c>
      <c r="B1102" s="19">
        <v>27.9</v>
      </c>
      <c r="C1102" s="20">
        <v>0</v>
      </c>
      <c r="D1102" s="20">
        <v>0</v>
      </c>
      <c r="E1102" s="20">
        <v>1</v>
      </c>
      <c r="F1102" s="20">
        <v>0</v>
      </c>
      <c r="G1102" s="20">
        <v>0</v>
      </c>
      <c r="H1102" s="21">
        <v>1</v>
      </c>
      <c r="I1102" s="21">
        <v>0</v>
      </c>
      <c r="J1102" s="21">
        <v>1</v>
      </c>
      <c r="K1102" s="21">
        <v>0</v>
      </c>
      <c r="L1102" s="21">
        <v>0</v>
      </c>
      <c r="M1102" s="21">
        <v>1</v>
      </c>
      <c r="N1102" s="21">
        <v>0</v>
      </c>
      <c r="O1102" s="21">
        <v>0</v>
      </c>
      <c r="P1102" s="21">
        <v>0</v>
      </c>
      <c r="Q1102" s="22">
        <v>16884.923999999999</v>
      </c>
      <c r="R1102" s="59">
        <f t="shared" si="51"/>
        <v>25504.721298943135</v>
      </c>
      <c r="S1102" s="59">
        <f t="shared" si="52"/>
        <v>-8619.7972989431364</v>
      </c>
      <c r="T1102" s="61">
        <f t="shared" si="53"/>
        <v>0.51050258200410836</v>
      </c>
      <c r="U1102" s="61"/>
    </row>
    <row r="1103" spans="1:21" ht="14.25" customHeight="1">
      <c r="A1103" s="19">
        <v>62</v>
      </c>
      <c r="B1103" s="19">
        <v>26.29</v>
      </c>
      <c r="C1103" s="20">
        <v>0</v>
      </c>
      <c r="D1103" s="20">
        <v>0</v>
      </c>
      <c r="E1103" s="20">
        <v>1</v>
      </c>
      <c r="F1103" s="20">
        <v>0</v>
      </c>
      <c r="G1103" s="20">
        <v>0</v>
      </c>
      <c r="H1103" s="21">
        <v>1</v>
      </c>
      <c r="I1103" s="21">
        <v>1</v>
      </c>
      <c r="J1103" s="21">
        <v>0</v>
      </c>
      <c r="K1103" s="21">
        <v>0</v>
      </c>
      <c r="L1103" s="21">
        <v>0</v>
      </c>
      <c r="M1103" s="21">
        <v>0</v>
      </c>
      <c r="N1103" s="21">
        <v>0</v>
      </c>
      <c r="O1103" s="21">
        <v>0</v>
      </c>
      <c r="P1103" s="21">
        <v>1</v>
      </c>
      <c r="Q1103" s="22">
        <v>27808.7251</v>
      </c>
      <c r="R1103" s="59">
        <f t="shared" si="51"/>
        <v>36631.728892101826</v>
      </c>
      <c r="S1103" s="59">
        <f t="shared" si="52"/>
        <v>-8823.0037921018265</v>
      </c>
      <c r="T1103" s="61">
        <f t="shared" si="53"/>
        <v>0.31727465967513291</v>
      </c>
      <c r="U1103" s="61"/>
    </row>
    <row r="1104" spans="1:21" ht="14.25" customHeight="1">
      <c r="A1104" s="19">
        <v>29</v>
      </c>
      <c r="B1104" s="19">
        <v>27.94</v>
      </c>
      <c r="C1104" s="20">
        <v>0</v>
      </c>
      <c r="D1104" s="20">
        <v>0</v>
      </c>
      <c r="E1104" s="20">
        <v>1</v>
      </c>
      <c r="F1104" s="20">
        <v>0</v>
      </c>
      <c r="G1104" s="20">
        <v>0</v>
      </c>
      <c r="H1104" s="21">
        <v>1</v>
      </c>
      <c r="I1104" s="21">
        <v>1</v>
      </c>
      <c r="J1104" s="21">
        <v>0</v>
      </c>
      <c r="K1104" s="21">
        <v>0</v>
      </c>
      <c r="L1104" s="21">
        <v>0</v>
      </c>
      <c r="M1104" s="21">
        <v>0</v>
      </c>
      <c r="N1104" s="21">
        <v>1</v>
      </c>
      <c r="O1104" s="21">
        <v>0</v>
      </c>
      <c r="P1104" s="21">
        <v>0</v>
      </c>
      <c r="Q1104" s="22">
        <v>19107.779600000002</v>
      </c>
      <c r="R1104" s="59">
        <f t="shared" si="51"/>
        <v>27093.187705901029</v>
      </c>
      <c r="S1104" s="59">
        <f t="shared" si="52"/>
        <v>-7985.4081059010277</v>
      </c>
      <c r="T1104" s="61">
        <f t="shared" si="53"/>
        <v>0.4179139739449908</v>
      </c>
      <c r="U1104" s="61"/>
    </row>
    <row r="1105" spans="1:21" ht="14.25" customHeight="1">
      <c r="A1105" s="19">
        <v>19</v>
      </c>
      <c r="B1105" s="19">
        <v>28.3</v>
      </c>
      <c r="C1105" s="20">
        <v>0</v>
      </c>
      <c r="D1105" s="20">
        <v>0</v>
      </c>
      <c r="E1105" s="20">
        <v>1</v>
      </c>
      <c r="F1105" s="20">
        <v>0</v>
      </c>
      <c r="G1105" s="20">
        <v>0</v>
      </c>
      <c r="H1105" s="21">
        <v>1</v>
      </c>
      <c r="I1105" s="21">
        <v>0</v>
      </c>
      <c r="J1105" s="21">
        <v>1</v>
      </c>
      <c r="K1105" s="21">
        <v>0</v>
      </c>
      <c r="L1105" s="21">
        <v>0</v>
      </c>
      <c r="M1105" s="21">
        <v>1</v>
      </c>
      <c r="N1105" s="21">
        <v>0</v>
      </c>
      <c r="O1105" s="21">
        <v>0</v>
      </c>
      <c r="P1105" s="21">
        <v>0</v>
      </c>
      <c r="Q1105" s="22">
        <v>17081.080000000002</v>
      </c>
      <c r="R1105" s="59">
        <f t="shared" si="51"/>
        <v>25565.093384959859</v>
      </c>
      <c r="S1105" s="59">
        <f t="shared" si="52"/>
        <v>-8484.0133849598569</v>
      </c>
      <c r="T1105" s="61">
        <f t="shared" si="53"/>
        <v>0.49669068846699715</v>
      </c>
      <c r="U1105" s="61"/>
    </row>
    <row r="1106" spans="1:21" ht="14.25" customHeight="1">
      <c r="A1106" s="19">
        <v>42</v>
      </c>
      <c r="B1106" s="19">
        <v>26.6</v>
      </c>
      <c r="C1106" s="20">
        <v>0</v>
      </c>
      <c r="D1106" s="20">
        <v>0</v>
      </c>
      <c r="E1106" s="20">
        <v>1</v>
      </c>
      <c r="F1106" s="20">
        <v>0</v>
      </c>
      <c r="G1106" s="20">
        <v>0</v>
      </c>
      <c r="H1106" s="21">
        <v>1</v>
      </c>
      <c r="I1106" s="21">
        <v>0</v>
      </c>
      <c r="J1106" s="21">
        <v>0</v>
      </c>
      <c r="K1106" s="21">
        <v>1</v>
      </c>
      <c r="L1106" s="21">
        <v>0</v>
      </c>
      <c r="M1106" s="21">
        <v>0</v>
      </c>
      <c r="N1106" s="21">
        <v>0</v>
      </c>
      <c r="O1106" s="21">
        <v>1</v>
      </c>
      <c r="P1106" s="21">
        <v>0</v>
      </c>
      <c r="Q1106" s="22">
        <v>21348.705999999998</v>
      </c>
      <c r="R1106" s="59">
        <f t="shared" si="51"/>
        <v>30729.198238680561</v>
      </c>
      <c r="S1106" s="59">
        <f t="shared" si="52"/>
        <v>-9380.4922386805629</v>
      </c>
      <c r="T1106" s="61">
        <f t="shared" si="53"/>
        <v>0.43939394915460278</v>
      </c>
      <c r="U1106" s="61"/>
    </row>
    <row r="1107" spans="1:21" ht="14.25" customHeight="1">
      <c r="A1107" s="19">
        <v>63</v>
      </c>
      <c r="B1107" s="19">
        <v>27.74</v>
      </c>
      <c r="C1107" s="20">
        <v>0</v>
      </c>
      <c r="D1107" s="20">
        <v>0</v>
      </c>
      <c r="E1107" s="20">
        <v>1</v>
      </c>
      <c r="F1107" s="20">
        <v>0</v>
      </c>
      <c r="G1107" s="20">
        <v>0</v>
      </c>
      <c r="H1107" s="21">
        <v>1</v>
      </c>
      <c r="I1107" s="21">
        <v>0</v>
      </c>
      <c r="J1107" s="21">
        <v>0</v>
      </c>
      <c r="K1107" s="21">
        <v>0</v>
      </c>
      <c r="L1107" s="21">
        <v>1</v>
      </c>
      <c r="M1107" s="21">
        <v>0</v>
      </c>
      <c r="N1107" s="21">
        <v>0</v>
      </c>
      <c r="O1107" s="21">
        <v>0</v>
      </c>
      <c r="P1107" s="21">
        <v>1</v>
      </c>
      <c r="Q1107" s="22">
        <v>29523.1656</v>
      </c>
      <c r="R1107" s="59">
        <f t="shared" si="51"/>
        <v>38086.371488651697</v>
      </c>
      <c r="S1107" s="59">
        <f t="shared" si="52"/>
        <v>-8563.205888651697</v>
      </c>
      <c r="T1107" s="61">
        <f t="shared" si="53"/>
        <v>0.29005039651478626</v>
      </c>
      <c r="U1107" s="61"/>
    </row>
    <row r="1108" spans="1:21" ht="14.25" customHeight="1">
      <c r="A1108" s="19">
        <v>20</v>
      </c>
      <c r="B1108" s="19">
        <v>26.84</v>
      </c>
      <c r="C1108" s="20">
        <v>0</v>
      </c>
      <c r="D1108" s="20">
        <v>0</v>
      </c>
      <c r="E1108" s="20">
        <v>1</v>
      </c>
      <c r="F1108" s="20">
        <v>0</v>
      </c>
      <c r="G1108" s="20">
        <v>0</v>
      </c>
      <c r="H1108" s="21">
        <v>1</v>
      </c>
      <c r="I1108" s="21">
        <v>1</v>
      </c>
      <c r="J1108" s="21">
        <v>0</v>
      </c>
      <c r="K1108" s="21">
        <v>0</v>
      </c>
      <c r="L1108" s="21">
        <v>0</v>
      </c>
      <c r="M1108" s="21">
        <v>1</v>
      </c>
      <c r="N1108" s="21">
        <v>0</v>
      </c>
      <c r="O1108" s="21">
        <v>0</v>
      </c>
      <c r="P1108" s="21">
        <v>0</v>
      </c>
      <c r="Q1108" s="22">
        <v>17085.267599999999</v>
      </c>
      <c r="R1108" s="59">
        <f t="shared" si="51"/>
        <v>25661.695143360834</v>
      </c>
      <c r="S1108" s="59">
        <f t="shared" si="52"/>
        <v>-8576.4275433608345</v>
      </c>
      <c r="T1108" s="61">
        <f t="shared" si="53"/>
        <v>0.50197794638936966</v>
      </c>
      <c r="U1108" s="61"/>
    </row>
    <row r="1109" spans="1:21" ht="14.25" customHeight="1">
      <c r="A1109" s="19">
        <v>40</v>
      </c>
      <c r="B1109" s="19">
        <v>28.12</v>
      </c>
      <c r="C1109" s="20">
        <v>0</v>
      </c>
      <c r="D1109" s="20">
        <v>0</v>
      </c>
      <c r="E1109" s="20">
        <v>1</v>
      </c>
      <c r="F1109" s="20">
        <v>0</v>
      </c>
      <c r="G1109" s="20">
        <v>0</v>
      </c>
      <c r="H1109" s="21">
        <v>1</v>
      </c>
      <c r="I1109" s="21">
        <v>0</v>
      </c>
      <c r="J1109" s="21">
        <v>0</v>
      </c>
      <c r="K1109" s="21">
        <v>0</v>
      </c>
      <c r="L1109" s="21">
        <v>1</v>
      </c>
      <c r="M1109" s="21">
        <v>0</v>
      </c>
      <c r="N1109" s="21">
        <v>0</v>
      </c>
      <c r="O1109" s="21">
        <v>1</v>
      </c>
      <c r="P1109" s="21">
        <v>0</v>
      </c>
      <c r="Q1109" s="22">
        <v>22331.566800000001</v>
      </c>
      <c r="R1109" s="59">
        <f t="shared" si="51"/>
        <v>30704.531822195066</v>
      </c>
      <c r="S1109" s="59">
        <f t="shared" si="52"/>
        <v>-8372.9650221950651</v>
      </c>
      <c r="T1109" s="61">
        <f t="shared" si="53"/>
        <v>0.37493853866962279</v>
      </c>
      <c r="U1109" s="61"/>
    </row>
    <row r="1110" spans="1:21" ht="14.25" customHeight="1">
      <c r="A1110" s="19">
        <v>23</v>
      </c>
      <c r="B1110" s="19">
        <v>28.31</v>
      </c>
      <c r="C1110" s="20">
        <v>0</v>
      </c>
      <c r="D1110" s="20">
        <v>0</v>
      </c>
      <c r="E1110" s="20">
        <v>1</v>
      </c>
      <c r="F1110" s="20">
        <v>0</v>
      </c>
      <c r="G1110" s="20">
        <v>0</v>
      </c>
      <c r="H1110" s="21">
        <v>1</v>
      </c>
      <c r="I1110" s="21">
        <v>0</v>
      </c>
      <c r="J1110" s="21">
        <v>0</v>
      </c>
      <c r="K1110" s="21">
        <v>1</v>
      </c>
      <c r="L1110" s="21">
        <v>0</v>
      </c>
      <c r="M1110" s="21">
        <v>1</v>
      </c>
      <c r="N1110" s="21">
        <v>0</v>
      </c>
      <c r="O1110" s="21">
        <v>0</v>
      </c>
      <c r="P1110" s="21">
        <v>0</v>
      </c>
      <c r="Q1110" s="22">
        <v>18033.9679</v>
      </c>
      <c r="R1110" s="59">
        <f t="shared" si="51"/>
        <v>27373.436687560592</v>
      </c>
      <c r="S1110" s="59">
        <f t="shared" si="52"/>
        <v>-9339.4687875605923</v>
      </c>
      <c r="T1110" s="61">
        <f t="shared" si="53"/>
        <v>0.5178820789384122</v>
      </c>
      <c r="U1110" s="61"/>
    </row>
    <row r="1111" spans="1:21" ht="14.25" customHeight="1">
      <c r="A1111" s="19">
        <v>63</v>
      </c>
      <c r="B1111" s="19">
        <v>26.98</v>
      </c>
      <c r="C1111" s="20">
        <v>0</v>
      </c>
      <c r="D1111" s="20">
        <v>0</v>
      </c>
      <c r="E1111" s="20">
        <v>1</v>
      </c>
      <c r="F1111" s="20">
        <v>0</v>
      </c>
      <c r="G1111" s="20">
        <v>0</v>
      </c>
      <c r="H1111" s="21">
        <v>1</v>
      </c>
      <c r="I1111" s="21">
        <v>0</v>
      </c>
      <c r="J1111" s="21">
        <v>0</v>
      </c>
      <c r="K1111" s="21">
        <v>1</v>
      </c>
      <c r="L1111" s="21">
        <v>0</v>
      </c>
      <c r="M1111" s="21">
        <v>0</v>
      </c>
      <c r="N1111" s="21">
        <v>0</v>
      </c>
      <c r="O1111" s="21">
        <v>0</v>
      </c>
      <c r="P1111" s="21">
        <v>1</v>
      </c>
      <c r="Q1111" s="22">
        <v>28950.4692</v>
      </c>
      <c r="R1111" s="59">
        <f t="shared" si="51"/>
        <v>37597.042896367988</v>
      </c>
      <c r="S1111" s="59">
        <f t="shared" si="52"/>
        <v>-8646.5736963679883</v>
      </c>
      <c r="T1111" s="61">
        <f t="shared" si="53"/>
        <v>0.29866782595592573</v>
      </c>
      <c r="U1111" s="61"/>
    </row>
    <row r="1112" spans="1:21" ht="14.25" customHeight="1">
      <c r="A1112" s="19">
        <v>30</v>
      </c>
      <c r="B1112" s="19">
        <v>28.38</v>
      </c>
      <c r="C1112" s="20">
        <v>0</v>
      </c>
      <c r="D1112" s="20">
        <v>0</v>
      </c>
      <c r="E1112" s="20">
        <v>1</v>
      </c>
      <c r="F1112" s="20">
        <v>0</v>
      </c>
      <c r="G1112" s="20">
        <v>0</v>
      </c>
      <c r="H1112" s="21">
        <v>1</v>
      </c>
      <c r="I1112" s="21">
        <v>1</v>
      </c>
      <c r="J1112" s="21">
        <v>0</v>
      </c>
      <c r="K1112" s="21">
        <v>0</v>
      </c>
      <c r="L1112" s="21">
        <v>0</v>
      </c>
      <c r="M1112" s="21">
        <v>0</v>
      </c>
      <c r="N1112" s="21">
        <v>1</v>
      </c>
      <c r="O1112" s="21">
        <v>0</v>
      </c>
      <c r="P1112" s="21">
        <v>0</v>
      </c>
      <c r="Q1112" s="22">
        <v>19521.968199999999</v>
      </c>
      <c r="R1112" s="59">
        <f t="shared" si="51"/>
        <v>27473.947986619911</v>
      </c>
      <c r="S1112" s="59">
        <f t="shared" si="52"/>
        <v>-7951.9797866199115</v>
      </c>
      <c r="T1112" s="61">
        <f t="shared" si="53"/>
        <v>0.40733494210998211</v>
      </c>
      <c r="U1112" s="61"/>
    </row>
    <row r="1113" spans="1:21" ht="14.25" customHeight="1">
      <c r="A1113" s="19">
        <v>19</v>
      </c>
      <c r="B1113" s="19">
        <v>28.31</v>
      </c>
      <c r="C1113" s="20">
        <v>0</v>
      </c>
      <c r="D1113" s="20">
        <v>0</v>
      </c>
      <c r="E1113" s="20">
        <v>1</v>
      </c>
      <c r="F1113" s="20">
        <v>0</v>
      </c>
      <c r="G1113" s="20">
        <v>0</v>
      </c>
      <c r="H1113" s="21">
        <v>1</v>
      </c>
      <c r="I1113" s="21">
        <v>0</v>
      </c>
      <c r="J1113" s="21">
        <v>0</v>
      </c>
      <c r="K1113" s="21">
        <v>1</v>
      </c>
      <c r="L1113" s="21">
        <v>0</v>
      </c>
      <c r="M1113" s="21">
        <v>1</v>
      </c>
      <c r="N1113" s="21">
        <v>0</v>
      </c>
      <c r="O1113" s="21">
        <v>0</v>
      </c>
      <c r="P1113" s="21">
        <v>0</v>
      </c>
      <c r="Q1113" s="22">
        <v>17468.983899999999</v>
      </c>
      <c r="R1113" s="59">
        <f t="shared" si="51"/>
        <v>26116.032743158634</v>
      </c>
      <c r="S1113" s="59">
        <f t="shared" si="52"/>
        <v>-8647.0488431586346</v>
      </c>
      <c r="T1113" s="61">
        <f t="shared" si="53"/>
        <v>0.494994379332998</v>
      </c>
      <c r="U1113" s="61"/>
    </row>
    <row r="1114" spans="1:21" ht="14.25" customHeight="1">
      <c r="A1114" s="19">
        <v>52</v>
      </c>
      <c r="B1114" s="19">
        <v>25.3</v>
      </c>
      <c r="C1114" s="20">
        <v>0</v>
      </c>
      <c r="D1114" s="20">
        <v>0</v>
      </c>
      <c r="E1114" s="20">
        <v>1</v>
      </c>
      <c r="F1114" s="20">
        <v>0</v>
      </c>
      <c r="G1114" s="20">
        <v>0</v>
      </c>
      <c r="H1114" s="21">
        <v>1</v>
      </c>
      <c r="I1114" s="21">
        <v>1</v>
      </c>
      <c r="J1114" s="21">
        <v>0</v>
      </c>
      <c r="K1114" s="21">
        <v>0</v>
      </c>
      <c r="L1114" s="21">
        <v>0</v>
      </c>
      <c r="M1114" s="21">
        <v>0</v>
      </c>
      <c r="N1114" s="21">
        <v>0</v>
      </c>
      <c r="O1114" s="21">
        <v>1</v>
      </c>
      <c r="P1114" s="21">
        <v>0</v>
      </c>
      <c r="Q1114" s="22">
        <v>24667.419000000002</v>
      </c>
      <c r="R1114" s="59">
        <f t="shared" si="51"/>
        <v>33129.677650344282</v>
      </c>
      <c r="S1114" s="59">
        <f t="shared" si="52"/>
        <v>-8462.2586503442799</v>
      </c>
      <c r="T1114" s="61">
        <f t="shared" si="53"/>
        <v>0.3430540767294819</v>
      </c>
      <c r="U1114" s="61"/>
    </row>
    <row r="1115" spans="1:21" ht="14.25" customHeight="1">
      <c r="A1115" s="19">
        <v>37</v>
      </c>
      <c r="B1115" s="19">
        <v>26.4</v>
      </c>
      <c r="C1115" s="20">
        <v>0</v>
      </c>
      <c r="D1115" s="20">
        <v>0</v>
      </c>
      <c r="E1115" s="20">
        <v>1</v>
      </c>
      <c r="F1115" s="20">
        <v>0</v>
      </c>
      <c r="G1115" s="20">
        <v>0</v>
      </c>
      <c r="H1115" s="21">
        <v>1</v>
      </c>
      <c r="I1115" s="21">
        <v>1</v>
      </c>
      <c r="J1115" s="21">
        <v>0</v>
      </c>
      <c r="K1115" s="21">
        <v>0</v>
      </c>
      <c r="L1115" s="21">
        <v>0</v>
      </c>
      <c r="M1115" s="21">
        <v>0</v>
      </c>
      <c r="N1115" s="21">
        <v>0</v>
      </c>
      <c r="O1115" s="21">
        <v>1</v>
      </c>
      <c r="P1115" s="21">
        <v>0</v>
      </c>
      <c r="Q1115" s="22">
        <v>19539.242999999999</v>
      </c>
      <c r="R1115" s="59">
        <f t="shared" si="51"/>
        <v>28580.436095382924</v>
      </c>
      <c r="S1115" s="59">
        <f t="shared" si="52"/>
        <v>-9041.1930953829251</v>
      </c>
      <c r="T1115" s="61">
        <f t="shared" si="53"/>
        <v>0.46271972232409031</v>
      </c>
      <c r="U1115" s="61"/>
    </row>
    <row r="1116" spans="1:21" ht="14.25" customHeight="1">
      <c r="A1116" s="19">
        <v>47</v>
      </c>
      <c r="B1116" s="19">
        <v>27.83</v>
      </c>
      <c r="C1116" s="20">
        <v>0</v>
      </c>
      <c r="D1116" s="20">
        <v>0</v>
      </c>
      <c r="E1116" s="20">
        <v>1</v>
      </c>
      <c r="F1116" s="20">
        <v>0</v>
      </c>
      <c r="G1116" s="20">
        <v>0</v>
      </c>
      <c r="H1116" s="21">
        <v>1</v>
      </c>
      <c r="I1116" s="21">
        <v>1</v>
      </c>
      <c r="J1116" s="21">
        <v>0</v>
      </c>
      <c r="K1116" s="21">
        <v>0</v>
      </c>
      <c r="L1116" s="21">
        <v>0</v>
      </c>
      <c r="M1116" s="21">
        <v>0</v>
      </c>
      <c r="N1116" s="21">
        <v>0</v>
      </c>
      <c r="O1116" s="21">
        <v>1</v>
      </c>
      <c r="P1116" s="21">
        <v>0</v>
      </c>
      <c r="Q1116" s="22">
        <v>23065.420699999999</v>
      </c>
      <c r="R1116" s="59">
        <f t="shared" si="51"/>
        <v>31939.776163897601</v>
      </c>
      <c r="S1116" s="59">
        <f t="shared" si="52"/>
        <v>-8874.355463897602</v>
      </c>
      <c r="T1116" s="61">
        <f t="shared" si="53"/>
        <v>0.38474717540693298</v>
      </c>
      <c r="U1116" s="61"/>
    </row>
    <row r="1117" spans="1:21" ht="14.25" customHeight="1">
      <c r="A1117" s="19">
        <v>19</v>
      </c>
      <c r="B1117" s="19">
        <v>28.88</v>
      </c>
      <c r="C1117" s="20">
        <v>0</v>
      </c>
      <c r="D1117" s="20">
        <v>0</v>
      </c>
      <c r="E1117" s="20">
        <v>1</v>
      </c>
      <c r="F1117" s="20">
        <v>0</v>
      </c>
      <c r="G1117" s="20">
        <v>0</v>
      </c>
      <c r="H1117" s="21">
        <v>1</v>
      </c>
      <c r="I1117" s="21">
        <v>0</v>
      </c>
      <c r="J1117" s="21">
        <v>0</v>
      </c>
      <c r="K1117" s="21">
        <v>1</v>
      </c>
      <c r="L1117" s="21">
        <v>0</v>
      </c>
      <c r="M1117" s="21">
        <v>1</v>
      </c>
      <c r="N1117" s="21">
        <v>0</v>
      </c>
      <c r="O1117" s="21">
        <v>0</v>
      </c>
      <c r="P1117" s="21">
        <v>0</v>
      </c>
      <c r="Q1117" s="22">
        <v>17748.5062</v>
      </c>
      <c r="R1117" s="59">
        <f t="shared" si="51"/>
        <v>26202.062965732461</v>
      </c>
      <c r="S1117" s="59">
        <f t="shared" si="52"/>
        <v>-8453.5567657324609</v>
      </c>
      <c r="T1117" s="61">
        <f t="shared" si="53"/>
        <v>0.47629680326181262</v>
      </c>
      <c r="U1117" s="61"/>
    </row>
    <row r="1118" spans="1:21" ht="14.25" customHeight="1">
      <c r="A1118" s="19">
        <v>50</v>
      </c>
      <c r="B1118" s="19">
        <v>27.6</v>
      </c>
      <c r="C1118" s="20">
        <v>0</v>
      </c>
      <c r="D1118" s="20">
        <v>0</v>
      </c>
      <c r="E1118" s="20">
        <v>1</v>
      </c>
      <c r="F1118" s="20">
        <v>0</v>
      </c>
      <c r="G1118" s="20">
        <v>0</v>
      </c>
      <c r="H1118" s="21">
        <v>1</v>
      </c>
      <c r="I1118" s="21">
        <v>0</v>
      </c>
      <c r="J1118" s="21">
        <v>1</v>
      </c>
      <c r="K1118" s="21">
        <v>0</v>
      </c>
      <c r="L1118" s="21">
        <v>0</v>
      </c>
      <c r="M1118" s="21">
        <v>0</v>
      </c>
      <c r="N1118" s="21">
        <v>0</v>
      </c>
      <c r="O1118" s="21">
        <v>1</v>
      </c>
      <c r="P1118" s="21">
        <v>0</v>
      </c>
      <c r="Q1118" s="22">
        <v>24520.263999999999</v>
      </c>
      <c r="R1118" s="59">
        <f t="shared" si="51"/>
        <v>32845.506286477932</v>
      </c>
      <c r="S1118" s="59">
        <f t="shared" si="52"/>
        <v>-8325.2422864779328</v>
      </c>
      <c r="T1118" s="61">
        <f t="shared" si="53"/>
        <v>0.3395249858026787</v>
      </c>
      <c r="U1118" s="61"/>
    </row>
    <row r="1119" spans="1:21" ht="14.25" customHeight="1">
      <c r="A1119" s="19">
        <v>47</v>
      </c>
      <c r="B1119" s="19">
        <v>26.125</v>
      </c>
      <c r="C1119" s="20">
        <v>0</v>
      </c>
      <c r="D1119" s="20">
        <v>0</v>
      </c>
      <c r="E1119" s="20">
        <v>1</v>
      </c>
      <c r="F1119" s="20">
        <v>0</v>
      </c>
      <c r="G1119" s="20">
        <v>0</v>
      </c>
      <c r="H1119" s="21">
        <v>1</v>
      </c>
      <c r="I1119" s="21">
        <v>0</v>
      </c>
      <c r="J1119" s="21">
        <v>0</v>
      </c>
      <c r="K1119" s="21">
        <v>0</v>
      </c>
      <c r="L1119" s="21">
        <v>1</v>
      </c>
      <c r="M1119" s="21">
        <v>0</v>
      </c>
      <c r="N1119" s="21">
        <v>0</v>
      </c>
      <c r="O1119" s="21">
        <v>1</v>
      </c>
      <c r="P1119" s="21">
        <v>0</v>
      </c>
      <c r="Q1119" s="22">
        <v>23401.30575</v>
      </c>
      <c r="R1119" s="59">
        <f t="shared" si="51"/>
        <v>32603.882945890087</v>
      </c>
      <c r="S1119" s="59">
        <f t="shared" si="52"/>
        <v>-9202.5771958900878</v>
      </c>
      <c r="T1119" s="61">
        <f t="shared" si="53"/>
        <v>0.39325058585203471</v>
      </c>
      <c r="U1119" s="61"/>
    </row>
    <row r="1120" spans="1:21" ht="14.25" customHeight="1">
      <c r="A1120" s="19">
        <v>57</v>
      </c>
      <c r="B1120" s="19">
        <v>29.81</v>
      </c>
      <c r="C1120" s="20">
        <v>0</v>
      </c>
      <c r="D1120" s="20">
        <v>0</v>
      </c>
      <c r="E1120" s="20">
        <v>1</v>
      </c>
      <c r="F1120" s="20">
        <v>0</v>
      </c>
      <c r="G1120" s="20">
        <v>0</v>
      </c>
      <c r="H1120" s="21">
        <v>1</v>
      </c>
      <c r="I1120" s="21">
        <v>1</v>
      </c>
      <c r="J1120" s="21">
        <v>0</v>
      </c>
      <c r="K1120" s="21">
        <v>0</v>
      </c>
      <c r="L1120" s="21">
        <v>0</v>
      </c>
      <c r="M1120" s="21">
        <v>0</v>
      </c>
      <c r="N1120" s="21">
        <v>0</v>
      </c>
      <c r="O1120" s="21">
        <v>1</v>
      </c>
      <c r="P1120" s="21">
        <v>0</v>
      </c>
      <c r="Q1120" s="22">
        <v>27533.912899999999</v>
      </c>
      <c r="R1120" s="59">
        <f t="shared" si="51"/>
        <v>35382.127850685276</v>
      </c>
      <c r="S1120" s="59">
        <f t="shared" si="52"/>
        <v>-7848.2149506852766</v>
      </c>
      <c r="T1120" s="61">
        <f t="shared" si="53"/>
        <v>0.28503812658916622</v>
      </c>
      <c r="U1120" s="61"/>
    </row>
    <row r="1121" spans="1:21" ht="14.25" customHeight="1">
      <c r="A1121" s="19">
        <v>64</v>
      </c>
      <c r="B1121" s="19">
        <v>26.885000000000002</v>
      </c>
      <c r="C1121" s="20">
        <v>0</v>
      </c>
      <c r="D1121" s="20">
        <v>0</v>
      </c>
      <c r="E1121" s="20">
        <v>1</v>
      </c>
      <c r="F1121" s="20">
        <v>0</v>
      </c>
      <c r="G1121" s="20">
        <v>0</v>
      </c>
      <c r="H1121" s="21">
        <v>1</v>
      </c>
      <c r="I1121" s="21">
        <v>0</v>
      </c>
      <c r="J1121" s="21">
        <v>0</v>
      </c>
      <c r="K1121" s="21">
        <v>1</v>
      </c>
      <c r="L1121" s="21">
        <v>0</v>
      </c>
      <c r="M1121" s="21">
        <v>0</v>
      </c>
      <c r="N1121" s="21">
        <v>0</v>
      </c>
      <c r="O1121" s="21">
        <v>0</v>
      </c>
      <c r="P1121" s="21">
        <v>1</v>
      </c>
      <c r="Q1121" s="22">
        <v>29330.98315</v>
      </c>
      <c r="R1121" s="59">
        <f t="shared" si="51"/>
        <v>37897.055512039507</v>
      </c>
      <c r="S1121" s="59">
        <f t="shared" si="52"/>
        <v>-8566.0723620395074</v>
      </c>
      <c r="T1121" s="61">
        <f t="shared" si="53"/>
        <v>0.29204859306052644</v>
      </c>
      <c r="U1121" s="61"/>
    </row>
    <row r="1122" spans="1:21" ht="14.25" customHeight="1">
      <c r="A1122" s="19">
        <v>43</v>
      </c>
      <c r="B1122" s="19">
        <v>26.885000000000002</v>
      </c>
      <c r="C1122" s="20">
        <v>0</v>
      </c>
      <c r="D1122" s="20">
        <v>0</v>
      </c>
      <c r="E1122" s="20">
        <v>1</v>
      </c>
      <c r="F1122" s="20">
        <v>0</v>
      </c>
      <c r="G1122" s="20">
        <v>0</v>
      </c>
      <c r="H1122" s="21">
        <v>1</v>
      </c>
      <c r="I1122" s="21">
        <v>0</v>
      </c>
      <c r="J1122" s="21">
        <v>0</v>
      </c>
      <c r="K1122" s="21">
        <v>1</v>
      </c>
      <c r="L1122" s="21">
        <v>0</v>
      </c>
      <c r="M1122" s="21">
        <v>0</v>
      </c>
      <c r="N1122" s="21">
        <v>0</v>
      </c>
      <c r="O1122" s="21">
        <v>1</v>
      </c>
      <c r="P1122" s="21">
        <v>0</v>
      </c>
      <c r="Q1122" s="22">
        <v>21774.32215</v>
      </c>
      <c r="R1122" s="59">
        <f t="shared" si="51"/>
        <v>31086.564336067968</v>
      </c>
      <c r="S1122" s="59">
        <f t="shared" si="52"/>
        <v>-9312.2421860679679</v>
      </c>
      <c r="T1122" s="61">
        <f t="shared" si="53"/>
        <v>0.4276708189544246</v>
      </c>
      <c r="U1122" s="61"/>
    </row>
    <row r="1123" spans="1:21" ht="14.25" customHeight="1">
      <c r="A1123" s="19">
        <v>35</v>
      </c>
      <c r="B1123" s="19">
        <v>28.024999999999999</v>
      </c>
      <c r="C1123" s="20">
        <v>0</v>
      </c>
      <c r="D1123" s="20">
        <v>0</v>
      </c>
      <c r="E1123" s="20">
        <v>1</v>
      </c>
      <c r="F1123" s="20">
        <v>0</v>
      </c>
      <c r="G1123" s="20">
        <v>0</v>
      </c>
      <c r="H1123" s="21">
        <v>1</v>
      </c>
      <c r="I1123" s="21">
        <v>0</v>
      </c>
      <c r="J1123" s="21">
        <v>0</v>
      </c>
      <c r="K1123" s="21">
        <v>1</v>
      </c>
      <c r="L1123" s="21">
        <v>0</v>
      </c>
      <c r="M1123" s="21">
        <v>0</v>
      </c>
      <c r="N1123" s="21">
        <v>1</v>
      </c>
      <c r="O1123" s="21">
        <v>0</v>
      </c>
      <c r="P1123" s="21">
        <v>0</v>
      </c>
      <c r="Q1123" s="22">
        <v>20234.854749999999</v>
      </c>
      <c r="R1123" s="59">
        <f t="shared" si="51"/>
        <v>29538.94386056935</v>
      </c>
      <c r="S1123" s="59">
        <f t="shared" si="52"/>
        <v>-9304.0891105693518</v>
      </c>
      <c r="T1123" s="61">
        <f t="shared" si="53"/>
        <v>0.45980508511282259</v>
      </c>
      <c r="U1123" s="61"/>
    </row>
    <row r="1124" spans="1:21" ht="14.25" customHeight="1">
      <c r="A1124" s="19">
        <v>48</v>
      </c>
      <c r="B1124" s="19">
        <v>25.85</v>
      </c>
      <c r="C1124" s="20">
        <v>0</v>
      </c>
      <c r="D1124" s="20">
        <v>0</v>
      </c>
      <c r="E1124" s="20">
        <v>1</v>
      </c>
      <c r="F1124" s="20">
        <v>0</v>
      </c>
      <c r="G1124" s="20">
        <v>0</v>
      </c>
      <c r="H1124" s="21">
        <v>1</v>
      </c>
      <c r="I1124" s="21">
        <v>1</v>
      </c>
      <c r="J1124" s="21">
        <v>0</v>
      </c>
      <c r="K1124" s="21">
        <v>0</v>
      </c>
      <c r="L1124" s="21">
        <v>0</v>
      </c>
      <c r="M1124" s="21">
        <v>0</v>
      </c>
      <c r="N1124" s="21">
        <v>0</v>
      </c>
      <c r="O1124" s="21">
        <v>1</v>
      </c>
      <c r="P1124" s="21">
        <v>0</v>
      </c>
      <c r="Q1124" s="22">
        <v>24180.933499999999</v>
      </c>
      <c r="R1124" s="59">
        <f t="shared" si="51"/>
        <v>31955.285324215314</v>
      </c>
      <c r="S1124" s="59">
        <f t="shared" si="52"/>
        <v>-7774.351824215315</v>
      </c>
      <c r="T1124" s="61">
        <f t="shared" si="53"/>
        <v>0.32150751434866298</v>
      </c>
      <c r="U1124" s="61"/>
    </row>
    <row r="1125" spans="1:21" ht="14.25" customHeight="1">
      <c r="A1125" s="19">
        <v>43</v>
      </c>
      <c r="B1125" s="19">
        <v>26.7</v>
      </c>
      <c r="C1125" s="20">
        <v>0</v>
      </c>
      <c r="D1125" s="20">
        <v>0</v>
      </c>
      <c r="E1125" s="20">
        <v>1</v>
      </c>
      <c r="F1125" s="20">
        <v>0</v>
      </c>
      <c r="G1125" s="20">
        <v>0</v>
      </c>
      <c r="H1125" s="21">
        <v>1</v>
      </c>
      <c r="I1125" s="21">
        <v>0</v>
      </c>
      <c r="J1125" s="21">
        <v>1</v>
      </c>
      <c r="K1125" s="21">
        <v>0</v>
      </c>
      <c r="L1125" s="21">
        <v>0</v>
      </c>
      <c r="M1125" s="21">
        <v>0</v>
      </c>
      <c r="N1125" s="21">
        <v>0</v>
      </c>
      <c r="O1125" s="21">
        <v>1</v>
      </c>
      <c r="P1125" s="21">
        <v>0</v>
      </c>
      <c r="Q1125" s="22">
        <v>22478.6</v>
      </c>
      <c r="R1125" s="59">
        <f t="shared" si="51"/>
        <v>30509.212190236882</v>
      </c>
      <c r="S1125" s="59">
        <f t="shared" si="52"/>
        <v>-8030.6121902368832</v>
      </c>
      <c r="T1125" s="61">
        <f t="shared" si="53"/>
        <v>0.35725588738786596</v>
      </c>
      <c r="U1125" s="61"/>
    </row>
    <row r="1126" spans="1:21" ht="14.25" customHeight="1">
      <c r="A1126" s="19">
        <v>23</v>
      </c>
      <c r="B1126" s="19">
        <v>28.49</v>
      </c>
      <c r="C1126" s="20">
        <v>0</v>
      </c>
      <c r="D1126" s="20">
        <v>0</v>
      </c>
      <c r="E1126" s="20">
        <v>1</v>
      </c>
      <c r="F1126" s="20">
        <v>0</v>
      </c>
      <c r="G1126" s="20">
        <v>0</v>
      </c>
      <c r="H1126" s="21">
        <v>1</v>
      </c>
      <c r="I1126" s="21">
        <v>1</v>
      </c>
      <c r="J1126" s="21">
        <v>0</v>
      </c>
      <c r="K1126" s="21">
        <v>0</v>
      </c>
      <c r="L1126" s="21">
        <v>0</v>
      </c>
      <c r="M1126" s="21">
        <v>1</v>
      </c>
      <c r="N1126" s="21">
        <v>0</v>
      </c>
      <c r="O1126" s="21">
        <v>0</v>
      </c>
      <c r="P1126" s="21">
        <v>0</v>
      </c>
      <c r="Q1126" s="22">
        <v>18328.238099999999</v>
      </c>
      <c r="R1126" s="59">
        <f t="shared" si="51"/>
        <v>26853.782956481286</v>
      </c>
      <c r="S1126" s="59">
        <f t="shared" si="52"/>
        <v>-8525.5448564812868</v>
      </c>
      <c r="T1126" s="61">
        <f t="shared" si="53"/>
        <v>0.46515899727870119</v>
      </c>
      <c r="U1126" s="61"/>
    </row>
    <row r="1127" spans="1:21" ht="14.25" customHeight="1">
      <c r="A1127" s="19">
        <v>43</v>
      </c>
      <c r="B1127" s="19">
        <v>25.27</v>
      </c>
      <c r="C1127" s="20">
        <v>0</v>
      </c>
      <c r="D1127" s="20">
        <v>0</v>
      </c>
      <c r="E1127" s="20">
        <v>1</v>
      </c>
      <c r="F1127" s="20">
        <v>0</v>
      </c>
      <c r="G1127" s="20">
        <v>0</v>
      </c>
      <c r="H1127" s="21">
        <v>1</v>
      </c>
      <c r="I1127" s="21">
        <v>0</v>
      </c>
      <c r="J1127" s="21">
        <v>0</v>
      </c>
      <c r="K1127" s="21">
        <v>0</v>
      </c>
      <c r="L1127" s="21">
        <v>1</v>
      </c>
      <c r="M1127" s="21">
        <v>0</v>
      </c>
      <c r="N1127" s="21">
        <v>0</v>
      </c>
      <c r="O1127" s="21">
        <v>1</v>
      </c>
      <c r="P1127" s="21">
        <v>0</v>
      </c>
      <c r="Q1127" s="22">
        <v>21771.3423</v>
      </c>
      <c r="R1127" s="59">
        <f t="shared" si="51"/>
        <v>31217.433667627389</v>
      </c>
      <c r="S1127" s="59">
        <f t="shared" si="52"/>
        <v>-9446.0913676273885</v>
      </c>
      <c r="T1127" s="61">
        <f t="shared" si="53"/>
        <v>0.43387730703344773</v>
      </c>
      <c r="U1127" s="61"/>
    </row>
    <row r="1128" spans="1:21" ht="14.25" customHeight="1">
      <c r="A1128" s="19">
        <v>18</v>
      </c>
      <c r="B1128" s="19">
        <v>27.28</v>
      </c>
      <c r="C1128" s="20">
        <v>0</v>
      </c>
      <c r="D1128" s="20">
        <v>0</v>
      </c>
      <c r="E1128" s="20">
        <v>1</v>
      </c>
      <c r="F1128" s="20">
        <v>0</v>
      </c>
      <c r="G1128" s="20">
        <v>0</v>
      </c>
      <c r="H1128" s="21">
        <v>1</v>
      </c>
      <c r="I1128" s="21">
        <v>1</v>
      </c>
      <c r="J1128" s="21">
        <v>0</v>
      </c>
      <c r="K1128" s="21">
        <v>0</v>
      </c>
      <c r="L1128" s="21">
        <v>0</v>
      </c>
      <c r="M1128" s="21">
        <v>1</v>
      </c>
      <c r="N1128" s="21">
        <v>0</v>
      </c>
      <c r="O1128" s="21">
        <v>0</v>
      </c>
      <c r="P1128" s="21">
        <v>0</v>
      </c>
      <c r="Q1128" s="22">
        <v>18223.4512</v>
      </c>
      <c r="R1128" s="59">
        <f t="shared" si="51"/>
        <v>25099.40246577825</v>
      </c>
      <c r="S1128" s="59">
        <f t="shared" si="52"/>
        <v>-6875.9512657782507</v>
      </c>
      <c r="T1128" s="61">
        <f t="shared" si="53"/>
        <v>0.37731334149144324</v>
      </c>
      <c r="U1128" s="61"/>
    </row>
    <row r="1129" spans="1:21" ht="14.25" customHeight="1">
      <c r="A1129" s="19">
        <v>37</v>
      </c>
      <c r="B1129" s="19">
        <v>25.555</v>
      </c>
      <c r="C1129" s="20">
        <v>0</v>
      </c>
      <c r="D1129" s="20">
        <v>0</v>
      </c>
      <c r="E1129" s="20">
        <v>1</v>
      </c>
      <c r="F1129" s="20">
        <v>0</v>
      </c>
      <c r="G1129" s="20">
        <v>0</v>
      </c>
      <c r="H1129" s="21">
        <v>1</v>
      </c>
      <c r="I1129" s="21">
        <v>0</v>
      </c>
      <c r="J1129" s="21">
        <v>0</v>
      </c>
      <c r="K1129" s="21">
        <v>0</v>
      </c>
      <c r="L1129" s="21">
        <v>1</v>
      </c>
      <c r="M1129" s="21">
        <v>0</v>
      </c>
      <c r="N1129" s="21">
        <v>0</v>
      </c>
      <c r="O1129" s="21">
        <v>1</v>
      </c>
      <c r="P1129" s="21">
        <v>0</v>
      </c>
      <c r="Q1129" s="22">
        <v>20296.863450000001</v>
      </c>
      <c r="R1129" s="59">
        <f t="shared" si="51"/>
        <v>29374.342862311365</v>
      </c>
      <c r="S1129" s="59">
        <f t="shared" si="52"/>
        <v>-9077.4794123113643</v>
      </c>
      <c r="T1129" s="61">
        <f t="shared" si="53"/>
        <v>0.44723557581560042</v>
      </c>
      <c r="U1129" s="61"/>
    </row>
    <row r="1130" spans="1:21" ht="14.25" customHeight="1">
      <c r="A1130" s="19">
        <v>47</v>
      </c>
      <c r="B1130" s="19">
        <v>27.645</v>
      </c>
      <c r="C1130" s="20">
        <v>0</v>
      </c>
      <c r="D1130" s="20">
        <v>0</v>
      </c>
      <c r="E1130" s="20">
        <v>1</v>
      </c>
      <c r="F1130" s="20">
        <v>0</v>
      </c>
      <c r="G1130" s="20">
        <v>0</v>
      </c>
      <c r="H1130" s="21">
        <v>1</v>
      </c>
      <c r="I1130" s="21">
        <v>0</v>
      </c>
      <c r="J1130" s="21">
        <v>0</v>
      </c>
      <c r="K1130" s="21">
        <v>1</v>
      </c>
      <c r="L1130" s="21">
        <v>0</v>
      </c>
      <c r="M1130" s="21">
        <v>0</v>
      </c>
      <c r="N1130" s="21">
        <v>0</v>
      </c>
      <c r="O1130" s="21">
        <v>1</v>
      </c>
      <c r="P1130" s="21">
        <v>0</v>
      </c>
      <c r="Q1130" s="22">
        <v>24535.698550000001</v>
      </c>
      <c r="R1130" s="59">
        <f t="shared" si="51"/>
        <v>32458.6752439017</v>
      </c>
      <c r="S1130" s="59">
        <f t="shared" si="52"/>
        <v>-7922.976693901699</v>
      </c>
      <c r="T1130" s="61">
        <f t="shared" si="53"/>
        <v>0.32291628778189807</v>
      </c>
      <c r="U1130" s="61"/>
    </row>
    <row r="1131" spans="1:21" ht="14.25" customHeight="1">
      <c r="A1131" s="19">
        <v>61</v>
      </c>
      <c r="B1131" s="19">
        <v>29.07</v>
      </c>
      <c r="C1131" s="20">
        <v>0</v>
      </c>
      <c r="D1131" s="20">
        <v>0</v>
      </c>
      <c r="E1131" s="20">
        <v>1</v>
      </c>
      <c r="F1131" s="20">
        <v>0</v>
      </c>
      <c r="G1131" s="20">
        <v>0</v>
      </c>
      <c r="H1131" s="21">
        <v>1</v>
      </c>
      <c r="I1131" s="21">
        <v>0</v>
      </c>
      <c r="J1131" s="21">
        <v>0</v>
      </c>
      <c r="K1131" s="21">
        <v>1</v>
      </c>
      <c r="L1131" s="21">
        <v>0</v>
      </c>
      <c r="M1131" s="21">
        <v>0</v>
      </c>
      <c r="N1131" s="21">
        <v>0</v>
      </c>
      <c r="O1131" s="21">
        <v>0</v>
      </c>
      <c r="P1131" s="21">
        <v>1</v>
      </c>
      <c r="Q1131" s="22">
        <v>29141.3603</v>
      </c>
      <c r="R1131" s="59">
        <f t="shared" si="51"/>
        <v>37283.785073604384</v>
      </c>
      <c r="S1131" s="59">
        <f t="shared" si="52"/>
        <v>-8142.4247736043835</v>
      </c>
      <c r="T1131" s="61">
        <f t="shared" si="53"/>
        <v>0.27941127969940316</v>
      </c>
      <c r="U1131" s="61"/>
    </row>
    <row r="1132" spans="1:21" ht="14.25" customHeight="1">
      <c r="A1132" s="19">
        <v>18</v>
      </c>
      <c r="B1132" s="19">
        <v>29.37</v>
      </c>
      <c r="C1132" s="20">
        <v>0</v>
      </c>
      <c r="D1132" s="20">
        <v>0</v>
      </c>
      <c r="E1132" s="20">
        <v>1</v>
      </c>
      <c r="F1132" s="20">
        <v>0</v>
      </c>
      <c r="G1132" s="20">
        <v>1</v>
      </c>
      <c r="H1132" s="21">
        <v>0</v>
      </c>
      <c r="I1132" s="21">
        <v>1</v>
      </c>
      <c r="J1132" s="21">
        <v>0</v>
      </c>
      <c r="K1132" s="21">
        <v>0</v>
      </c>
      <c r="L1132" s="21">
        <v>0</v>
      </c>
      <c r="M1132" s="21">
        <v>1</v>
      </c>
      <c r="N1132" s="21">
        <v>0</v>
      </c>
      <c r="O1132" s="21">
        <v>0</v>
      </c>
      <c r="P1132" s="21">
        <v>0</v>
      </c>
      <c r="Q1132" s="22">
        <v>1719.4363000000001</v>
      </c>
      <c r="R1132" s="59">
        <f t="shared" si="51"/>
        <v>1419.0599112027257</v>
      </c>
      <c r="S1132" s="59">
        <f t="shared" si="52"/>
        <v>300.37638879727433</v>
      </c>
      <c r="T1132" s="61">
        <f t="shared" si="53"/>
        <v>-0.17469468848440289</v>
      </c>
      <c r="U1132" s="61"/>
    </row>
    <row r="1133" spans="1:21" ht="14.25" customHeight="1">
      <c r="A1133" s="19">
        <v>18</v>
      </c>
      <c r="B1133" s="19">
        <v>25.46</v>
      </c>
      <c r="C1133" s="20">
        <v>0</v>
      </c>
      <c r="D1133" s="20">
        <v>0</v>
      </c>
      <c r="E1133" s="20">
        <v>1</v>
      </c>
      <c r="F1133" s="20">
        <v>0</v>
      </c>
      <c r="G1133" s="20">
        <v>1</v>
      </c>
      <c r="H1133" s="21">
        <v>0</v>
      </c>
      <c r="I1133" s="21">
        <v>0</v>
      </c>
      <c r="J1133" s="21">
        <v>0</v>
      </c>
      <c r="K1133" s="21">
        <v>0</v>
      </c>
      <c r="L1133" s="21">
        <v>1</v>
      </c>
      <c r="M1133" s="21">
        <v>1</v>
      </c>
      <c r="N1133" s="21">
        <v>0</v>
      </c>
      <c r="O1133" s="21">
        <v>0</v>
      </c>
      <c r="P1133" s="21">
        <v>0</v>
      </c>
      <c r="Q1133" s="22">
        <v>1708.0014000000001</v>
      </c>
      <c r="R1133" s="59">
        <f t="shared" si="51"/>
        <v>1750.3655690280339</v>
      </c>
      <c r="S1133" s="59">
        <f t="shared" si="52"/>
        <v>-42.364169028033757</v>
      </c>
      <c r="T1133" s="61">
        <f t="shared" si="53"/>
        <v>2.4803357320452871E-2</v>
      </c>
      <c r="U1133" s="61"/>
    </row>
    <row r="1134" spans="1:21" ht="14.25" customHeight="1">
      <c r="A1134" s="19">
        <v>18</v>
      </c>
      <c r="B1134" s="19">
        <v>28.5</v>
      </c>
      <c r="C1134" s="20">
        <v>0</v>
      </c>
      <c r="D1134" s="20">
        <v>0</v>
      </c>
      <c r="E1134" s="20">
        <v>1</v>
      </c>
      <c r="F1134" s="20">
        <v>0</v>
      </c>
      <c r="G1134" s="20">
        <v>1</v>
      </c>
      <c r="H1134" s="21">
        <v>0</v>
      </c>
      <c r="I1134" s="21">
        <v>0</v>
      </c>
      <c r="J1134" s="21">
        <v>0</v>
      </c>
      <c r="K1134" s="21">
        <v>0</v>
      </c>
      <c r="L1134" s="21">
        <v>1</v>
      </c>
      <c r="M1134" s="21">
        <v>1</v>
      </c>
      <c r="N1134" s="21">
        <v>0</v>
      </c>
      <c r="O1134" s="21">
        <v>0</v>
      </c>
      <c r="P1134" s="21">
        <v>0</v>
      </c>
      <c r="Q1134" s="22">
        <v>1712.2270000000001</v>
      </c>
      <c r="R1134" s="59">
        <f t="shared" si="51"/>
        <v>2209.1934227551228</v>
      </c>
      <c r="S1134" s="59">
        <f t="shared" si="52"/>
        <v>-496.96642275512272</v>
      </c>
      <c r="T1134" s="61">
        <f t="shared" si="53"/>
        <v>0.29024564076791376</v>
      </c>
      <c r="U1134" s="61"/>
    </row>
    <row r="1135" spans="1:21" ht="14.25" customHeight="1">
      <c r="A1135" s="19">
        <v>18</v>
      </c>
      <c r="B1135" s="19">
        <v>26.18</v>
      </c>
      <c r="C1135" s="20">
        <v>0</v>
      </c>
      <c r="D1135" s="20">
        <v>0</v>
      </c>
      <c r="E1135" s="20">
        <v>1</v>
      </c>
      <c r="F1135" s="20">
        <v>0</v>
      </c>
      <c r="G1135" s="20">
        <v>1</v>
      </c>
      <c r="H1135" s="21">
        <v>0</v>
      </c>
      <c r="I1135" s="21">
        <v>1</v>
      </c>
      <c r="J1135" s="21">
        <v>0</v>
      </c>
      <c r="K1135" s="21">
        <v>0</v>
      </c>
      <c r="L1135" s="21">
        <v>0</v>
      </c>
      <c r="M1135" s="21">
        <v>1</v>
      </c>
      <c r="N1135" s="21">
        <v>0</v>
      </c>
      <c r="O1135" s="21">
        <v>0</v>
      </c>
      <c r="P1135" s="21">
        <v>0</v>
      </c>
      <c r="Q1135" s="22">
        <v>2304.0021999999999</v>
      </c>
      <c r="R1135" s="59">
        <f t="shared" si="51"/>
        <v>937.5925252193656</v>
      </c>
      <c r="S1135" s="59">
        <f t="shared" si="52"/>
        <v>1366.4096747806343</v>
      </c>
      <c r="T1135" s="61">
        <f t="shared" si="53"/>
        <v>-0.59305918838993921</v>
      </c>
      <c r="U1135" s="61"/>
    </row>
    <row r="1136" spans="1:21" ht="14.25" customHeight="1">
      <c r="A1136" s="19">
        <v>18</v>
      </c>
      <c r="B1136" s="19">
        <v>26.125</v>
      </c>
      <c r="C1136" s="20">
        <v>0</v>
      </c>
      <c r="D1136" s="20">
        <v>0</v>
      </c>
      <c r="E1136" s="20">
        <v>1</v>
      </c>
      <c r="F1136" s="20">
        <v>0</v>
      </c>
      <c r="G1136" s="20">
        <v>1</v>
      </c>
      <c r="H1136" s="21">
        <v>0</v>
      </c>
      <c r="I1136" s="21">
        <v>0</v>
      </c>
      <c r="J1136" s="21">
        <v>0</v>
      </c>
      <c r="K1136" s="21">
        <v>0</v>
      </c>
      <c r="L1136" s="21">
        <v>1</v>
      </c>
      <c r="M1136" s="21">
        <v>1</v>
      </c>
      <c r="N1136" s="21">
        <v>0</v>
      </c>
      <c r="O1136" s="21">
        <v>0</v>
      </c>
      <c r="P1136" s="21">
        <v>0</v>
      </c>
      <c r="Q1136" s="22">
        <v>1708.9257500000001</v>
      </c>
      <c r="R1136" s="59">
        <f t="shared" si="51"/>
        <v>1850.7341620308362</v>
      </c>
      <c r="S1136" s="59">
        <f t="shared" si="52"/>
        <v>-141.80841203083605</v>
      </c>
      <c r="T1136" s="61">
        <f t="shared" si="53"/>
        <v>8.2981025963729582E-2</v>
      </c>
      <c r="U1136" s="61"/>
    </row>
    <row r="1137" spans="1:21" ht="14.25" customHeight="1">
      <c r="A1137" s="19">
        <v>18</v>
      </c>
      <c r="B1137" s="19">
        <v>28.31</v>
      </c>
      <c r="C1137" s="20">
        <v>0</v>
      </c>
      <c r="D1137" s="20">
        <v>0</v>
      </c>
      <c r="E1137" s="20">
        <v>1</v>
      </c>
      <c r="F1137" s="20">
        <v>0</v>
      </c>
      <c r="G1137" s="20">
        <v>1</v>
      </c>
      <c r="H1137" s="21">
        <v>0</v>
      </c>
      <c r="I1137" s="21">
        <v>0</v>
      </c>
      <c r="J1137" s="21">
        <v>0</v>
      </c>
      <c r="K1137" s="21">
        <v>0</v>
      </c>
      <c r="L1137" s="21">
        <v>1</v>
      </c>
      <c r="M1137" s="21">
        <v>1</v>
      </c>
      <c r="N1137" s="21">
        <v>0</v>
      </c>
      <c r="O1137" s="21">
        <v>0</v>
      </c>
      <c r="P1137" s="21">
        <v>0</v>
      </c>
      <c r="Q1137" s="22">
        <v>11272.331389999999</v>
      </c>
      <c r="R1137" s="59">
        <f t="shared" si="51"/>
        <v>2180.5166818971811</v>
      </c>
      <c r="S1137" s="59">
        <f t="shared" si="52"/>
        <v>9091.8147081028183</v>
      </c>
      <c r="T1137" s="61">
        <f t="shared" si="53"/>
        <v>-0.80656027520344387</v>
      </c>
      <c r="U1137" s="61"/>
    </row>
    <row r="1138" spans="1:21" ht="14.25" customHeight="1">
      <c r="A1138" s="19">
        <v>19</v>
      </c>
      <c r="B1138" s="19">
        <v>25.555</v>
      </c>
      <c r="C1138" s="20">
        <v>0</v>
      </c>
      <c r="D1138" s="20">
        <v>0</v>
      </c>
      <c r="E1138" s="20">
        <v>1</v>
      </c>
      <c r="F1138" s="20">
        <v>0</v>
      </c>
      <c r="G1138" s="20">
        <v>1</v>
      </c>
      <c r="H1138" s="21">
        <v>0</v>
      </c>
      <c r="I1138" s="21">
        <v>0</v>
      </c>
      <c r="J1138" s="21">
        <v>0</v>
      </c>
      <c r="K1138" s="21">
        <v>1</v>
      </c>
      <c r="L1138" s="21">
        <v>0</v>
      </c>
      <c r="M1138" s="21">
        <v>1</v>
      </c>
      <c r="N1138" s="21">
        <v>0</v>
      </c>
      <c r="O1138" s="21">
        <v>0</v>
      </c>
      <c r="P1138" s="21">
        <v>0</v>
      </c>
      <c r="Q1138" s="22">
        <v>1632.5644500000001</v>
      </c>
      <c r="R1138" s="59">
        <f t="shared" si="51"/>
        <v>1704.4332967055607</v>
      </c>
      <c r="S1138" s="59">
        <f t="shared" si="52"/>
        <v>-71.8688467055606</v>
      </c>
      <c r="T1138" s="61">
        <f t="shared" si="53"/>
        <v>4.4022057876833345E-2</v>
      </c>
      <c r="U1138" s="61"/>
    </row>
    <row r="1139" spans="1:21" ht="14.25" customHeight="1">
      <c r="A1139" s="19">
        <v>19</v>
      </c>
      <c r="B1139" s="19">
        <v>28.4</v>
      </c>
      <c r="C1139" s="20">
        <v>0</v>
      </c>
      <c r="D1139" s="20">
        <v>0</v>
      </c>
      <c r="E1139" s="20">
        <v>1</v>
      </c>
      <c r="F1139" s="20">
        <v>0</v>
      </c>
      <c r="G1139" s="20">
        <v>1</v>
      </c>
      <c r="H1139" s="21">
        <v>0</v>
      </c>
      <c r="I1139" s="21">
        <v>0</v>
      </c>
      <c r="J1139" s="21">
        <v>1</v>
      </c>
      <c r="K1139" s="21">
        <v>0</v>
      </c>
      <c r="L1139" s="21">
        <v>0</v>
      </c>
      <c r="M1139" s="21">
        <v>1</v>
      </c>
      <c r="N1139" s="21">
        <v>0</v>
      </c>
      <c r="O1139" s="21">
        <v>0</v>
      </c>
      <c r="P1139" s="21">
        <v>0</v>
      </c>
      <c r="Q1139" s="22">
        <v>1842.519</v>
      </c>
      <c r="R1139" s="59">
        <f t="shared" si="51"/>
        <v>1584.3997024511455</v>
      </c>
      <c r="S1139" s="59">
        <f t="shared" si="52"/>
        <v>258.11929754885455</v>
      </c>
      <c r="T1139" s="61">
        <f t="shared" si="53"/>
        <v>-0.140090440070824</v>
      </c>
      <c r="U1139" s="61"/>
    </row>
    <row r="1140" spans="1:21" ht="14.25" customHeight="1">
      <c r="A1140" s="19">
        <v>19</v>
      </c>
      <c r="B1140" s="19">
        <v>27.835000000000001</v>
      </c>
      <c r="C1140" s="20">
        <v>0</v>
      </c>
      <c r="D1140" s="20">
        <v>0</v>
      </c>
      <c r="E1140" s="20">
        <v>1</v>
      </c>
      <c r="F1140" s="20">
        <v>0</v>
      </c>
      <c r="G1140" s="20">
        <v>1</v>
      </c>
      <c r="H1140" s="21">
        <v>0</v>
      </c>
      <c r="I1140" s="21">
        <v>0</v>
      </c>
      <c r="J1140" s="21">
        <v>0</v>
      </c>
      <c r="K1140" s="21">
        <v>1</v>
      </c>
      <c r="L1140" s="21">
        <v>0</v>
      </c>
      <c r="M1140" s="21">
        <v>1</v>
      </c>
      <c r="N1140" s="21">
        <v>0</v>
      </c>
      <c r="O1140" s="21">
        <v>0</v>
      </c>
      <c r="P1140" s="21">
        <v>0</v>
      </c>
      <c r="Q1140" s="22">
        <v>1635.7336499999999</v>
      </c>
      <c r="R1140" s="59">
        <f t="shared" si="51"/>
        <v>2048.5541870008774</v>
      </c>
      <c r="S1140" s="59">
        <f t="shared" si="52"/>
        <v>-412.82053700087749</v>
      </c>
      <c r="T1140" s="61">
        <f t="shared" si="53"/>
        <v>0.25237637985920114</v>
      </c>
      <c r="U1140" s="61"/>
    </row>
    <row r="1141" spans="1:21" ht="14.25" customHeight="1">
      <c r="A1141" s="19">
        <v>19</v>
      </c>
      <c r="B1141" s="19">
        <v>25.175000000000001</v>
      </c>
      <c r="C1141" s="20">
        <v>0</v>
      </c>
      <c r="D1141" s="20">
        <v>0</v>
      </c>
      <c r="E1141" s="20">
        <v>1</v>
      </c>
      <c r="F1141" s="20">
        <v>0</v>
      </c>
      <c r="G1141" s="20">
        <v>1</v>
      </c>
      <c r="H1141" s="21">
        <v>0</v>
      </c>
      <c r="I1141" s="21">
        <v>0</v>
      </c>
      <c r="J1141" s="21">
        <v>0</v>
      </c>
      <c r="K1141" s="21">
        <v>1</v>
      </c>
      <c r="L1141" s="21">
        <v>0</v>
      </c>
      <c r="M1141" s="21">
        <v>1</v>
      </c>
      <c r="N1141" s="21">
        <v>0</v>
      </c>
      <c r="O1141" s="21">
        <v>0</v>
      </c>
      <c r="P1141" s="21">
        <v>0</v>
      </c>
      <c r="Q1141" s="22">
        <v>1632.0362500000001</v>
      </c>
      <c r="R1141" s="59">
        <f t="shared" si="51"/>
        <v>1647.0798149896755</v>
      </c>
      <c r="S1141" s="59">
        <f t="shared" si="52"/>
        <v>-15.04356498967536</v>
      </c>
      <c r="T1141" s="61">
        <f t="shared" si="53"/>
        <v>9.2176659615712322E-3</v>
      </c>
      <c r="U1141" s="61"/>
    </row>
    <row r="1142" spans="1:21" ht="14.25" customHeight="1">
      <c r="A1142" s="19">
        <v>19</v>
      </c>
      <c r="B1142" s="19">
        <v>28.7</v>
      </c>
      <c r="C1142" s="20">
        <v>0</v>
      </c>
      <c r="D1142" s="20">
        <v>0</v>
      </c>
      <c r="E1142" s="20">
        <v>1</v>
      </c>
      <c r="F1142" s="20">
        <v>0</v>
      </c>
      <c r="G1142" s="20">
        <v>1</v>
      </c>
      <c r="H1142" s="21">
        <v>0</v>
      </c>
      <c r="I1142" s="21">
        <v>0</v>
      </c>
      <c r="J1142" s="21">
        <v>1</v>
      </c>
      <c r="K1142" s="21">
        <v>0</v>
      </c>
      <c r="L1142" s="21">
        <v>0</v>
      </c>
      <c r="M1142" s="21">
        <v>1</v>
      </c>
      <c r="N1142" s="21">
        <v>0</v>
      </c>
      <c r="O1142" s="21">
        <v>0</v>
      </c>
      <c r="P1142" s="21">
        <v>0</v>
      </c>
      <c r="Q1142" s="22">
        <v>1253.9359999999999</v>
      </c>
      <c r="R1142" s="59">
        <f t="shared" si="51"/>
        <v>1629.6787669636878</v>
      </c>
      <c r="S1142" s="59">
        <f t="shared" si="52"/>
        <v>-375.74276696368793</v>
      </c>
      <c r="T1142" s="61">
        <f t="shared" si="53"/>
        <v>0.29965067353013863</v>
      </c>
      <c r="U1142" s="61"/>
    </row>
    <row r="1143" spans="1:21" ht="14.25" customHeight="1">
      <c r="A1143" s="19">
        <v>19</v>
      </c>
      <c r="B1143" s="19">
        <v>27.6</v>
      </c>
      <c r="C1143" s="20">
        <v>0</v>
      </c>
      <c r="D1143" s="20">
        <v>0</v>
      </c>
      <c r="E1143" s="20">
        <v>1</v>
      </c>
      <c r="F1143" s="20">
        <v>0</v>
      </c>
      <c r="G1143" s="20">
        <v>1</v>
      </c>
      <c r="H1143" s="21">
        <v>0</v>
      </c>
      <c r="I1143" s="21">
        <v>0</v>
      </c>
      <c r="J1143" s="21">
        <v>1</v>
      </c>
      <c r="K1143" s="21">
        <v>0</v>
      </c>
      <c r="L1143" s="21">
        <v>0</v>
      </c>
      <c r="M1143" s="21">
        <v>1</v>
      </c>
      <c r="N1143" s="21">
        <v>0</v>
      </c>
      <c r="O1143" s="21">
        <v>0</v>
      </c>
      <c r="P1143" s="21">
        <v>0</v>
      </c>
      <c r="Q1143" s="22">
        <v>1252.4069999999999</v>
      </c>
      <c r="R1143" s="59">
        <f t="shared" si="51"/>
        <v>1463.6555304177009</v>
      </c>
      <c r="S1143" s="59">
        <f t="shared" si="52"/>
        <v>-211.24853041770098</v>
      </c>
      <c r="T1143" s="61">
        <f t="shared" si="53"/>
        <v>0.16867402563040687</v>
      </c>
      <c r="U1143" s="61"/>
    </row>
    <row r="1144" spans="1:21" ht="14.25" customHeight="1">
      <c r="A1144" s="19">
        <v>19</v>
      </c>
      <c r="B1144" s="19">
        <v>25.555</v>
      </c>
      <c r="C1144" s="20">
        <v>0</v>
      </c>
      <c r="D1144" s="20">
        <v>0</v>
      </c>
      <c r="E1144" s="20">
        <v>1</v>
      </c>
      <c r="F1144" s="20">
        <v>0</v>
      </c>
      <c r="G1144" s="20">
        <v>1</v>
      </c>
      <c r="H1144" s="21">
        <v>0</v>
      </c>
      <c r="I1144" s="21">
        <v>0</v>
      </c>
      <c r="J1144" s="21">
        <v>0</v>
      </c>
      <c r="K1144" s="21">
        <v>1</v>
      </c>
      <c r="L1144" s="21">
        <v>0</v>
      </c>
      <c r="M1144" s="21">
        <v>1</v>
      </c>
      <c r="N1144" s="21">
        <v>0</v>
      </c>
      <c r="O1144" s="21">
        <v>0</v>
      </c>
      <c r="P1144" s="21">
        <v>0</v>
      </c>
      <c r="Q1144" s="22">
        <v>2221.5644499999999</v>
      </c>
      <c r="R1144" s="59">
        <f t="shared" si="51"/>
        <v>1704.4332967055607</v>
      </c>
      <c r="S1144" s="59">
        <f t="shared" si="52"/>
        <v>517.13115329443917</v>
      </c>
      <c r="T1144" s="61">
        <f t="shared" si="53"/>
        <v>-0.23277792066506969</v>
      </c>
      <c r="U1144" s="61"/>
    </row>
    <row r="1145" spans="1:21" ht="14.25" customHeight="1">
      <c r="A1145" s="19">
        <v>19</v>
      </c>
      <c r="B1145" s="19">
        <v>27.265000000000001</v>
      </c>
      <c r="C1145" s="20">
        <v>0</v>
      </c>
      <c r="D1145" s="20">
        <v>0</v>
      </c>
      <c r="E1145" s="20">
        <v>1</v>
      </c>
      <c r="F1145" s="20">
        <v>0</v>
      </c>
      <c r="G1145" s="20">
        <v>1</v>
      </c>
      <c r="H1145" s="21">
        <v>0</v>
      </c>
      <c r="I1145" s="21">
        <v>0</v>
      </c>
      <c r="J1145" s="21">
        <v>0</v>
      </c>
      <c r="K1145" s="21">
        <v>1</v>
      </c>
      <c r="L1145" s="21">
        <v>0</v>
      </c>
      <c r="M1145" s="21">
        <v>1</v>
      </c>
      <c r="N1145" s="21">
        <v>0</v>
      </c>
      <c r="O1145" s="21">
        <v>0</v>
      </c>
      <c r="P1145" s="21">
        <v>0</v>
      </c>
      <c r="Q1145" s="22">
        <v>22493.659640000002</v>
      </c>
      <c r="R1145" s="59">
        <f t="shared" si="51"/>
        <v>1962.5239644270487</v>
      </c>
      <c r="S1145" s="59">
        <f t="shared" si="52"/>
        <v>20531.135675572954</v>
      </c>
      <c r="T1145" s="61">
        <f t="shared" si="53"/>
        <v>-0.91275212678433471</v>
      </c>
      <c r="U1145" s="61"/>
    </row>
    <row r="1146" spans="1:21" ht="14.25" customHeight="1">
      <c r="A1146" s="19">
        <v>20</v>
      </c>
      <c r="B1146" s="19">
        <v>29.734999999999999</v>
      </c>
      <c r="C1146" s="20">
        <v>0</v>
      </c>
      <c r="D1146" s="20">
        <v>0</v>
      </c>
      <c r="E1146" s="20">
        <v>1</v>
      </c>
      <c r="F1146" s="20">
        <v>0</v>
      </c>
      <c r="G1146" s="20">
        <v>1</v>
      </c>
      <c r="H1146" s="21">
        <v>0</v>
      </c>
      <c r="I1146" s="21">
        <v>0</v>
      </c>
      <c r="J1146" s="21">
        <v>0</v>
      </c>
      <c r="K1146" s="21">
        <v>1</v>
      </c>
      <c r="L1146" s="21">
        <v>0</v>
      </c>
      <c r="M1146" s="21">
        <v>1</v>
      </c>
      <c r="N1146" s="21">
        <v>0</v>
      </c>
      <c r="O1146" s="21">
        <v>0</v>
      </c>
      <c r="P1146" s="21">
        <v>0</v>
      </c>
      <c r="Q1146" s="22">
        <v>1769.5316499999999</v>
      </c>
      <c r="R1146" s="59">
        <f t="shared" si="51"/>
        <v>2649.6725816807984</v>
      </c>
      <c r="S1146" s="59">
        <f t="shared" si="52"/>
        <v>-880.14093168079853</v>
      </c>
      <c r="T1146" s="61">
        <f t="shared" si="53"/>
        <v>0.49738637434419358</v>
      </c>
      <c r="U1146" s="61"/>
    </row>
    <row r="1147" spans="1:21" ht="14.25" customHeight="1">
      <c r="A1147" s="19">
        <v>20</v>
      </c>
      <c r="B1147" s="19">
        <v>27.93</v>
      </c>
      <c r="C1147" s="20">
        <v>0</v>
      </c>
      <c r="D1147" s="20">
        <v>0</v>
      </c>
      <c r="E1147" s="20">
        <v>1</v>
      </c>
      <c r="F1147" s="20">
        <v>0</v>
      </c>
      <c r="G1147" s="20">
        <v>1</v>
      </c>
      <c r="H1147" s="21">
        <v>0</v>
      </c>
      <c r="I1147" s="21">
        <v>0</v>
      </c>
      <c r="J1147" s="21">
        <v>0</v>
      </c>
      <c r="K1147" s="21">
        <v>0</v>
      </c>
      <c r="L1147" s="21">
        <v>1</v>
      </c>
      <c r="M1147" s="21">
        <v>1</v>
      </c>
      <c r="N1147" s="21">
        <v>0</v>
      </c>
      <c r="O1147" s="21">
        <v>0</v>
      </c>
      <c r="P1147" s="21">
        <v>0</v>
      </c>
      <c r="Q1147" s="22">
        <v>1967.0227</v>
      </c>
      <c r="R1147" s="59">
        <f t="shared" si="51"/>
        <v>2751.8651723822732</v>
      </c>
      <c r="S1147" s="59">
        <f t="shared" si="52"/>
        <v>-784.84247238227317</v>
      </c>
      <c r="T1147" s="61">
        <f t="shared" si="53"/>
        <v>0.39900021102058109</v>
      </c>
      <c r="U1147" s="61"/>
    </row>
    <row r="1148" spans="1:21" ht="14.25" customHeight="1">
      <c r="A1148" s="19">
        <v>21</v>
      </c>
      <c r="B1148" s="19">
        <v>27.36</v>
      </c>
      <c r="C1148" s="20">
        <v>0</v>
      </c>
      <c r="D1148" s="20">
        <v>0</v>
      </c>
      <c r="E1148" s="20">
        <v>1</v>
      </c>
      <c r="F1148" s="20">
        <v>0</v>
      </c>
      <c r="G1148" s="20">
        <v>1</v>
      </c>
      <c r="H1148" s="21">
        <v>0</v>
      </c>
      <c r="I1148" s="21">
        <v>0</v>
      </c>
      <c r="J1148" s="21">
        <v>0</v>
      </c>
      <c r="K1148" s="21">
        <v>0</v>
      </c>
      <c r="L1148" s="21">
        <v>1</v>
      </c>
      <c r="M1148" s="21">
        <v>1</v>
      </c>
      <c r="N1148" s="21">
        <v>0</v>
      </c>
      <c r="O1148" s="21">
        <v>0</v>
      </c>
      <c r="P1148" s="21">
        <v>0</v>
      </c>
      <c r="Q1148" s="22">
        <v>2104.1134000000002</v>
      </c>
      <c r="R1148" s="59">
        <f t="shared" si="51"/>
        <v>2980.185935908934</v>
      </c>
      <c r="S1148" s="59">
        <f t="shared" si="52"/>
        <v>-876.07253590893379</v>
      </c>
      <c r="T1148" s="61">
        <f t="shared" si="53"/>
        <v>0.4163618443325981</v>
      </c>
      <c r="U1148" s="61"/>
    </row>
    <row r="1149" spans="1:21" ht="14.25" customHeight="1">
      <c r="A1149" s="19">
        <v>21</v>
      </c>
      <c r="B1149" s="19">
        <v>28.975000000000001</v>
      </c>
      <c r="C1149" s="20">
        <v>0</v>
      </c>
      <c r="D1149" s="20">
        <v>0</v>
      </c>
      <c r="E1149" s="20">
        <v>1</v>
      </c>
      <c r="F1149" s="20">
        <v>0</v>
      </c>
      <c r="G1149" s="20">
        <v>1</v>
      </c>
      <c r="H1149" s="21">
        <v>0</v>
      </c>
      <c r="I1149" s="21">
        <v>0</v>
      </c>
      <c r="J1149" s="21">
        <v>0</v>
      </c>
      <c r="K1149" s="21">
        <v>1</v>
      </c>
      <c r="L1149" s="21">
        <v>0</v>
      </c>
      <c r="M1149" s="21">
        <v>1</v>
      </c>
      <c r="N1149" s="21">
        <v>0</v>
      </c>
      <c r="O1149" s="21">
        <v>0</v>
      </c>
      <c r="P1149" s="21">
        <v>0</v>
      </c>
      <c r="Q1149" s="22">
        <v>1906.35825</v>
      </c>
      <c r="R1149" s="59">
        <f t="shared" si="51"/>
        <v>2849.3166043495166</v>
      </c>
      <c r="S1149" s="59">
        <f t="shared" si="52"/>
        <v>-942.95835434951664</v>
      </c>
      <c r="T1149" s="61">
        <f t="shared" si="53"/>
        <v>0.49463858870677463</v>
      </c>
      <c r="U1149" s="61"/>
    </row>
    <row r="1150" spans="1:21" ht="14.25" customHeight="1">
      <c r="A1150" s="19">
        <v>21</v>
      </c>
      <c r="B1150" s="19">
        <v>25.745000000000001</v>
      </c>
      <c r="C1150" s="20">
        <v>0</v>
      </c>
      <c r="D1150" s="20">
        <v>0</v>
      </c>
      <c r="E1150" s="20">
        <v>1</v>
      </c>
      <c r="F1150" s="20">
        <v>0</v>
      </c>
      <c r="G1150" s="20">
        <v>1</v>
      </c>
      <c r="H1150" s="21">
        <v>0</v>
      </c>
      <c r="I1150" s="21">
        <v>0</v>
      </c>
      <c r="J1150" s="21">
        <v>0</v>
      </c>
      <c r="K1150" s="21">
        <v>0</v>
      </c>
      <c r="L1150" s="21">
        <v>1</v>
      </c>
      <c r="M1150" s="21">
        <v>1</v>
      </c>
      <c r="N1150" s="21">
        <v>0</v>
      </c>
      <c r="O1150" s="21">
        <v>0</v>
      </c>
      <c r="P1150" s="21">
        <v>0</v>
      </c>
      <c r="Q1150" s="22">
        <v>3279.8685500000001</v>
      </c>
      <c r="R1150" s="59">
        <f t="shared" si="51"/>
        <v>2736.4336386164177</v>
      </c>
      <c r="S1150" s="59">
        <f t="shared" si="52"/>
        <v>543.4349113835824</v>
      </c>
      <c r="T1150" s="61">
        <f t="shared" si="53"/>
        <v>-0.16568801557110646</v>
      </c>
      <c r="U1150" s="61"/>
    </row>
    <row r="1151" spans="1:21" ht="14.25" customHeight="1">
      <c r="A1151" s="19">
        <v>21</v>
      </c>
      <c r="B1151" s="19">
        <v>26.03</v>
      </c>
      <c r="C1151" s="20">
        <v>0</v>
      </c>
      <c r="D1151" s="20">
        <v>0</v>
      </c>
      <c r="E1151" s="20">
        <v>1</v>
      </c>
      <c r="F1151" s="20">
        <v>0</v>
      </c>
      <c r="G1151" s="20">
        <v>1</v>
      </c>
      <c r="H1151" s="21">
        <v>0</v>
      </c>
      <c r="I1151" s="21">
        <v>0</v>
      </c>
      <c r="J1151" s="21">
        <v>0</v>
      </c>
      <c r="K1151" s="21">
        <v>0</v>
      </c>
      <c r="L1151" s="21">
        <v>1</v>
      </c>
      <c r="M1151" s="21">
        <v>1</v>
      </c>
      <c r="N1151" s="21">
        <v>0</v>
      </c>
      <c r="O1151" s="21">
        <v>0</v>
      </c>
      <c r="P1151" s="21">
        <v>0</v>
      </c>
      <c r="Q1151" s="22">
        <v>2102.2647000000002</v>
      </c>
      <c r="R1151" s="59">
        <f t="shared" si="51"/>
        <v>2779.448749903333</v>
      </c>
      <c r="S1151" s="59">
        <f t="shared" si="52"/>
        <v>-677.18404990333283</v>
      </c>
      <c r="T1151" s="61">
        <f t="shared" si="53"/>
        <v>0.32212121047522357</v>
      </c>
      <c r="U1151" s="61"/>
    </row>
    <row r="1152" spans="1:21" ht="14.25" customHeight="1">
      <c r="A1152" s="19">
        <v>22</v>
      </c>
      <c r="B1152" s="19">
        <v>25.175000000000001</v>
      </c>
      <c r="C1152" s="20">
        <v>0</v>
      </c>
      <c r="D1152" s="20">
        <v>0</v>
      </c>
      <c r="E1152" s="20">
        <v>1</v>
      </c>
      <c r="F1152" s="20">
        <v>0</v>
      </c>
      <c r="G1152" s="20">
        <v>1</v>
      </c>
      <c r="H1152" s="21">
        <v>0</v>
      </c>
      <c r="I1152" s="21">
        <v>0</v>
      </c>
      <c r="J1152" s="21">
        <v>0</v>
      </c>
      <c r="K1152" s="21">
        <v>1</v>
      </c>
      <c r="L1152" s="21">
        <v>0</v>
      </c>
      <c r="M1152" s="21">
        <v>1</v>
      </c>
      <c r="N1152" s="21">
        <v>0</v>
      </c>
      <c r="O1152" s="21">
        <v>0</v>
      </c>
      <c r="P1152" s="21">
        <v>0</v>
      </c>
      <c r="Q1152" s="22">
        <v>2045.68525</v>
      </c>
      <c r="R1152" s="59">
        <f t="shared" si="51"/>
        <v>2590.1327732911441</v>
      </c>
      <c r="S1152" s="59">
        <f t="shared" si="52"/>
        <v>-544.44752329114408</v>
      </c>
      <c r="T1152" s="61">
        <f t="shared" si="53"/>
        <v>0.26614432659723392</v>
      </c>
      <c r="U1152" s="61"/>
    </row>
    <row r="1153" spans="1:21" ht="14.25" customHeight="1">
      <c r="A1153" s="19">
        <v>22</v>
      </c>
      <c r="B1153" s="19">
        <v>26.84</v>
      </c>
      <c r="C1153" s="20">
        <v>0</v>
      </c>
      <c r="D1153" s="20">
        <v>0</v>
      </c>
      <c r="E1153" s="20">
        <v>1</v>
      </c>
      <c r="F1153" s="20">
        <v>0</v>
      </c>
      <c r="G1153" s="20">
        <v>1</v>
      </c>
      <c r="H1153" s="21">
        <v>0</v>
      </c>
      <c r="I1153" s="21">
        <v>1</v>
      </c>
      <c r="J1153" s="21">
        <v>0</v>
      </c>
      <c r="K1153" s="21">
        <v>0</v>
      </c>
      <c r="L1153" s="21">
        <v>0</v>
      </c>
      <c r="M1153" s="21">
        <v>1</v>
      </c>
      <c r="N1153" s="21">
        <v>0</v>
      </c>
      <c r="O1153" s="21">
        <v>0</v>
      </c>
      <c r="P1153" s="21">
        <v>0</v>
      </c>
      <c r="Q1153" s="22">
        <v>1664.9996000000001</v>
      </c>
      <c r="R1153" s="59">
        <f t="shared" si="51"/>
        <v>2294.6104115489179</v>
      </c>
      <c r="S1153" s="59">
        <f t="shared" si="52"/>
        <v>-629.61081154891781</v>
      </c>
      <c r="T1153" s="61">
        <f t="shared" si="53"/>
        <v>0.37814472240649055</v>
      </c>
      <c r="U1153" s="61"/>
    </row>
    <row r="1154" spans="1:21" ht="14.25" customHeight="1">
      <c r="A1154" s="19">
        <v>22</v>
      </c>
      <c r="B1154" s="19">
        <v>28.31</v>
      </c>
      <c r="C1154" s="20">
        <v>0</v>
      </c>
      <c r="D1154" s="20">
        <v>0</v>
      </c>
      <c r="E1154" s="20">
        <v>1</v>
      </c>
      <c r="F1154" s="20">
        <v>0</v>
      </c>
      <c r="G1154" s="20">
        <v>1</v>
      </c>
      <c r="H1154" s="21">
        <v>0</v>
      </c>
      <c r="I1154" s="21">
        <v>0</v>
      </c>
      <c r="J1154" s="21">
        <v>0</v>
      </c>
      <c r="K1154" s="21">
        <v>1</v>
      </c>
      <c r="L1154" s="21">
        <v>0</v>
      </c>
      <c r="M1154" s="21">
        <v>1</v>
      </c>
      <c r="N1154" s="21">
        <v>0</v>
      </c>
      <c r="O1154" s="21">
        <v>0</v>
      </c>
      <c r="P1154" s="21">
        <v>0</v>
      </c>
      <c r="Q1154" s="22">
        <v>2639.0428999999999</v>
      </c>
      <c r="R1154" s="59">
        <f t="shared" si="51"/>
        <v>3063.2989974472057</v>
      </c>
      <c r="S1154" s="59">
        <f t="shared" si="52"/>
        <v>-424.25609744720578</v>
      </c>
      <c r="T1154" s="61">
        <f t="shared" si="53"/>
        <v>0.1607613492934146</v>
      </c>
      <c r="U1154" s="61"/>
    </row>
    <row r="1155" spans="1:21" ht="14.25" customHeight="1">
      <c r="A1155" s="19">
        <v>22</v>
      </c>
      <c r="B1155" s="19">
        <v>28.88</v>
      </c>
      <c r="C1155" s="20">
        <v>0</v>
      </c>
      <c r="D1155" s="20">
        <v>0</v>
      </c>
      <c r="E1155" s="20">
        <v>1</v>
      </c>
      <c r="F1155" s="20">
        <v>0</v>
      </c>
      <c r="G1155" s="20">
        <v>1</v>
      </c>
      <c r="H1155" s="21">
        <v>0</v>
      </c>
      <c r="I1155" s="21">
        <v>0</v>
      </c>
      <c r="J1155" s="21">
        <v>0</v>
      </c>
      <c r="K1155" s="21">
        <v>0</v>
      </c>
      <c r="L1155" s="21">
        <v>1</v>
      </c>
      <c r="M1155" s="21">
        <v>1</v>
      </c>
      <c r="N1155" s="21">
        <v>0</v>
      </c>
      <c r="O1155" s="21">
        <v>0</v>
      </c>
      <c r="P1155" s="21">
        <v>0</v>
      </c>
      <c r="Q1155" s="22">
        <v>2250.8352</v>
      </c>
      <c r="R1155" s="59">
        <f t="shared" ref="R1155:R1218" si="54">$X$2*A1155+$X$3*B1155+($X$4)*C1155+$X$5*D1155+($X$6)*E1155+($X$7)*F1155+($X$8)*G1155+$X$9*H1155+($X$10)*I1155+($X$11)*J1155+$X$12*K1155+$X$13*L1155+$X$14*M1155+($X$15)*N1155+($X$16)*O1155+($X$17)*P1155+($X$18)</f>
        <v>3523.950848872968</v>
      </c>
      <c r="S1155" s="59">
        <f t="shared" ref="S1155:S1218" si="55">Q1155-R1155</f>
        <v>-1273.115648872968</v>
      </c>
      <c r="T1155" s="61">
        <f t="shared" ref="T1155:T1218" si="56">(R1155-Q1155)/Q1155</f>
        <v>0.56561921942262494</v>
      </c>
      <c r="U1155" s="61"/>
    </row>
    <row r="1156" spans="1:21" ht="14.25" customHeight="1">
      <c r="A1156" s="19">
        <v>23</v>
      </c>
      <c r="B1156" s="19">
        <v>26.51</v>
      </c>
      <c r="C1156" s="20">
        <v>0</v>
      </c>
      <c r="D1156" s="20">
        <v>0</v>
      </c>
      <c r="E1156" s="20">
        <v>1</v>
      </c>
      <c r="F1156" s="20">
        <v>0</v>
      </c>
      <c r="G1156" s="20">
        <v>1</v>
      </c>
      <c r="H1156" s="21">
        <v>0</v>
      </c>
      <c r="I1156" s="21">
        <v>1</v>
      </c>
      <c r="J1156" s="21">
        <v>0</v>
      </c>
      <c r="K1156" s="21">
        <v>0</v>
      </c>
      <c r="L1156" s="21">
        <v>0</v>
      </c>
      <c r="M1156" s="21">
        <v>1</v>
      </c>
      <c r="N1156" s="21">
        <v>0</v>
      </c>
      <c r="O1156" s="21">
        <v>0</v>
      </c>
      <c r="P1156" s="21">
        <v>0</v>
      </c>
      <c r="Q1156" s="22">
        <v>1815.8759</v>
      </c>
      <c r="R1156" s="59">
        <f t="shared" si="54"/>
        <v>2559.1544266856126</v>
      </c>
      <c r="S1156" s="59">
        <f t="shared" si="55"/>
        <v>-743.27852668561263</v>
      </c>
      <c r="T1156" s="61">
        <f t="shared" si="56"/>
        <v>0.40932231474937941</v>
      </c>
      <c r="U1156" s="61"/>
    </row>
    <row r="1157" spans="1:21" ht="14.25" customHeight="1">
      <c r="A1157" s="19">
        <v>23</v>
      </c>
      <c r="B1157" s="19">
        <v>27.36</v>
      </c>
      <c r="C1157" s="20">
        <v>0</v>
      </c>
      <c r="D1157" s="20">
        <v>0</v>
      </c>
      <c r="E1157" s="20">
        <v>1</v>
      </c>
      <c r="F1157" s="20">
        <v>0</v>
      </c>
      <c r="G1157" s="20">
        <v>1</v>
      </c>
      <c r="H1157" s="21">
        <v>0</v>
      </c>
      <c r="I1157" s="21">
        <v>0</v>
      </c>
      <c r="J1157" s="21">
        <v>0</v>
      </c>
      <c r="K1157" s="21">
        <v>1</v>
      </c>
      <c r="L1157" s="21">
        <v>0</v>
      </c>
      <c r="M1157" s="21">
        <v>1</v>
      </c>
      <c r="N1157" s="21">
        <v>0</v>
      </c>
      <c r="O1157" s="21">
        <v>0</v>
      </c>
      <c r="P1157" s="21">
        <v>0</v>
      </c>
      <c r="Q1157" s="22">
        <v>2789.0574000000001</v>
      </c>
      <c r="R1157" s="59">
        <f t="shared" si="54"/>
        <v>3234.2662792579813</v>
      </c>
      <c r="S1157" s="59">
        <f t="shared" si="55"/>
        <v>-445.20887925798115</v>
      </c>
      <c r="T1157" s="61">
        <f t="shared" si="56"/>
        <v>0.15962700490064533</v>
      </c>
      <c r="U1157" s="61"/>
    </row>
    <row r="1158" spans="1:21" ht="14.25" customHeight="1">
      <c r="A1158" s="19">
        <v>24</v>
      </c>
      <c r="B1158" s="19">
        <v>28.5</v>
      </c>
      <c r="C1158" s="20">
        <v>0</v>
      </c>
      <c r="D1158" s="20">
        <v>0</v>
      </c>
      <c r="E1158" s="20">
        <v>1</v>
      </c>
      <c r="F1158" s="20">
        <v>0</v>
      </c>
      <c r="G1158" s="20">
        <v>1</v>
      </c>
      <c r="H1158" s="21">
        <v>0</v>
      </c>
      <c r="I1158" s="21">
        <v>0</v>
      </c>
      <c r="J1158" s="21">
        <v>0</v>
      </c>
      <c r="K1158" s="21">
        <v>1</v>
      </c>
      <c r="L1158" s="21">
        <v>0</v>
      </c>
      <c r="M1158" s="21">
        <v>1</v>
      </c>
      <c r="N1158" s="21">
        <v>0</v>
      </c>
      <c r="O1158" s="21">
        <v>0</v>
      </c>
      <c r="P1158" s="21">
        <v>0</v>
      </c>
      <c r="Q1158" s="22">
        <v>3537.703</v>
      </c>
      <c r="R1158" s="59">
        <f t="shared" si="54"/>
        <v>3720.6777105061283</v>
      </c>
      <c r="S1158" s="59">
        <f t="shared" si="55"/>
        <v>-182.9747105061283</v>
      </c>
      <c r="T1158" s="61">
        <f t="shared" si="56"/>
        <v>5.1721331752871372E-2</v>
      </c>
      <c r="U1158" s="61"/>
    </row>
    <row r="1159" spans="1:21" ht="14.25" customHeight="1">
      <c r="A1159" s="19">
        <v>24</v>
      </c>
      <c r="B1159" s="19">
        <v>29.3</v>
      </c>
      <c r="C1159" s="20">
        <v>0</v>
      </c>
      <c r="D1159" s="20">
        <v>0</v>
      </c>
      <c r="E1159" s="20">
        <v>1</v>
      </c>
      <c r="F1159" s="20">
        <v>0</v>
      </c>
      <c r="G1159" s="20">
        <v>1</v>
      </c>
      <c r="H1159" s="21">
        <v>0</v>
      </c>
      <c r="I1159" s="21">
        <v>0</v>
      </c>
      <c r="J1159" s="21">
        <v>1</v>
      </c>
      <c r="K1159" s="21">
        <v>0</v>
      </c>
      <c r="L1159" s="21">
        <v>0</v>
      </c>
      <c r="M1159" s="21">
        <v>1</v>
      </c>
      <c r="N1159" s="21">
        <v>0</v>
      </c>
      <c r="O1159" s="21">
        <v>0</v>
      </c>
      <c r="P1159" s="21">
        <v>0</v>
      </c>
      <c r="Q1159" s="22">
        <v>1977.8150000000001</v>
      </c>
      <c r="R1159" s="59">
        <f t="shared" si="54"/>
        <v>3291.9918264912212</v>
      </c>
      <c r="S1159" s="59">
        <f t="shared" si="55"/>
        <v>-1314.1768264912212</v>
      </c>
      <c r="T1159" s="61">
        <f t="shared" si="56"/>
        <v>0.66445892385851113</v>
      </c>
      <c r="U1159" s="61"/>
    </row>
    <row r="1160" spans="1:21" ht="14.25" customHeight="1">
      <c r="A1160" s="19">
        <v>24</v>
      </c>
      <c r="B1160" s="19">
        <v>26.79</v>
      </c>
      <c r="C1160" s="20">
        <v>0</v>
      </c>
      <c r="D1160" s="20">
        <v>0</v>
      </c>
      <c r="E1160" s="20">
        <v>1</v>
      </c>
      <c r="F1160" s="20">
        <v>0</v>
      </c>
      <c r="G1160" s="20">
        <v>1</v>
      </c>
      <c r="H1160" s="21">
        <v>0</v>
      </c>
      <c r="I1160" s="21">
        <v>0</v>
      </c>
      <c r="J1160" s="21">
        <v>0</v>
      </c>
      <c r="K1160" s="21">
        <v>1</v>
      </c>
      <c r="L1160" s="21">
        <v>0</v>
      </c>
      <c r="M1160" s="21">
        <v>1</v>
      </c>
      <c r="N1160" s="21">
        <v>0</v>
      </c>
      <c r="O1160" s="21">
        <v>0</v>
      </c>
      <c r="P1160" s="21">
        <v>0</v>
      </c>
      <c r="Q1160" s="22">
        <v>12609.88702</v>
      </c>
      <c r="R1160" s="59">
        <f t="shared" si="54"/>
        <v>3462.5870427846403</v>
      </c>
      <c r="S1160" s="59">
        <f t="shared" si="55"/>
        <v>9147.2999772153598</v>
      </c>
      <c r="T1160" s="61">
        <f t="shared" si="56"/>
        <v>-0.72540697333030979</v>
      </c>
      <c r="U1160" s="61"/>
    </row>
    <row r="1161" spans="1:21" ht="14.25" customHeight="1">
      <c r="A1161" s="19">
        <v>24</v>
      </c>
      <c r="B1161" s="19">
        <v>25.8</v>
      </c>
      <c r="C1161" s="20">
        <v>0</v>
      </c>
      <c r="D1161" s="20">
        <v>0</v>
      </c>
      <c r="E1161" s="20">
        <v>1</v>
      </c>
      <c r="F1161" s="20">
        <v>0</v>
      </c>
      <c r="G1161" s="20">
        <v>1</v>
      </c>
      <c r="H1161" s="21">
        <v>0</v>
      </c>
      <c r="I1161" s="21">
        <v>0</v>
      </c>
      <c r="J1161" s="21">
        <v>1</v>
      </c>
      <c r="K1161" s="21">
        <v>0</v>
      </c>
      <c r="L1161" s="21">
        <v>0</v>
      </c>
      <c r="M1161" s="21">
        <v>1</v>
      </c>
      <c r="N1161" s="21">
        <v>0</v>
      </c>
      <c r="O1161" s="21">
        <v>0</v>
      </c>
      <c r="P1161" s="21">
        <v>0</v>
      </c>
      <c r="Q1161" s="22">
        <v>1972.95</v>
      </c>
      <c r="R1161" s="59">
        <f t="shared" si="54"/>
        <v>2763.7360738449024</v>
      </c>
      <c r="S1161" s="59">
        <f t="shared" si="55"/>
        <v>-790.78607384490238</v>
      </c>
      <c r="T1161" s="61">
        <f t="shared" si="56"/>
        <v>0.40081404690686656</v>
      </c>
      <c r="U1161" s="61"/>
    </row>
    <row r="1162" spans="1:21" ht="14.25" customHeight="1">
      <c r="A1162" s="19">
        <v>25</v>
      </c>
      <c r="B1162" s="19">
        <v>26.22</v>
      </c>
      <c r="C1162" s="20">
        <v>0</v>
      </c>
      <c r="D1162" s="20">
        <v>0</v>
      </c>
      <c r="E1162" s="20">
        <v>1</v>
      </c>
      <c r="F1162" s="20">
        <v>0</v>
      </c>
      <c r="G1162" s="20">
        <v>1</v>
      </c>
      <c r="H1162" s="21">
        <v>0</v>
      </c>
      <c r="I1162" s="21">
        <v>0</v>
      </c>
      <c r="J1162" s="21">
        <v>0</v>
      </c>
      <c r="K1162" s="21">
        <v>0</v>
      </c>
      <c r="L1162" s="21">
        <v>1</v>
      </c>
      <c r="M1162" s="21">
        <v>1</v>
      </c>
      <c r="N1162" s="21">
        <v>0</v>
      </c>
      <c r="O1162" s="21">
        <v>0</v>
      </c>
      <c r="P1162" s="21">
        <v>0</v>
      </c>
      <c r="Q1162" s="22">
        <v>2721.3208</v>
      </c>
      <c r="R1162" s="59">
        <f t="shared" si="54"/>
        <v>4065.5294351632347</v>
      </c>
      <c r="S1162" s="59">
        <f t="shared" si="55"/>
        <v>-1344.2086351632347</v>
      </c>
      <c r="T1162" s="61">
        <f t="shared" si="56"/>
        <v>0.49395449267254149</v>
      </c>
      <c r="U1162" s="61"/>
    </row>
    <row r="1163" spans="1:21" ht="14.25" customHeight="1">
      <c r="A1163" s="19">
        <v>25</v>
      </c>
      <c r="B1163" s="19">
        <v>25.74</v>
      </c>
      <c r="C1163" s="20">
        <v>0</v>
      </c>
      <c r="D1163" s="20">
        <v>0</v>
      </c>
      <c r="E1163" s="20">
        <v>1</v>
      </c>
      <c r="F1163" s="20">
        <v>0</v>
      </c>
      <c r="G1163" s="20">
        <v>1</v>
      </c>
      <c r="H1163" s="21">
        <v>0</v>
      </c>
      <c r="I1163" s="21">
        <v>1</v>
      </c>
      <c r="J1163" s="21">
        <v>0</v>
      </c>
      <c r="K1163" s="21">
        <v>0</v>
      </c>
      <c r="L1163" s="21">
        <v>0</v>
      </c>
      <c r="M1163" s="21">
        <v>1</v>
      </c>
      <c r="N1163" s="21">
        <v>0</v>
      </c>
      <c r="O1163" s="21">
        <v>0</v>
      </c>
      <c r="P1163" s="21">
        <v>0</v>
      </c>
      <c r="Q1163" s="22">
        <v>2137.6536000000001</v>
      </c>
      <c r="R1163" s="59">
        <f t="shared" si="54"/>
        <v>3071.6401333044014</v>
      </c>
      <c r="S1163" s="59">
        <f t="shared" si="55"/>
        <v>-933.98653330440129</v>
      </c>
      <c r="T1163" s="61">
        <f t="shared" si="56"/>
        <v>0.43692136710288387</v>
      </c>
      <c r="U1163" s="61"/>
    </row>
    <row r="1164" spans="1:21" ht="14.25" customHeight="1">
      <c r="A1164" s="19">
        <v>25</v>
      </c>
      <c r="B1164" s="19">
        <v>27.55</v>
      </c>
      <c r="C1164" s="20">
        <v>0</v>
      </c>
      <c r="D1164" s="20">
        <v>0</v>
      </c>
      <c r="E1164" s="20">
        <v>1</v>
      </c>
      <c r="F1164" s="20">
        <v>0</v>
      </c>
      <c r="G1164" s="20">
        <v>1</v>
      </c>
      <c r="H1164" s="21">
        <v>0</v>
      </c>
      <c r="I1164" s="21">
        <v>0</v>
      </c>
      <c r="J1164" s="21">
        <v>0</v>
      </c>
      <c r="K1164" s="21">
        <v>1</v>
      </c>
      <c r="L1164" s="21">
        <v>0</v>
      </c>
      <c r="M1164" s="21">
        <v>1</v>
      </c>
      <c r="N1164" s="21">
        <v>0</v>
      </c>
      <c r="O1164" s="21">
        <v>0</v>
      </c>
      <c r="P1164" s="21">
        <v>0</v>
      </c>
      <c r="Q1164" s="22">
        <v>2523.1695</v>
      </c>
      <c r="R1164" s="59">
        <f t="shared" si="54"/>
        <v>3891.6449923169039</v>
      </c>
      <c r="S1164" s="59">
        <f t="shared" si="55"/>
        <v>-1368.4754923169039</v>
      </c>
      <c r="T1164" s="61">
        <f t="shared" si="56"/>
        <v>0.54236367882415504</v>
      </c>
      <c r="U1164" s="61"/>
    </row>
    <row r="1165" spans="1:21" ht="14.25" customHeight="1">
      <c r="A1165" s="19">
        <v>25</v>
      </c>
      <c r="B1165" s="19">
        <v>26.8</v>
      </c>
      <c r="C1165" s="20">
        <v>0</v>
      </c>
      <c r="D1165" s="20">
        <v>0</v>
      </c>
      <c r="E1165" s="20">
        <v>1</v>
      </c>
      <c r="F1165" s="20">
        <v>0</v>
      </c>
      <c r="G1165" s="20">
        <v>1</v>
      </c>
      <c r="H1165" s="21">
        <v>0</v>
      </c>
      <c r="I1165" s="21">
        <v>0</v>
      </c>
      <c r="J1165" s="21">
        <v>1</v>
      </c>
      <c r="K1165" s="21">
        <v>0</v>
      </c>
      <c r="L1165" s="21">
        <v>0</v>
      </c>
      <c r="M1165" s="21">
        <v>1</v>
      </c>
      <c r="N1165" s="21">
        <v>0</v>
      </c>
      <c r="O1165" s="21">
        <v>0</v>
      </c>
      <c r="P1165" s="21">
        <v>0</v>
      </c>
      <c r="Q1165" s="22">
        <v>3906.127</v>
      </c>
      <c r="R1165" s="59">
        <f t="shared" si="54"/>
        <v>3229.0172749871963</v>
      </c>
      <c r="S1165" s="59">
        <f t="shared" si="55"/>
        <v>677.10972501280366</v>
      </c>
      <c r="T1165" s="61">
        <f t="shared" si="56"/>
        <v>-0.17334554790789025</v>
      </c>
      <c r="U1165" s="61"/>
    </row>
    <row r="1166" spans="1:21" ht="14.25" customHeight="1">
      <c r="A1166" s="19">
        <v>25</v>
      </c>
      <c r="B1166" s="19">
        <v>25.84</v>
      </c>
      <c r="C1166" s="20">
        <v>0</v>
      </c>
      <c r="D1166" s="20">
        <v>0</v>
      </c>
      <c r="E1166" s="20">
        <v>1</v>
      </c>
      <c r="F1166" s="20">
        <v>0</v>
      </c>
      <c r="G1166" s="20">
        <v>1</v>
      </c>
      <c r="H1166" s="21">
        <v>0</v>
      </c>
      <c r="I1166" s="21">
        <v>0</v>
      </c>
      <c r="J1166" s="21">
        <v>0</v>
      </c>
      <c r="K1166" s="21">
        <v>0</v>
      </c>
      <c r="L1166" s="21">
        <v>1</v>
      </c>
      <c r="M1166" s="21">
        <v>1</v>
      </c>
      <c r="N1166" s="21">
        <v>0</v>
      </c>
      <c r="O1166" s="21">
        <v>0</v>
      </c>
      <c r="P1166" s="21">
        <v>0</v>
      </c>
      <c r="Q1166" s="22">
        <v>3309.7926000000002</v>
      </c>
      <c r="R1166" s="59">
        <f t="shared" si="54"/>
        <v>4008.1759534473495</v>
      </c>
      <c r="S1166" s="59">
        <f t="shared" si="55"/>
        <v>-698.38335344734924</v>
      </c>
      <c r="T1166" s="61">
        <f t="shared" si="56"/>
        <v>0.21100517097275195</v>
      </c>
      <c r="U1166" s="61"/>
    </row>
    <row r="1167" spans="1:21" ht="14.25" customHeight="1">
      <c r="A1167" s="19">
        <v>25</v>
      </c>
      <c r="B1167" s="19">
        <v>26.695</v>
      </c>
      <c r="C1167" s="20">
        <v>0</v>
      </c>
      <c r="D1167" s="20">
        <v>0</v>
      </c>
      <c r="E1167" s="20">
        <v>1</v>
      </c>
      <c r="F1167" s="20">
        <v>0</v>
      </c>
      <c r="G1167" s="20">
        <v>1</v>
      </c>
      <c r="H1167" s="21">
        <v>0</v>
      </c>
      <c r="I1167" s="21">
        <v>0</v>
      </c>
      <c r="J1167" s="21">
        <v>0</v>
      </c>
      <c r="K1167" s="21">
        <v>1</v>
      </c>
      <c r="L1167" s="21">
        <v>0</v>
      </c>
      <c r="M1167" s="21">
        <v>1</v>
      </c>
      <c r="N1167" s="21">
        <v>0</v>
      </c>
      <c r="O1167" s="21">
        <v>0</v>
      </c>
      <c r="P1167" s="21">
        <v>0</v>
      </c>
      <c r="Q1167" s="22">
        <v>4877.9810500000003</v>
      </c>
      <c r="R1167" s="59">
        <f t="shared" si="54"/>
        <v>3762.5996584561599</v>
      </c>
      <c r="S1167" s="59">
        <f t="shared" si="55"/>
        <v>1115.3813915438404</v>
      </c>
      <c r="T1167" s="61">
        <f t="shared" si="56"/>
        <v>-0.2286563601028832</v>
      </c>
      <c r="U1167" s="61"/>
    </row>
    <row r="1168" spans="1:21" ht="14.25" customHeight="1">
      <c r="A1168" s="19">
        <v>25</v>
      </c>
      <c r="B1168" s="19">
        <v>24.984999999999999</v>
      </c>
      <c r="C1168" s="20">
        <v>0</v>
      </c>
      <c r="D1168" s="20">
        <v>0</v>
      </c>
      <c r="E1168" s="20">
        <v>1</v>
      </c>
      <c r="F1168" s="20">
        <v>0</v>
      </c>
      <c r="G1168" s="20">
        <v>1</v>
      </c>
      <c r="H1168" s="21">
        <v>0</v>
      </c>
      <c r="I1168" s="21">
        <v>0</v>
      </c>
      <c r="J1168" s="21">
        <v>0</v>
      </c>
      <c r="K1168" s="21">
        <v>0</v>
      </c>
      <c r="L1168" s="21">
        <v>1</v>
      </c>
      <c r="M1168" s="21">
        <v>1</v>
      </c>
      <c r="N1168" s="21">
        <v>0</v>
      </c>
      <c r="O1168" s="21">
        <v>0</v>
      </c>
      <c r="P1168" s="21">
        <v>0</v>
      </c>
      <c r="Q1168" s="22">
        <v>23241.47453</v>
      </c>
      <c r="R1168" s="59">
        <f t="shared" si="54"/>
        <v>3879.1306195866055</v>
      </c>
      <c r="S1168" s="59">
        <f t="shared" si="55"/>
        <v>19362.343910413394</v>
      </c>
      <c r="T1168" s="61">
        <f t="shared" si="56"/>
        <v>-0.83309447020758343</v>
      </c>
      <c r="U1168" s="61"/>
    </row>
    <row r="1169" spans="1:21" ht="14.25" customHeight="1">
      <c r="A1169" s="19">
        <v>26</v>
      </c>
      <c r="B1169" s="19">
        <v>29.45</v>
      </c>
      <c r="C1169" s="20">
        <v>0</v>
      </c>
      <c r="D1169" s="20">
        <v>0</v>
      </c>
      <c r="E1169" s="20">
        <v>1</v>
      </c>
      <c r="F1169" s="20">
        <v>0</v>
      </c>
      <c r="G1169" s="20">
        <v>1</v>
      </c>
      <c r="H1169" s="21">
        <v>0</v>
      </c>
      <c r="I1169" s="21">
        <v>0</v>
      </c>
      <c r="J1169" s="21">
        <v>0</v>
      </c>
      <c r="K1169" s="21">
        <v>0</v>
      </c>
      <c r="L1169" s="21">
        <v>1</v>
      </c>
      <c r="M1169" s="21">
        <v>0</v>
      </c>
      <c r="N1169" s="21">
        <v>1</v>
      </c>
      <c r="O1169" s="21">
        <v>0</v>
      </c>
      <c r="P1169" s="21">
        <v>0</v>
      </c>
      <c r="Q1169" s="22">
        <v>2897.3235</v>
      </c>
      <c r="R1169" s="59">
        <f t="shared" si="54"/>
        <v>3303.6954669385541</v>
      </c>
      <c r="S1169" s="59">
        <f t="shared" si="55"/>
        <v>-406.37196693855412</v>
      </c>
      <c r="T1169" s="61">
        <f t="shared" si="56"/>
        <v>0.14025771265740747</v>
      </c>
      <c r="U1169" s="61"/>
    </row>
    <row r="1170" spans="1:21" ht="14.25" customHeight="1">
      <c r="A1170" s="19">
        <v>26</v>
      </c>
      <c r="B1170" s="19">
        <v>27.265000000000001</v>
      </c>
      <c r="C1170" s="20">
        <v>0</v>
      </c>
      <c r="D1170" s="20">
        <v>0</v>
      </c>
      <c r="E1170" s="20">
        <v>1</v>
      </c>
      <c r="F1170" s="20">
        <v>0</v>
      </c>
      <c r="G1170" s="20">
        <v>1</v>
      </c>
      <c r="H1170" s="21">
        <v>0</v>
      </c>
      <c r="I1170" s="21">
        <v>0</v>
      </c>
      <c r="J1170" s="21">
        <v>0</v>
      </c>
      <c r="K1170" s="21">
        <v>0</v>
      </c>
      <c r="L1170" s="21">
        <v>1</v>
      </c>
      <c r="M1170" s="21">
        <v>0</v>
      </c>
      <c r="N1170" s="21">
        <v>1</v>
      </c>
      <c r="O1170" s="21">
        <v>0</v>
      </c>
      <c r="P1170" s="21">
        <v>0</v>
      </c>
      <c r="Q1170" s="22">
        <v>4661.2863500000003</v>
      </c>
      <c r="R1170" s="59">
        <f t="shared" si="54"/>
        <v>2973.9129470722091</v>
      </c>
      <c r="S1170" s="59">
        <f t="shared" si="55"/>
        <v>1687.3734029277912</v>
      </c>
      <c r="T1170" s="61">
        <f t="shared" si="56"/>
        <v>-0.36199737073174898</v>
      </c>
      <c r="U1170" s="61"/>
    </row>
    <row r="1171" spans="1:21" ht="14.25" customHeight="1">
      <c r="A1171" s="19">
        <v>26</v>
      </c>
      <c r="B1171" s="19">
        <v>29.15</v>
      </c>
      <c r="C1171" s="20">
        <v>0</v>
      </c>
      <c r="D1171" s="20">
        <v>0</v>
      </c>
      <c r="E1171" s="20">
        <v>1</v>
      </c>
      <c r="F1171" s="20">
        <v>0</v>
      </c>
      <c r="G1171" s="20">
        <v>1</v>
      </c>
      <c r="H1171" s="21">
        <v>0</v>
      </c>
      <c r="I1171" s="21">
        <v>1</v>
      </c>
      <c r="J1171" s="21">
        <v>0</v>
      </c>
      <c r="K1171" s="21">
        <v>0</v>
      </c>
      <c r="L1171" s="21">
        <v>0</v>
      </c>
      <c r="M1171" s="21">
        <v>0</v>
      </c>
      <c r="N1171" s="21">
        <v>1</v>
      </c>
      <c r="O1171" s="21">
        <v>0</v>
      </c>
      <c r="P1171" s="21">
        <v>0</v>
      </c>
      <c r="Q1171" s="22">
        <v>2902.9065000000001</v>
      </c>
      <c r="R1171" s="59">
        <f t="shared" si="54"/>
        <v>2336.9736037872444</v>
      </c>
      <c r="S1171" s="59">
        <f t="shared" si="55"/>
        <v>565.93289621275562</v>
      </c>
      <c r="T1171" s="61">
        <f t="shared" si="56"/>
        <v>-0.19495388370681441</v>
      </c>
      <c r="U1171" s="61"/>
    </row>
    <row r="1172" spans="1:21" ht="14.25" customHeight="1">
      <c r="A1172" s="19">
        <v>27</v>
      </c>
      <c r="B1172" s="19">
        <v>26.03</v>
      </c>
      <c r="C1172" s="20">
        <v>0</v>
      </c>
      <c r="D1172" s="20">
        <v>0</v>
      </c>
      <c r="E1172" s="20">
        <v>1</v>
      </c>
      <c r="F1172" s="20">
        <v>0</v>
      </c>
      <c r="G1172" s="20">
        <v>1</v>
      </c>
      <c r="H1172" s="21">
        <v>0</v>
      </c>
      <c r="I1172" s="21">
        <v>0</v>
      </c>
      <c r="J1172" s="21">
        <v>0</v>
      </c>
      <c r="K1172" s="21">
        <v>0</v>
      </c>
      <c r="L1172" s="21">
        <v>1</v>
      </c>
      <c r="M1172" s="21">
        <v>0</v>
      </c>
      <c r="N1172" s="21">
        <v>1</v>
      </c>
      <c r="O1172" s="21">
        <v>0</v>
      </c>
      <c r="P1172" s="21">
        <v>0</v>
      </c>
      <c r="Q1172" s="22">
        <v>3070.8087</v>
      </c>
      <c r="R1172" s="59">
        <f t="shared" si="54"/>
        <v>3101.8651175960676</v>
      </c>
      <c r="S1172" s="59">
        <f t="shared" si="55"/>
        <v>-31.056417596067604</v>
      </c>
      <c r="T1172" s="61">
        <f t="shared" si="56"/>
        <v>1.0113432854370772E-2</v>
      </c>
      <c r="U1172" s="61"/>
    </row>
    <row r="1173" spans="1:21" ht="14.25" customHeight="1">
      <c r="A1173" s="19">
        <v>28</v>
      </c>
      <c r="B1173" s="19">
        <v>26.98</v>
      </c>
      <c r="C1173" s="20">
        <v>0</v>
      </c>
      <c r="D1173" s="20">
        <v>0</v>
      </c>
      <c r="E1173" s="20">
        <v>1</v>
      </c>
      <c r="F1173" s="20">
        <v>0</v>
      </c>
      <c r="G1173" s="20">
        <v>1</v>
      </c>
      <c r="H1173" s="21">
        <v>0</v>
      </c>
      <c r="I1173" s="21">
        <v>0</v>
      </c>
      <c r="J1173" s="21">
        <v>0</v>
      </c>
      <c r="K1173" s="21">
        <v>0</v>
      </c>
      <c r="L1173" s="21">
        <v>1</v>
      </c>
      <c r="M1173" s="21">
        <v>0</v>
      </c>
      <c r="N1173" s="21">
        <v>1</v>
      </c>
      <c r="O1173" s="21">
        <v>0</v>
      </c>
      <c r="P1173" s="21">
        <v>0</v>
      </c>
      <c r="Q1173" s="22">
        <v>4435.0941999999995</v>
      </c>
      <c r="R1173" s="59">
        <f t="shared" si="54"/>
        <v>3559.5998079862729</v>
      </c>
      <c r="S1173" s="59">
        <f t="shared" si="55"/>
        <v>875.49439201372661</v>
      </c>
      <c r="T1173" s="61">
        <f t="shared" si="56"/>
        <v>-0.1974015325342417</v>
      </c>
      <c r="U1173" s="61"/>
    </row>
    <row r="1174" spans="1:21" ht="14.25" customHeight="1">
      <c r="A1174" s="19">
        <v>28</v>
      </c>
      <c r="B1174" s="19">
        <v>29.26</v>
      </c>
      <c r="C1174" s="20">
        <v>0</v>
      </c>
      <c r="D1174" s="20">
        <v>0</v>
      </c>
      <c r="E1174" s="20">
        <v>1</v>
      </c>
      <c r="F1174" s="20">
        <v>0</v>
      </c>
      <c r="G1174" s="20">
        <v>1</v>
      </c>
      <c r="H1174" s="21">
        <v>0</v>
      </c>
      <c r="I1174" s="21">
        <v>0</v>
      </c>
      <c r="J1174" s="21">
        <v>0</v>
      </c>
      <c r="K1174" s="21">
        <v>0</v>
      </c>
      <c r="L1174" s="21">
        <v>1</v>
      </c>
      <c r="M1174" s="21">
        <v>0</v>
      </c>
      <c r="N1174" s="21">
        <v>1</v>
      </c>
      <c r="O1174" s="21">
        <v>0</v>
      </c>
      <c r="P1174" s="21">
        <v>0</v>
      </c>
      <c r="Q1174" s="22">
        <v>4438.2633999999998</v>
      </c>
      <c r="R1174" s="59">
        <f t="shared" si="54"/>
        <v>3903.7206982815896</v>
      </c>
      <c r="S1174" s="59">
        <f t="shared" si="55"/>
        <v>534.54270171841017</v>
      </c>
      <c r="T1174" s="61">
        <f t="shared" si="56"/>
        <v>-0.12043960746412892</v>
      </c>
      <c r="U1174" s="61"/>
    </row>
    <row r="1175" spans="1:21" ht="14.25" customHeight="1">
      <c r="A1175" s="19">
        <v>29</v>
      </c>
      <c r="B1175" s="19">
        <v>27.94</v>
      </c>
      <c r="C1175" s="20">
        <v>0</v>
      </c>
      <c r="D1175" s="20">
        <v>0</v>
      </c>
      <c r="E1175" s="20">
        <v>1</v>
      </c>
      <c r="F1175" s="20">
        <v>0</v>
      </c>
      <c r="G1175" s="20">
        <v>1</v>
      </c>
      <c r="H1175" s="21">
        <v>0</v>
      </c>
      <c r="I1175" s="21">
        <v>1</v>
      </c>
      <c r="J1175" s="21">
        <v>0</v>
      </c>
      <c r="K1175" s="21">
        <v>0</v>
      </c>
      <c r="L1175" s="21">
        <v>0</v>
      </c>
      <c r="M1175" s="21">
        <v>0</v>
      </c>
      <c r="N1175" s="21">
        <v>1</v>
      </c>
      <c r="O1175" s="21">
        <v>0</v>
      </c>
      <c r="P1175" s="21">
        <v>0</v>
      </c>
      <c r="Q1175" s="22">
        <v>2867.1196</v>
      </c>
      <c r="R1175" s="59">
        <f t="shared" si="54"/>
        <v>3097.401001888129</v>
      </c>
      <c r="S1175" s="59">
        <f t="shared" si="55"/>
        <v>-230.28140188812904</v>
      </c>
      <c r="T1175" s="61">
        <f t="shared" si="56"/>
        <v>8.0318031339930512E-2</v>
      </c>
      <c r="U1175" s="61"/>
    </row>
    <row r="1176" spans="1:21" ht="14.25" customHeight="1">
      <c r="A1176" s="19">
        <v>29</v>
      </c>
      <c r="B1176" s="19">
        <v>29.734999999999999</v>
      </c>
      <c r="C1176" s="20">
        <v>0</v>
      </c>
      <c r="D1176" s="20">
        <v>0</v>
      </c>
      <c r="E1176" s="20">
        <v>1</v>
      </c>
      <c r="F1176" s="20">
        <v>0</v>
      </c>
      <c r="G1176" s="20">
        <v>1</v>
      </c>
      <c r="H1176" s="21">
        <v>0</v>
      </c>
      <c r="I1176" s="21">
        <v>0</v>
      </c>
      <c r="J1176" s="21">
        <v>0</v>
      </c>
      <c r="K1176" s="21">
        <v>1</v>
      </c>
      <c r="L1176" s="21">
        <v>0</v>
      </c>
      <c r="M1176" s="21">
        <v>0</v>
      </c>
      <c r="N1176" s="21">
        <v>1</v>
      </c>
      <c r="O1176" s="21">
        <v>0</v>
      </c>
      <c r="P1176" s="21">
        <v>0</v>
      </c>
      <c r="Q1176" s="22">
        <v>18157.876</v>
      </c>
      <c r="R1176" s="59">
        <f t="shared" si="54"/>
        <v>3915.1419076750026</v>
      </c>
      <c r="S1176" s="59">
        <f t="shared" si="55"/>
        <v>14242.734092324998</v>
      </c>
      <c r="T1176" s="61">
        <f t="shared" si="56"/>
        <v>-0.78438326665106628</v>
      </c>
      <c r="U1176" s="61"/>
    </row>
    <row r="1177" spans="1:21" ht="14.25" customHeight="1">
      <c r="A1177" s="19">
        <v>29</v>
      </c>
      <c r="B1177" s="19">
        <v>28.975000000000001</v>
      </c>
      <c r="C1177" s="20">
        <v>0</v>
      </c>
      <c r="D1177" s="20">
        <v>0</v>
      </c>
      <c r="E1177" s="20">
        <v>1</v>
      </c>
      <c r="F1177" s="20">
        <v>0</v>
      </c>
      <c r="G1177" s="20">
        <v>1</v>
      </c>
      <c r="H1177" s="21">
        <v>0</v>
      </c>
      <c r="I1177" s="21">
        <v>0</v>
      </c>
      <c r="J1177" s="21">
        <v>0</v>
      </c>
      <c r="K1177" s="21">
        <v>0</v>
      </c>
      <c r="L1177" s="21">
        <v>1</v>
      </c>
      <c r="M1177" s="21">
        <v>0</v>
      </c>
      <c r="N1177" s="21">
        <v>1</v>
      </c>
      <c r="O1177" s="21">
        <v>0</v>
      </c>
      <c r="P1177" s="21">
        <v>0</v>
      </c>
      <c r="Q1177" s="22">
        <v>4040.55825</v>
      </c>
      <c r="R1177" s="59">
        <f t="shared" si="54"/>
        <v>4175.0565730951639</v>
      </c>
      <c r="S1177" s="59">
        <f t="shared" si="55"/>
        <v>-134.49832309516387</v>
      </c>
      <c r="T1177" s="61">
        <f t="shared" si="56"/>
        <v>3.3287064502823059E-2</v>
      </c>
      <c r="U1177" s="61"/>
    </row>
    <row r="1178" spans="1:21" ht="14.25" customHeight="1">
      <c r="A1178" s="19">
        <v>29</v>
      </c>
      <c r="B1178" s="19">
        <v>29.64</v>
      </c>
      <c r="C1178" s="20">
        <v>0</v>
      </c>
      <c r="D1178" s="20">
        <v>0</v>
      </c>
      <c r="E1178" s="20">
        <v>1</v>
      </c>
      <c r="F1178" s="20">
        <v>0</v>
      </c>
      <c r="G1178" s="20">
        <v>1</v>
      </c>
      <c r="H1178" s="21">
        <v>0</v>
      </c>
      <c r="I1178" s="21">
        <v>0</v>
      </c>
      <c r="J1178" s="21">
        <v>0</v>
      </c>
      <c r="K1178" s="21">
        <v>0</v>
      </c>
      <c r="L1178" s="21">
        <v>1</v>
      </c>
      <c r="M1178" s="21">
        <v>0</v>
      </c>
      <c r="N1178" s="21">
        <v>1</v>
      </c>
      <c r="O1178" s="21">
        <v>0</v>
      </c>
      <c r="P1178" s="21">
        <v>0</v>
      </c>
      <c r="Q1178" s="22">
        <v>20277.807509999999</v>
      </c>
      <c r="R1178" s="59">
        <f t="shared" si="54"/>
        <v>4275.4251660979644</v>
      </c>
      <c r="S1178" s="59">
        <f t="shared" si="55"/>
        <v>16002.382343902034</v>
      </c>
      <c r="T1178" s="61">
        <f t="shared" si="56"/>
        <v>-0.78915742424374336</v>
      </c>
      <c r="U1178" s="61"/>
    </row>
    <row r="1179" spans="1:21" ht="14.25" customHeight="1">
      <c r="A1179" s="19">
        <v>29</v>
      </c>
      <c r="B1179" s="19">
        <v>27.2</v>
      </c>
      <c r="C1179" s="20">
        <v>0</v>
      </c>
      <c r="D1179" s="20">
        <v>0</v>
      </c>
      <c r="E1179" s="20">
        <v>1</v>
      </c>
      <c r="F1179" s="20">
        <v>0</v>
      </c>
      <c r="G1179" s="20">
        <v>1</v>
      </c>
      <c r="H1179" s="21">
        <v>0</v>
      </c>
      <c r="I1179" s="21">
        <v>0</v>
      </c>
      <c r="J1179" s="21">
        <v>1</v>
      </c>
      <c r="K1179" s="21">
        <v>0</v>
      </c>
      <c r="L1179" s="21">
        <v>0</v>
      </c>
      <c r="M1179" s="21">
        <v>0</v>
      </c>
      <c r="N1179" s="21">
        <v>1</v>
      </c>
      <c r="O1179" s="21">
        <v>0</v>
      </c>
      <c r="P1179" s="21">
        <v>0</v>
      </c>
      <c r="Q1179" s="22">
        <v>2866.0909999999999</v>
      </c>
      <c r="R1179" s="59">
        <f t="shared" si="54"/>
        <v>2983.1037564956732</v>
      </c>
      <c r="S1179" s="59">
        <f t="shared" si="55"/>
        <v>-117.01275649567333</v>
      </c>
      <c r="T1179" s="61">
        <f t="shared" si="56"/>
        <v>4.0826601980074373E-2</v>
      </c>
      <c r="U1179" s="61"/>
    </row>
    <row r="1180" spans="1:21" ht="14.25" customHeight="1">
      <c r="A1180" s="19">
        <v>30</v>
      </c>
      <c r="B1180" s="19">
        <v>25.46</v>
      </c>
      <c r="C1180" s="20">
        <v>0</v>
      </c>
      <c r="D1180" s="20">
        <v>0</v>
      </c>
      <c r="E1180" s="20">
        <v>1</v>
      </c>
      <c r="F1180" s="20">
        <v>0</v>
      </c>
      <c r="G1180" s="20">
        <v>1</v>
      </c>
      <c r="H1180" s="21">
        <v>0</v>
      </c>
      <c r="I1180" s="21">
        <v>0</v>
      </c>
      <c r="J1180" s="21">
        <v>0</v>
      </c>
      <c r="K1180" s="21">
        <v>0</v>
      </c>
      <c r="L1180" s="21">
        <v>1</v>
      </c>
      <c r="M1180" s="21">
        <v>0</v>
      </c>
      <c r="N1180" s="21">
        <v>1</v>
      </c>
      <c r="O1180" s="21">
        <v>0</v>
      </c>
      <c r="P1180" s="21">
        <v>0</v>
      </c>
      <c r="Q1180" s="22">
        <v>3645.0893999999998</v>
      </c>
      <c r="R1180" s="59">
        <f t="shared" si="54"/>
        <v>3958.8878533237094</v>
      </c>
      <c r="S1180" s="59">
        <f t="shared" si="55"/>
        <v>-313.79845332370951</v>
      </c>
      <c r="T1180" s="61">
        <f t="shared" si="56"/>
        <v>8.6087999192477838E-2</v>
      </c>
      <c r="U1180" s="61"/>
    </row>
    <row r="1181" spans="1:21" ht="14.25" customHeight="1">
      <c r="A1181" s="19">
        <v>30</v>
      </c>
      <c r="B1181" s="19">
        <v>27.645</v>
      </c>
      <c r="C1181" s="20">
        <v>0</v>
      </c>
      <c r="D1181" s="20">
        <v>0</v>
      </c>
      <c r="E1181" s="20">
        <v>1</v>
      </c>
      <c r="F1181" s="20">
        <v>0</v>
      </c>
      <c r="G1181" s="20">
        <v>1</v>
      </c>
      <c r="H1181" s="21">
        <v>0</v>
      </c>
      <c r="I1181" s="21">
        <v>0</v>
      </c>
      <c r="J1181" s="21">
        <v>0</v>
      </c>
      <c r="K1181" s="21">
        <v>0</v>
      </c>
      <c r="L1181" s="21">
        <v>1</v>
      </c>
      <c r="M1181" s="21">
        <v>0</v>
      </c>
      <c r="N1181" s="21">
        <v>1</v>
      </c>
      <c r="O1181" s="21">
        <v>0</v>
      </c>
      <c r="P1181" s="21">
        <v>0</v>
      </c>
      <c r="Q1181" s="22">
        <v>4237.12655</v>
      </c>
      <c r="R1181" s="59">
        <f t="shared" si="54"/>
        <v>4288.6703731900543</v>
      </c>
      <c r="S1181" s="59">
        <f t="shared" si="55"/>
        <v>-51.543823190054354</v>
      </c>
      <c r="T1181" s="61">
        <f t="shared" si="56"/>
        <v>1.2164806168004199E-2</v>
      </c>
      <c r="U1181" s="61"/>
    </row>
    <row r="1182" spans="1:21" ht="14.25" customHeight="1">
      <c r="A1182" s="19">
        <v>31</v>
      </c>
      <c r="B1182" s="19">
        <v>28.5</v>
      </c>
      <c r="C1182" s="20">
        <v>0</v>
      </c>
      <c r="D1182" s="20">
        <v>0</v>
      </c>
      <c r="E1182" s="20">
        <v>1</v>
      </c>
      <c r="F1182" s="20">
        <v>0</v>
      </c>
      <c r="G1182" s="20">
        <v>1</v>
      </c>
      <c r="H1182" s="21">
        <v>0</v>
      </c>
      <c r="I1182" s="21">
        <v>0</v>
      </c>
      <c r="J1182" s="21">
        <v>0</v>
      </c>
      <c r="K1182" s="21">
        <v>0</v>
      </c>
      <c r="L1182" s="21">
        <v>1</v>
      </c>
      <c r="M1182" s="21">
        <v>0</v>
      </c>
      <c r="N1182" s="21">
        <v>1</v>
      </c>
      <c r="O1182" s="21">
        <v>0</v>
      </c>
      <c r="P1182" s="21">
        <v>0</v>
      </c>
      <c r="Q1182" s="22">
        <v>6799.4579999999996</v>
      </c>
      <c r="R1182" s="59">
        <f t="shared" si="54"/>
        <v>4732.0666931512878</v>
      </c>
      <c r="S1182" s="59">
        <f t="shared" si="55"/>
        <v>2067.3913068487118</v>
      </c>
      <c r="T1182" s="61">
        <f t="shared" si="56"/>
        <v>-0.3040523681223874</v>
      </c>
      <c r="U1182" s="61"/>
    </row>
    <row r="1183" spans="1:21" ht="14.25" customHeight="1">
      <c r="A1183" s="19">
        <v>31</v>
      </c>
      <c r="B1183" s="19">
        <v>26.885000000000002</v>
      </c>
      <c r="C1183" s="20">
        <v>0</v>
      </c>
      <c r="D1183" s="20">
        <v>0</v>
      </c>
      <c r="E1183" s="20">
        <v>1</v>
      </c>
      <c r="F1183" s="20">
        <v>0</v>
      </c>
      <c r="G1183" s="20">
        <v>1</v>
      </c>
      <c r="H1183" s="21">
        <v>0</v>
      </c>
      <c r="I1183" s="21">
        <v>0</v>
      </c>
      <c r="J1183" s="21">
        <v>0</v>
      </c>
      <c r="K1183" s="21">
        <v>0</v>
      </c>
      <c r="L1183" s="21">
        <v>1</v>
      </c>
      <c r="M1183" s="21">
        <v>0</v>
      </c>
      <c r="N1183" s="21">
        <v>1</v>
      </c>
      <c r="O1183" s="21">
        <v>0</v>
      </c>
      <c r="P1183" s="21">
        <v>0</v>
      </c>
      <c r="Q1183" s="22">
        <v>4441.2131499999996</v>
      </c>
      <c r="R1183" s="59">
        <f t="shared" si="54"/>
        <v>4488.3143958587716</v>
      </c>
      <c r="S1183" s="59">
        <f t="shared" si="55"/>
        <v>-47.101245858772018</v>
      </c>
      <c r="T1183" s="61">
        <f t="shared" si="56"/>
        <v>1.0605490947619126E-2</v>
      </c>
      <c r="U1183" s="61"/>
    </row>
    <row r="1184" spans="1:21" ht="14.25" customHeight="1">
      <c r="A1184" s="19">
        <v>31</v>
      </c>
      <c r="B1184" s="19">
        <v>28.594999999999999</v>
      </c>
      <c r="C1184" s="20">
        <v>0</v>
      </c>
      <c r="D1184" s="20">
        <v>0</v>
      </c>
      <c r="E1184" s="20">
        <v>1</v>
      </c>
      <c r="F1184" s="20">
        <v>0</v>
      </c>
      <c r="G1184" s="20">
        <v>1</v>
      </c>
      <c r="H1184" s="21">
        <v>0</v>
      </c>
      <c r="I1184" s="21">
        <v>0</v>
      </c>
      <c r="J1184" s="21">
        <v>0</v>
      </c>
      <c r="K1184" s="21">
        <v>1</v>
      </c>
      <c r="L1184" s="21">
        <v>0</v>
      </c>
      <c r="M1184" s="21">
        <v>0</v>
      </c>
      <c r="N1184" s="21">
        <v>1</v>
      </c>
      <c r="O1184" s="21">
        <v>0</v>
      </c>
      <c r="P1184" s="21">
        <v>0</v>
      </c>
      <c r="Q1184" s="22">
        <v>4243.5900499999998</v>
      </c>
      <c r="R1184" s="59">
        <f t="shared" si="54"/>
        <v>4371.7834347283242</v>
      </c>
      <c r="S1184" s="59">
        <f t="shared" si="55"/>
        <v>-128.19338472832442</v>
      </c>
      <c r="T1184" s="61">
        <f t="shared" si="56"/>
        <v>3.020871083631757E-2</v>
      </c>
      <c r="U1184" s="61"/>
    </row>
    <row r="1185" spans="1:21" ht="14.25" customHeight="1">
      <c r="A1185" s="19">
        <v>31</v>
      </c>
      <c r="B1185" s="19">
        <v>27.645</v>
      </c>
      <c r="C1185" s="20">
        <v>0</v>
      </c>
      <c r="D1185" s="20">
        <v>0</v>
      </c>
      <c r="E1185" s="20">
        <v>1</v>
      </c>
      <c r="F1185" s="20">
        <v>0</v>
      </c>
      <c r="G1185" s="20">
        <v>1</v>
      </c>
      <c r="H1185" s="21">
        <v>0</v>
      </c>
      <c r="I1185" s="21">
        <v>0</v>
      </c>
      <c r="J1185" s="21">
        <v>0</v>
      </c>
      <c r="K1185" s="21">
        <v>0</v>
      </c>
      <c r="L1185" s="21">
        <v>1</v>
      </c>
      <c r="M1185" s="21">
        <v>0</v>
      </c>
      <c r="N1185" s="21">
        <v>1</v>
      </c>
      <c r="O1185" s="21">
        <v>0</v>
      </c>
      <c r="P1185" s="21">
        <v>0</v>
      </c>
      <c r="Q1185" s="22">
        <v>5031.26955</v>
      </c>
      <c r="R1185" s="59">
        <f t="shared" si="54"/>
        <v>4603.0213592905438</v>
      </c>
      <c r="S1185" s="59">
        <f t="shared" si="55"/>
        <v>428.24819070945614</v>
      </c>
      <c r="T1185" s="61">
        <f t="shared" si="56"/>
        <v>-8.5117322070223045E-2</v>
      </c>
      <c r="U1185" s="61"/>
    </row>
    <row r="1186" spans="1:21" ht="14.25" customHeight="1">
      <c r="A1186" s="19">
        <v>31</v>
      </c>
      <c r="B1186" s="19">
        <v>25.934999999999999</v>
      </c>
      <c r="C1186" s="20">
        <v>0</v>
      </c>
      <c r="D1186" s="20">
        <v>0</v>
      </c>
      <c r="E1186" s="20">
        <v>1</v>
      </c>
      <c r="F1186" s="20">
        <v>0</v>
      </c>
      <c r="G1186" s="20">
        <v>1</v>
      </c>
      <c r="H1186" s="21">
        <v>0</v>
      </c>
      <c r="I1186" s="21">
        <v>0</v>
      </c>
      <c r="J1186" s="21">
        <v>0</v>
      </c>
      <c r="K1186" s="21">
        <v>1</v>
      </c>
      <c r="L1186" s="21">
        <v>0</v>
      </c>
      <c r="M1186" s="21">
        <v>0</v>
      </c>
      <c r="N1186" s="21">
        <v>1</v>
      </c>
      <c r="O1186" s="21">
        <v>0</v>
      </c>
      <c r="P1186" s="21">
        <v>0</v>
      </c>
      <c r="Q1186" s="22">
        <v>4239.8926499999998</v>
      </c>
      <c r="R1186" s="59">
        <f t="shared" si="54"/>
        <v>3970.3090627171223</v>
      </c>
      <c r="S1186" s="59">
        <f t="shared" si="55"/>
        <v>269.58358728287749</v>
      </c>
      <c r="T1186" s="61">
        <f t="shared" si="56"/>
        <v>-6.3582644547115486E-2</v>
      </c>
      <c r="U1186" s="61"/>
    </row>
    <row r="1187" spans="1:21" ht="14.25" customHeight="1">
      <c r="A1187" s="19">
        <v>32</v>
      </c>
      <c r="B1187" s="19">
        <v>28.88</v>
      </c>
      <c r="C1187" s="20">
        <v>0</v>
      </c>
      <c r="D1187" s="20">
        <v>0</v>
      </c>
      <c r="E1187" s="20">
        <v>1</v>
      </c>
      <c r="F1187" s="20">
        <v>0</v>
      </c>
      <c r="G1187" s="20">
        <v>1</v>
      </c>
      <c r="H1187" s="21">
        <v>0</v>
      </c>
      <c r="I1187" s="21">
        <v>0</v>
      </c>
      <c r="J1187" s="21">
        <v>0</v>
      </c>
      <c r="K1187" s="21">
        <v>1</v>
      </c>
      <c r="L1187" s="21">
        <v>0</v>
      </c>
      <c r="M1187" s="21">
        <v>0</v>
      </c>
      <c r="N1187" s="21">
        <v>1</v>
      </c>
      <c r="O1187" s="21">
        <v>0</v>
      </c>
      <c r="P1187" s="21">
        <v>0</v>
      </c>
      <c r="Q1187" s="22">
        <v>3866.8552</v>
      </c>
      <c r="R1187" s="59">
        <f t="shared" si="54"/>
        <v>4729.149532115729</v>
      </c>
      <c r="S1187" s="59">
        <f t="shared" si="55"/>
        <v>-862.29433211572905</v>
      </c>
      <c r="T1187" s="61">
        <f t="shared" si="56"/>
        <v>0.22299628186639342</v>
      </c>
      <c r="U1187" s="61"/>
    </row>
    <row r="1188" spans="1:21" ht="14.25" customHeight="1">
      <c r="A1188" s="19">
        <v>32</v>
      </c>
      <c r="B1188" s="19">
        <v>27.835000000000001</v>
      </c>
      <c r="C1188" s="20">
        <v>0</v>
      </c>
      <c r="D1188" s="20">
        <v>0</v>
      </c>
      <c r="E1188" s="20">
        <v>1</v>
      </c>
      <c r="F1188" s="20">
        <v>0</v>
      </c>
      <c r="G1188" s="20">
        <v>1</v>
      </c>
      <c r="H1188" s="21">
        <v>0</v>
      </c>
      <c r="I1188" s="21">
        <v>0</v>
      </c>
      <c r="J1188" s="21">
        <v>0</v>
      </c>
      <c r="K1188" s="21">
        <v>1</v>
      </c>
      <c r="L1188" s="21">
        <v>0</v>
      </c>
      <c r="M1188" s="21">
        <v>0</v>
      </c>
      <c r="N1188" s="21">
        <v>1</v>
      </c>
      <c r="O1188" s="21">
        <v>0</v>
      </c>
      <c r="P1188" s="21">
        <v>0</v>
      </c>
      <c r="Q1188" s="22">
        <v>4454.40265</v>
      </c>
      <c r="R1188" s="59">
        <f t="shared" si="54"/>
        <v>4571.4274573970433</v>
      </c>
      <c r="S1188" s="59">
        <f t="shared" si="55"/>
        <v>-117.02480739704333</v>
      </c>
      <c r="T1188" s="61">
        <f t="shared" si="56"/>
        <v>2.6271717352952664E-2</v>
      </c>
      <c r="U1188" s="61"/>
    </row>
    <row r="1189" spans="1:21" ht="14.25" customHeight="1">
      <c r="A1189" s="19">
        <v>33</v>
      </c>
      <c r="B1189" s="19">
        <v>29.4</v>
      </c>
      <c r="C1189" s="20">
        <v>0</v>
      </c>
      <c r="D1189" s="20">
        <v>0</v>
      </c>
      <c r="E1189" s="20">
        <v>1</v>
      </c>
      <c r="F1189" s="20">
        <v>0</v>
      </c>
      <c r="G1189" s="20">
        <v>1</v>
      </c>
      <c r="H1189" s="21">
        <v>0</v>
      </c>
      <c r="I1189" s="21">
        <v>0</v>
      </c>
      <c r="J1189" s="21">
        <v>1</v>
      </c>
      <c r="K1189" s="21">
        <v>0</v>
      </c>
      <c r="L1189" s="21">
        <v>0</v>
      </c>
      <c r="M1189" s="21">
        <v>0</v>
      </c>
      <c r="N1189" s="21">
        <v>1</v>
      </c>
      <c r="O1189" s="21">
        <v>0</v>
      </c>
      <c r="P1189" s="21">
        <v>0</v>
      </c>
      <c r="Q1189" s="22">
        <v>6059.1729999999998</v>
      </c>
      <c r="R1189" s="59">
        <f t="shared" si="54"/>
        <v>4572.5541739896053</v>
      </c>
      <c r="S1189" s="59">
        <f t="shared" si="55"/>
        <v>1486.6188260103945</v>
      </c>
      <c r="T1189" s="61">
        <f t="shared" si="56"/>
        <v>-0.24535012055447081</v>
      </c>
      <c r="U1189" s="61"/>
    </row>
    <row r="1190" spans="1:21" ht="14.25" customHeight="1">
      <c r="A1190" s="19">
        <v>33</v>
      </c>
      <c r="B1190" s="19">
        <v>27.454999999999998</v>
      </c>
      <c r="C1190" s="20">
        <v>0</v>
      </c>
      <c r="D1190" s="20">
        <v>0</v>
      </c>
      <c r="E1190" s="20">
        <v>1</v>
      </c>
      <c r="F1190" s="20">
        <v>0</v>
      </c>
      <c r="G1190" s="20">
        <v>1</v>
      </c>
      <c r="H1190" s="21">
        <v>0</v>
      </c>
      <c r="I1190" s="21">
        <v>0</v>
      </c>
      <c r="J1190" s="21">
        <v>0</v>
      </c>
      <c r="K1190" s="21">
        <v>1</v>
      </c>
      <c r="L1190" s="21">
        <v>0</v>
      </c>
      <c r="M1190" s="21">
        <v>0</v>
      </c>
      <c r="N1190" s="21">
        <v>1</v>
      </c>
      <c r="O1190" s="21">
        <v>0</v>
      </c>
      <c r="P1190" s="21">
        <v>0</v>
      </c>
      <c r="Q1190" s="22">
        <v>5261.4694499999996</v>
      </c>
      <c r="R1190" s="59">
        <f t="shared" si="54"/>
        <v>4828.4249617816458</v>
      </c>
      <c r="S1190" s="59">
        <f t="shared" si="55"/>
        <v>433.04448821835376</v>
      </c>
      <c r="T1190" s="61">
        <f t="shared" si="56"/>
        <v>-8.2304856529833853E-2</v>
      </c>
      <c r="U1190" s="61"/>
    </row>
    <row r="1191" spans="1:21" ht="14.25" customHeight="1">
      <c r="A1191" s="19">
        <v>34</v>
      </c>
      <c r="B1191" s="19">
        <v>25.27</v>
      </c>
      <c r="C1191" s="20">
        <v>0</v>
      </c>
      <c r="D1191" s="20">
        <v>0</v>
      </c>
      <c r="E1191" s="20">
        <v>1</v>
      </c>
      <c r="F1191" s="20">
        <v>0</v>
      </c>
      <c r="G1191" s="20">
        <v>1</v>
      </c>
      <c r="H1191" s="21">
        <v>0</v>
      </c>
      <c r="I1191" s="21">
        <v>0</v>
      </c>
      <c r="J1191" s="21">
        <v>0</v>
      </c>
      <c r="K1191" s="21">
        <v>1</v>
      </c>
      <c r="L1191" s="21">
        <v>0</v>
      </c>
      <c r="M1191" s="21">
        <v>0</v>
      </c>
      <c r="N1191" s="21">
        <v>1</v>
      </c>
      <c r="O1191" s="21">
        <v>0</v>
      </c>
      <c r="P1191" s="21">
        <v>0</v>
      </c>
      <c r="Q1191" s="22">
        <v>4894.7533000000003</v>
      </c>
      <c r="R1191" s="59">
        <f t="shared" si="54"/>
        <v>4812.9934280157904</v>
      </c>
      <c r="S1191" s="59">
        <f t="shared" si="55"/>
        <v>81.759871984209894</v>
      </c>
      <c r="T1191" s="61">
        <f t="shared" si="56"/>
        <v>-1.6703573596693808E-2</v>
      </c>
      <c r="U1191" s="61"/>
    </row>
    <row r="1192" spans="1:21" ht="14.25" customHeight="1">
      <c r="A1192" s="19">
        <v>34</v>
      </c>
      <c r="B1192" s="19">
        <v>27</v>
      </c>
      <c r="C1192" s="20">
        <v>0</v>
      </c>
      <c r="D1192" s="20">
        <v>0</v>
      </c>
      <c r="E1192" s="20">
        <v>1</v>
      </c>
      <c r="F1192" s="20">
        <v>0</v>
      </c>
      <c r="G1192" s="20">
        <v>1</v>
      </c>
      <c r="H1192" s="21">
        <v>0</v>
      </c>
      <c r="I1192" s="21">
        <v>0</v>
      </c>
      <c r="J1192" s="21">
        <v>1</v>
      </c>
      <c r="K1192" s="21">
        <v>0</v>
      </c>
      <c r="L1192" s="21">
        <v>0</v>
      </c>
      <c r="M1192" s="21">
        <v>0</v>
      </c>
      <c r="N1192" s="21">
        <v>1</v>
      </c>
      <c r="O1192" s="21">
        <v>0</v>
      </c>
      <c r="P1192" s="21">
        <v>0</v>
      </c>
      <c r="Q1192" s="22">
        <v>11737.848840000001</v>
      </c>
      <c r="R1192" s="59">
        <f t="shared" si="54"/>
        <v>4524.6726439897629</v>
      </c>
      <c r="S1192" s="59">
        <f t="shared" si="55"/>
        <v>7213.1761960102376</v>
      </c>
      <c r="T1192" s="61">
        <f t="shared" si="56"/>
        <v>-0.61452283926415241</v>
      </c>
      <c r="U1192" s="61"/>
    </row>
    <row r="1193" spans="1:21" ht="14.25" customHeight="1">
      <c r="A1193" s="19">
        <v>35</v>
      </c>
      <c r="B1193" s="19">
        <v>28.9</v>
      </c>
      <c r="C1193" s="20">
        <v>0</v>
      </c>
      <c r="D1193" s="20">
        <v>0</v>
      </c>
      <c r="E1193" s="20">
        <v>1</v>
      </c>
      <c r="F1193" s="20">
        <v>0</v>
      </c>
      <c r="G1193" s="20">
        <v>1</v>
      </c>
      <c r="H1193" s="21">
        <v>0</v>
      </c>
      <c r="I1193" s="21">
        <v>0</v>
      </c>
      <c r="J1193" s="21">
        <v>1</v>
      </c>
      <c r="K1193" s="21">
        <v>0</v>
      </c>
      <c r="L1193" s="21">
        <v>0</v>
      </c>
      <c r="M1193" s="21">
        <v>0</v>
      </c>
      <c r="N1193" s="21">
        <v>1</v>
      </c>
      <c r="O1193" s="21">
        <v>0</v>
      </c>
      <c r="P1193" s="21">
        <v>0</v>
      </c>
      <c r="Q1193" s="22">
        <v>5926.8459999999995</v>
      </c>
      <c r="R1193" s="59">
        <f t="shared" si="54"/>
        <v>5125.791038669684</v>
      </c>
      <c r="S1193" s="59">
        <f t="shared" si="55"/>
        <v>801.05496133031556</v>
      </c>
      <c r="T1193" s="61">
        <f t="shared" si="56"/>
        <v>-0.13515703990458258</v>
      </c>
      <c r="U1193" s="61"/>
    </row>
    <row r="1194" spans="1:21" ht="14.25" customHeight="1">
      <c r="A1194" s="19">
        <v>35</v>
      </c>
      <c r="B1194" s="19">
        <v>27.1</v>
      </c>
      <c r="C1194" s="20">
        <v>0</v>
      </c>
      <c r="D1194" s="20">
        <v>0</v>
      </c>
      <c r="E1194" s="20">
        <v>1</v>
      </c>
      <c r="F1194" s="20">
        <v>0</v>
      </c>
      <c r="G1194" s="20">
        <v>1</v>
      </c>
      <c r="H1194" s="21">
        <v>0</v>
      </c>
      <c r="I1194" s="21">
        <v>0</v>
      </c>
      <c r="J1194" s="21">
        <v>1</v>
      </c>
      <c r="K1194" s="21">
        <v>0</v>
      </c>
      <c r="L1194" s="21">
        <v>0</v>
      </c>
      <c r="M1194" s="21">
        <v>0</v>
      </c>
      <c r="N1194" s="21">
        <v>1</v>
      </c>
      <c r="O1194" s="21">
        <v>0</v>
      </c>
      <c r="P1194" s="21">
        <v>0</v>
      </c>
      <c r="Q1194" s="22">
        <v>4746.3440000000001</v>
      </c>
      <c r="R1194" s="59">
        <f t="shared" si="54"/>
        <v>4854.1166515944351</v>
      </c>
      <c r="S1194" s="59">
        <f t="shared" si="55"/>
        <v>-107.77265159443505</v>
      </c>
      <c r="T1194" s="61">
        <f t="shared" si="56"/>
        <v>2.2706456083763638E-2</v>
      </c>
      <c r="U1194" s="61"/>
    </row>
    <row r="1195" spans="1:21" ht="14.25" customHeight="1">
      <c r="A1195" s="19">
        <v>35</v>
      </c>
      <c r="B1195" s="19">
        <v>27.61</v>
      </c>
      <c r="C1195" s="20">
        <v>0</v>
      </c>
      <c r="D1195" s="20">
        <v>0</v>
      </c>
      <c r="E1195" s="20">
        <v>1</v>
      </c>
      <c r="F1195" s="20">
        <v>0</v>
      </c>
      <c r="G1195" s="20">
        <v>1</v>
      </c>
      <c r="H1195" s="21">
        <v>0</v>
      </c>
      <c r="I1195" s="21">
        <v>1</v>
      </c>
      <c r="J1195" s="21">
        <v>0</v>
      </c>
      <c r="K1195" s="21">
        <v>0</v>
      </c>
      <c r="L1195" s="21">
        <v>0</v>
      </c>
      <c r="M1195" s="21">
        <v>0</v>
      </c>
      <c r="N1195" s="21">
        <v>1</v>
      </c>
      <c r="O1195" s="21">
        <v>0</v>
      </c>
      <c r="P1195" s="21">
        <v>0</v>
      </c>
      <c r="Q1195" s="22">
        <v>4747.0528999999997</v>
      </c>
      <c r="R1195" s="59">
        <f t="shared" si="54"/>
        <v>4933.6999475272733</v>
      </c>
      <c r="S1195" s="59">
        <f t="shared" si="55"/>
        <v>-186.64704752727357</v>
      </c>
      <c r="T1195" s="61">
        <f t="shared" si="56"/>
        <v>3.9318510128099393E-2</v>
      </c>
      <c r="U1195" s="61"/>
    </row>
    <row r="1196" spans="1:21" ht="14.25" customHeight="1">
      <c r="A1196" s="19">
        <v>36</v>
      </c>
      <c r="B1196" s="19">
        <v>27.55</v>
      </c>
      <c r="C1196" s="20">
        <v>0</v>
      </c>
      <c r="D1196" s="20">
        <v>0</v>
      </c>
      <c r="E1196" s="20">
        <v>1</v>
      </c>
      <c r="F1196" s="20">
        <v>0</v>
      </c>
      <c r="G1196" s="20">
        <v>1</v>
      </c>
      <c r="H1196" s="21">
        <v>0</v>
      </c>
      <c r="I1196" s="21">
        <v>0</v>
      </c>
      <c r="J1196" s="21">
        <v>0</v>
      </c>
      <c r="K1196" s="21">
        <v>0</v>
      </c>
      <c r="L1196" s="21">
        <v>1</v>
      </c>
      <c r="M1196" s="21">
        <v>0</v>
      </c>
      <c r="N1196" s="21">
        <v>0</v>
      </c>
      <c r="O1196" s="21">
        <v>1</v>
      </c>
      <c r="P1196" s="21">
        <v>0</v>
      </c>
      <c r="Q1196" s="22">
        <v>6746.7425000000003</v>
      </c>
      <c r="R1196" s="59">
        <f t="shared" si="54"/>
        <v>5365.3109512063747</v>
      </c>
      <c r="S1196" s="59">
        <f t="shared" si="55"/>
        <v>1381.4315487936256</v>
      </c>
      <c r="T1196" s="61">
        <f t="shared" si="56"/>
        <v>-0.20475533915717481</v>
      </c>
      <c r="U1196" s="61"/>
    </row>
    <row r="1197" spans="1:21" ht="14.25" customHeight="1">
      <c r="A1197" s="19">
        <v>36</v>
      </c>
      <c r="B1197" s="19">
        <v>28.88</v>
      </c>
      <c r="C1197" s="20">
        <v>0</v>
      </c>
      <c r="D1197" s="20">
        <v>0</v>
      </c>
      <c r="E1197" s="20">
        <v>1</v>
      </c>
      <c r="F1197" s="20">
        <v>0</v>
      </c>
      <c r="G1197" s="20">
        <v>1</v>
      </c>
      <c r="H1197" s="21">
        <v>0</v>
      </c>
      <c r="I1197" s="21">
        <v>0</v>
      </c>
      <c r="J1197" s="21">
        <v>0</v>
      </c>
      <c r="K1197" s="21">
        <v>0</v>
      </c>
      <c r="L1197" s="21">
        <v>1</v>
      </c>
      <c r="M1197" s="21">
        <v>0</v>
      </c>
      <c r="N1197" s="21">
        <v>0</v>
      </c>
      <c r="O1197" s="21">
        <v>1</v>
      </c>
      <c r="P1197" s="21">
        <v>0</v>
      </c>
      <c r="Q1197" s="22">
        <v>6748.5911999999998</v>
      </c>
      <c r="R1197" s="59">
        <f t="shared" si="54"/>
        <v>5566.0481372119757</v>
      </c>
      <c r="S1197" s="59">
        <f t="shared" si="55"/>
        <v>1182.5430627880241</v>
      </c>
      <c r="T1197" s="61">
        <f t="shared" si="56"/>
        <v>-0.17522813691663885</v>
      </c>
      <c r="U1197" s="61"/>
    </row>
    <row r="1198" spans="1:21" ht="14.25" customHeight="1">
      <c r="A1198" s="19">
        <v>36</v>
      </c>
      <c r="B1198" s="19">
        <v>29.7</v>
      </c>
      <c r="C1198" s="20">
        <v>0</v>
      </c>
      <c r="D1198" s="20">
        <v>0</v>
      </c>
      <c r="E1198" s="20">
        <v>1</v>
      </c>
      <c r="F1198" s="20">
        <v>0</v>
      </c>
      <c r="G1198" s="20">
        <v>1</v>
      </c>
      <c r="H1198" s="21">
        <v>0</v>
      </c>
      <c r="I1198" s="21">
        <v>1</v>
      </c>
      <c r="J1198" s="21">
        <v>0</v>
      </c>
      <c r="K1198" s="21">
        <v>0</v>
      </c>
      <c r="L1198" s="21">
        <v>0</v>
      </c>
      <c r="M1198" s="21">
        <v>0</v>
      </c>
      <c r="N1198" s="21">
        <v>0</v>
      </c>
      <c r="O1198" s="21">
        <v>1</v>
      </c>
      <c r="P1198" s="21">
        <v>0</v>
      </c>
      <c r="Q1198" s="22">
        <v>4399.7309999999998</v>
      </c>
      <c r="R1198" s="59">
        <f t="shared" si="54"/>
        <v>4768.368114907491</v>
      </c>
      <c r="S1198" s="59">
        <f t="shared" si="55"/>
        <v>-368.6371149074912</v>
      </c>
      <c r="T1198" s="61">
        <f t="shared" si="56"/>
        <v>8.378628486775469E-2</v>
      </c>
      <c r="U1198" s="61"/>
    </row>
    <row r="1199" spans="1:21" ht="14.25" customHeight="1">
      <c r="A1199" s="19">
        <v>36</v>
      </c>
      <c r="B1199" s="19">
        <v>28.594999999999999</v>
      </c>
      <c r="C1199" s="20">
        <v>0</v>
      </c>
      <c r="D1199" s="20">
        <v>0</v>
      </c>
      <c r="E1199" s="20">
        <v>1</v>
      </c>
      <c r="F1199" s="20">
        <v>0</v>
      </c>
      <c r="G1199" s="20">
        <v>1</v>
      </c>
      <c r="H1199" s="21">
        <v>0</v>
      </c>
      <c r="I1199" s="21">
        <v>0</v>
      </c>
      <c r="J1199" s="21">
        <v>0</v>
      </c>
      <c r="K1199" s="21">
        <v>1</v>
      </c>
      <c r="L1199" s="21">
        <v>0</v>
      </c>
      <c r="M1199" s="21">
        <v>0</v>
      </c>
      <c r="N1199" s="21">
        <v>0</v>
      </c>
      <c r="O1199" s="21">
        <v>1</v>
      </c>
      <c r="P1199" s="21">
        <v>0</v>
      </c>
      <c r="Q1199" s="22">
        <v>6548.1950500000003</v>
      </c>
      <c r="R1199" s="59">
        <f t="shared" si="54"/>
        <v>5148.4113970731305</v>
      </c>
      <c r="S1199" s="59">
        <f t="shared" si="55"/>
        <v>1399.7836529268698</v>
      </c>
      <c r="T1199" s="61">
        <f t="shared" si="56"/>
        <v>-0.21376633442323464</v>
      </c>
      <c r="U1199" s="61"/>
    </row>
    <row r="1200" spans="1:21" ht="14.25" customHeight="1">
      <c r="A1200" s="19">
        <v>37</v>
      </c>
      <c r="B1200" s="19">
        <v>29.83</v>
      </c>
      <c r="C1200" s="20">
        <v>0</v>
      </c>
      <c r="D1200" s="20">
        <v>0</v>
      </c>
      <c r="E1200" s="20">
        <v>1</v>
      </c>
      <c r="F1200" s="20">
        <v>0</v>
      </c>
      <c r="G1200" s="20">
        <v>1</v>
      </c>
      <c r="H1200" s="21">
        <v>0</v>
      </c>
      <c r="I1200" s="21">
        <v>0</v>
      </c>
      <c r="J1200" s="21">
        <v>0</v>
      </c>
      <c r="K1200" s="21">
        <v>0</v>
      </c>
      <c r="L1200" s="21">
        <v>1</v>
      </c>
      <c r="M1200" s="21">
        <v>0</v>
      </c>
      <c r="N1200" s="21">
        <v>0</v>
      </c>
      <c r="O1200" s="21">
        <v>1</v>
      </c>
      <c r="P1200" s="21">
        <v>0</v>
      </c>
      <c r="Q1200" s="22">
        <v>6406.4107000000004</v>
      </c>
      <c r="R1200" s="59">
        <f t="shared" si="54"/>
        <v>6023.7828276021828</v>
      </c>
      <c r="S1200" s="59">
        <f t="shared" si="55"/>
        <v>382.62787239781755</v>
      </c>
      <c r="T1200" s="61">
        <f t="shared" si="56"/>
        <v>-5.9725779428692817E-2</v>
      </c>
      <c r="U1200" s="61"/>
    </row>
    <row r="1201" spans="1:21" ht="14.25" customHeight="1">
      <c r="A1201" s="19">
        <v>37</v>
      </c>
      <c r="B1201" s="19">
        <v>28.024999999999999</v>
      </c>
      <c r="C1201" s="20">
        <v>0</v>
      </c>
      <c r="D1201" s="20">
        <v>0</v>
      </c>
      <c r="E1201" s="20">
        <v>1</v>
      </c>
      <c r="F1201" s="20">
        <v>0</v>
      </c>
      <c r="G1201" s="20">
        <v>1</v>
      </c>
      <c r="H1201" s="21">
        <v>0</v>
      </c>
      <c r="I1201" s="21">
        <v>0</v>
      </c>
      <c r="J1201" s="21">
        <v>0</v>
      </c>
      <c r="K1201" s="21">
        <v>1</v>
      </c>
      <c r="L1201" s="21">
        <v>0</v>
      </c>
      <c r="M1201" s="21">
        <v>0</v>
      </c>
      <c r="N1201" s="21">
        <v>0</v>
      </c>
      <c r="O1201" s="21">
        <v>1</v>
      </c>
      <c r="P1201" s="21">
        <v>0</v>
      </c>
      <c r="Q1201" s="22">
        <v>6203.90175</v>
      </c>
      <c r="R1201" s="59">
        <f t="shared" si="54"/>
        <v>5376.7321605997895</v>
      </c>
      <c r="S1201" s="59">
        <f t="shared" si="55"/>
        <v>827.1695894002105</v>
      </c>
      <c r="T1201" s="61">
        <f t="shared" si="56"/>
        <v>-0.13333054305707057</v>
      </c>
      <c r="U1201" s="61"/>
    </row>
    <row r="1202" spans="1:21" ht="14.25" customHeight="1">
      <c r="A1202" s="19">
        <v>37</v>
      </c>
      <c r="B1202" s="19">
        <v>29.64</v>
      </c>
      <c r="C1202" s="20">
        <v>0</v>
      </c>
      <c r="D1202" s="20">
        <v>0</v>
      </c>
      <c r="E1202" s="20">
        <v>1</v>
      </c>
      <c r="F1202" s="20">
        <v>0</v>
      </c>
      <c r="G1202" s="20">
        <v>1</v>
      </c>
      <c r="H1202" s="21">
        <v>0</v>
      </c>
      <c r="I1202" s="21">
        <v>0</v>
      </c>
      <c r="J1202" s="21">
        <v>0</v>
      </c>
      <c r="K1202" s="21">
        <v>1</v>
      </c>
      <c r="L1202" s="21">
        <v>0</v>
      </c>
      <c r="M1202" s="21">
        <v>0</v>
      </c>
      <c r="N1202" s="21">
        <v>0</v>
      </c>
      <c r="O1202" s="21">
        <v>1</v>
      </c>
      <c r="P1202" s="21">
        <v>0</v>
      </c>
      <c r="Q1202" s="22">
        <v>5028.1466</v>
      </c>
      <c r="R1202" s="59">
        <f t="shared" si="54"/>
        <v>5620.4844578923039</v>
      </c>
      <c r="S1202" s="59">
        <f t="shared" si="55"/>
        <v>-592.33785789230387</v>
      </c>
      <c r="T1202" s="61">
        <f t="shared" si="56"/>
        <v>0.11780441284116575</v>
      </c>
      <c r="U1202" s="61"/>
    </row>
    <row r="1203" spans="1:21" ht="14.25" customHeight="1">
      <c r="A1203" s="19">
        <v>37</v>
      </c>
      <c r="B1203" s="19">
        <v>29.8</v>
      </c>
      <c r="C1203" s="20">
        <v>0</v>
      </c>
      <c r="D1203" s="20">
        <v>0</v>
      </c>
      <c r="E1203" s="20">
        <v>1</v>
      </c>
      <c r="F1203" s="20">
        <v>0</v>
      </c>
      <c r="G1203" s="20">
        <v>1</v>
      </c>
      <c r="H1203" s="21">
        <v>0</v>
      </c>
      <c r="I1203" s="21">
        <v>0</v>
      </c>
      <c r="J1203" s="21">
        <v>1</v>
      </c>
      <c r="K1203" s="21">
        <v>0</v>
      </c>
      <c r="L1203" s="21">
        <v>0</v>
      </c>
      <c r="M1203" s="21">
        <v>0</v>
      </c>
      <c r="N1203" s="21">
        <v>0</v>
      </c>
      <c r="O1203" s="21">
        <v>1</v>
      </c>
      <c r="P1203" s="21">
        <v>0</v>
      </c>
      <c r="Q1203" s="22">
        <v>20420.604650000001</v>
      </c>
      <c r="R1203" s="59">
        <f t="shared" si="54"/>
        <v>5095.2032362506434</v>
      </c>
      <c r="S1203" s="59">
        <f t="shared" si="55"/>
        <v>15325.401413749358</v>
      </c>
      <c r="T1203" s="61">
        <f t="shared" si="56"/>
        <v>-0.75048715140515476</v>
      </c>
      <c r="U1203" s="61"/>
    </row>
    <row r="1204" spans="1:21" ht="14.25" customHeight="1">
      <c r="A1204" s="19">
        <v>38</v>
      </c>
      <c r="B1204" s="19">
        <v>27.835000000000001</v>
      </c>
      <c r="C1204" s="20">
        <v>0</v>
      </c>
      <c r="D1204" s="20">
        <v>0</v>
      </c>
      <c r="E1204" s="20">
        <v>1</v>
      </c>
      <c r="F1204" s="20">
        <v>0</v>
      </c>
      <c r="G1204" s="20">
        <v>1</v>
      </c>
      <c r="H1204" s="21">
        <v>0</v>
      </c>
      <c r="I1204" s="21">
        <v>0</v>
      </c>
      <c r="J1204" s="21">
        <v>0</v>
      </c>
      <c r="K1204" s="21">
        <v>1</v>
      </c>
      <c r="L1204" s="21">
        <v>0</v>
      </c>
      <c r="M1204" s="21">
        <v>0</v>
      </c>
      <c r="N1204" s="21">
        <v>0</v>
      </c>
      <c r="O1204" s="21">
        <v>1</v>
      </c>
      <c r="P1204" s="21">
        <v>0</v>
      </c>
      <c r="Q1204" s="22">
        <v>6455.86265</v>
      </c>
      <c r="R1204" s="59">
        <f t="shared" si="54"/>
        <v>5662.4064058423355</v>
      </c>
      <c r="S1204" s="59">
        <f t="shared" si="55"/>
        <v>793.45624415766451</v>
      </c>
      <c r="T1204" s="61">
        <f t="shared" si="56"/>
        <v>-0.12290475915835423</v>
      </c>
      <c r="U1204" s="61"/>
    </row>
    <row r="1205" spans="1:21" ht="14.25" customHeight="1">
      <c r="A1205" s="19">
        <v>38</v>
      </c>
      <c r="B1205" s="19">
        <v>28.024999999999999</v>
      </c>
      <c r="C1205" s="20">
        <v>0</v>
      </c>
      <c r="D1205" s="20">
        <v>0</v>
      </c>
      <c r="E1205" s="20">
        <v>1</v>
      </c>
      <c r="F1205" s="20">
        <v>0</v>
      </c>
      <c r="G1205" s="20">
        <v>1</v>
      </c>
      <c r="H1205" s="21">
        <v>0</v>
      </c>
      <c r="I1205" s="21">
        <v>0</v>
      </c>
      <c r="J1205" s="21">
        <v>0</v>
      </c>
      <c r="K1205" s="21">
        <v>0</v>
      </c>
      <c r="L1205" s="21">
        <v>1</v>
      </c>
      <c r="M1205" s="21">
        <v>0</v>
      </c>
      <c r="N1205" s="21">
        <v>0</v>
      </c>
      <c r="O1205" s="21">
        <v>1</v>
      </c>
      <c r="P1205" s="21">
        <v>0</v>
      </c>
      <c r="Q1205" s="22">
        <v>6067.1267500000004</v>
      </c>
      <c r="R1205" s="59">
        <f t="shared" si="54"/>
        <v>6065.7047755522108</v>
      </c>
      <c r="S1205" s="59">
        <f t="shared" si="55"/>
        <v>1.4219744477895802</v>
      </c>
      <c r="T1205" s="61">
        <f t="shared" si="56"/>
        <v>-2.3437361808694373E-4</v>
      </c>
      <c r="U1205" s="61"/>
    </row>
    <row r="1206" spans="1:21" ht="14.25" customHeight="1">
      <c r="A1206" s="19">
        <v>38</v>
      </c>
      <c r="B1206" s="19">
        <v>28.27</v>
      </c>
      <c r="C1206" s="20">
        <v>0</v>
      </c>
      <c r="D1206" s="20">
        <v>0</v>
      </c>
      <c r="E1206" s="20">
        <v>1</v>
      </c>
      <c r="F1206" s="20">
        <v>0</v>
      </c>
      <c r="G1206" s="20">
        <v>1</v>
      </c>
      <c r="H1206" s="21">
        <v>0</v>
      </c>
      <c r="I1206" s="21">
        <v>1</v>
      </c>
      <c r="J1206" s="21">
        <v>0</v>
      </c>
      <c r="K1206" s="21">
        <v>0</v>
      </c>
      <c r="L1206" s="21">
        <v>0</v>
      </c>
      <c r="M1206" s="21">
        <v>0</v>
      </c>
      <c r="N1206" s="21">
        <v>0</v>
      </c>
      <c r="O1206" s="21">
        <v>1</v>
      </c>
      <c r="P1206" s="21">
        <v>0</v>
      </c>
      <c r="Q1206" s="22">
        <v>5484.4673000000003</v>
      </c>
      <c r="R1206" s="59">
        <f t="shared" si="54"/>
        <v>5181.2398795986883</v>
      </c>
      <c r="S1206" s="59">
        <f t="shared" si="55"/>
        <v>303.22742040131197</v>
      </c>
      <c r="T1206" s="61">
        <f t="shared" si="56"/>
        <v>-5.5288399732333522E-2</v>
      </c>
      <c r="U1206" s="61"/>
    </row>
    <row r="1207" spans="1:21" ht="14.25" customHeight="1">
      <c r="A1207" s="19">
        <v>38</v>
      </c>
      <c r="B1207" s="19">
        <v>29.26</v>
      </c>
      <c r="C1207" s="20">
        <v>0</v>
      </c>
      <c r="D1207" s="20">
        <v>0</v>
      </c>
      <c r="E1207" s="20">
        <v>1</v>
      </c>
      <c r="F1207" s="20">
        <v>0</v>
      </c>
      <c r="G1207" s="20">
        <v>1</v>
      </c>
      <c r="H1207" s="21">
        <v>0</v>
      </c>
      <c r="I1207" s="21">
        <v>0</v>
      </c>
      <c r="J1207" s="21">
        <v>0</v>
      </c>
      <c r="K1207" s="21">
        <v>1</v>
      </c>
      <c r="L1207" s="21">
        <v>0</v>
      </c>
      <c r="M1207" s="21">
        <v>0</v>
      </c>
      <c r="N1207" s="21">
        <v>0</v>
      </c>
      <c r="O1207" s="21">
        <v>1</v>
      </c>
      <c r="P1207" s="21">
        <v>0</v>
      </c>
      <c r="Q1207" s="22">
        <v>6457.8433999999997</v>
      </c>
      <c r="R1207" s="59">
        <f t="shared" si="54"/>
        <v>5877.4819622769101</v>
      </c>
      <c r="S1207" s="59">
        <f t="shared" si="55"/>
        <v>580.36143772308969</v>
      </c>
      <c r="T1207" s="61">
        <f t="shared" si="56"/>
        <v>-8.9869233701623932E-2</v>
      </c>
      <c r="U1207" s="61"/>
    </row>
    <row r="1208" spans="1:21" ht="14.25" customHeight="1">
      <c r="A1208" s="19">
        <v>39</v>
      </c>
      <c r="B1208" s="19">
        <v>29.6</v>
      </c>
      <c r="C1208" s="20">
        <v>0</v>
      </c>
      <c r="D1208" s="20">
        <v>0</v>
      </c>
      <c r="E1208" s="20">
        <v>1</v>
      </c>
      <c r="F1208" s="20">
        <v>0</v>
      </c>
      <c r="G1208" s="20">
        <v>1</v>
      </c>
      <c r="H1208" s="21">
        <v>0</v>
      </c>
      <c r="I1208" s="21">
        <v>0</v>
      </c>
      <c r="J1208" s="21">
        <v>1</v>
      </c>
      <c r="K1208" s="21">
        <v>0</v>
      </c>
      <c r="L1208" s="21">
        <v>0</v>
      </c>
      <c r="M1208" s="21">
        <v>0</v>
      </c>
      <c r="N1208" s="21">
        <v>0</v>
      </c>
      <c r="O1208" s="21">
        <v>1</v>
      </c>
      <c r="P1208" s="21">
        <v>0</v>
      </c>
      <c r="Q1208" s="22">
        <v>7512.2669999999998</v>
      </c>
      <c r="R1208" s="59">
        <f t="shared" si="54"/>
        <v>5693.7191654432609</v>
      </c>
      <c r="S1208" s="59">
        <f t="shared" si="55"/>
        <v>1818.547834556739</v>
      </c>
      <c r="T1208" s="61">
        <f t="shared" si="56"/>
        <v>-0.24207710329741194</v>
      </c>
      <c r="U1208" s="61"/>
    </row>
    <row r="1209" spans="1:21" ht="14.25" customHeight="1">
      <c r="A1209" s="19">
        <v>39</v>
      </c>
      <c r="B1209" s="19">
        <v>26.22</v>
      </c>
      <c r="C1209" s="20">
        <v>0</v>
      </c>
      <c r="D1209" s="20">
        <v>0</v>
      </c>
      <c r="E1209" s="20">
        <v>1</v>
      </c>
      <c r="F1209" s="20">
        <v>0</v>
      </c>
      <c r="G1209" s="20">
        <v>1</v>
      </c>
      <c r="H1209" s="21">
        <v>0</v>
      </c>
      <c r="I1209" s="21">
        <v>0</v>
      </c>
      <c r="J1209" s="21">
        <v>0</v>
      </c>
      <c r="K1209" s="21">
        <v>1</v>
      </c>
      <c r="L1209" s="21">
        <v>0</v>
      </c>
      <c r="M1209" s="21">
        <v>0</v>
      </c>
      <c r="N1209" s="21">
        <v>0</v>
      </c>
      <c r="O1209" s="21">
        <v>1</v>
      </c>
      <c r="P1209" s="21">
        <v>0</v>
      </c>
      <c r="Q1209" s="22">
        <v>6123.5688</v>
      </c>
      <c r="R1209" s="59">
        <f t="shared" si="54"/>
        <v>5733.0050946503106</v>
      </c>
      <c r="S1209" s="59">
        <f t="shared" si="55"/>
        <v>390.56370534968937</v>
      </c>
      <c r="T1209" s="61">
        <f t="shared" si="56"/>
        <v>-6.3780406182370214E-2</v>
      </c>
      <c r="U1209" s="61"/>
    </row>
    <row r="1210" spans="1:21" ht="14.25" customHeight="1">
      <c r="A1210" s="19">
        <v>40</v>
      </c>
      <c r="B1210" s="19">
        <v>26.315000000000001</v>
      </c>
      <c r="C1210" s="20">
        <v>0</v>
      </c>
      <c r="D1210" s="20">
        <v>0</v>
      </c>
      <c r="E1210" s="20">
        <v>1</v>
      </c>
      <c r="F1210" s="20">
        <v>0</v>
      </c>
      <c r="G1210" s="20">
        <v>1</v>
      </c>
      <c r="H1210" s="21">
        <v>0</v>
      </c>
      <c r="I1210" s="21">
        <v>0</v>
      </c>
      <c r="J1210" s="21">
        <v>0</v>
      </c>
      <c r="K1210" s="21">
        <v>1</v>
      </c>
      <c r="L1210" s="21">
        <v>0</v>
      </c>
      <c r="M1210" s="21">
        <v>0</v>
      </c>
      <c r="N1210" s="21">
        <v>0</v>
      </c>
      <c r="O1210" s="21">
        <v>1</v>
      </c>
      <c r="P1210" s="21">
        <v>0</v>
      </c>
      <c r="Q1210" s="22">
        <v>6389.3778499999999</v>
      </c>
      <c r="R1210" s="59">
        <f t="shared" si="54"/>
        <v>6061.6944511797738</v>
      </c>
      <c r="S1210" s="59">
        <f t="shared" si="55"/>
        <v>327.6833988202261</v>
      </c>
      <c r="T1210" s="61">
        <f t="shared" si="56"/>
        <v>-5.1285650420600203E-2</v>
      </c>
      <c r="U1210" s="61"/>
    </row>
    <row r="1211" spans="1:21" ht="14.25" customHeight="1">
      <c r="A1211" s="19">
        <v>40</v>
      </c>
      <c r="B1211" s="19">
        <v>29.355</v>
      </c>
      <c r="C1211" s="20">
        <v>0</v>
      </c>
      <c r="D1211" s="20">
        <v>0</v>
      </c>
      <c r="E1211" s="20">
        <v>1</v>
      </c>
      <c r="F1211" s="20">
        <v>0</v>
      </c>
      <c r="G1211" s="20">
        <v>1</v>
      </c>
      <c r="H1211" s="21">
        <v>0</v>
      </c>
      <c r="I1211" s="21">
        <v>0</v>
      </c>
      <c r="J1211" s="21">
        <v>0</v>
      </c>
      <c r="K1211" s="21">
        <v>1</v>
      </c>
      <c r="L1211" s="21">
        <v>0</v>
      </c>
      <c r="M1211" s="21">
        <v>0</v>
      </c>
      <c r="N1211" s="21">
        <v>0</v>
      </c>
      <c r="O1211" s="21">
        <v>1</v>
      </c>
      <c r="P1211" s="21">
        <v>0</v>
      </c>
      <c r="Q1211" s="22">
        <v>6393.6034499999996</v>
      </c>
      <c r="R1211" s="59">
        <f t="shared" si="54"/>
        <v>6520.5223049068627</v>
      </c>
      <c r="S1211" s="59">
        <f t="shared" si="55"/>
        <v>-126.91885490686309</v>
      </c>
      <c r="T1211" s="61">
        <f t="shared" si="56"/>
        <v>1.9850911289605096E-2</v>
      </c>
      <c r="U1211" s="61"/>
    </row>
    <row r="1212" spans="1:21" ht="14.25" customHeight="1">
      <c r="A1212" s="19">
        <v>40</v>
      </c>
      <c r="B1212" s="19">
        <v>25.08</v>
      </c>
      <c r="C1212" s="20">
        <v>0</v>
      </c>
      <c r="D1212" s="20">
        <v>0</v>
      </c>
      <c r="E1212" s="20">
        <v>1</v>
      </c>
      <c r="F1212" s="20">
        <v>0</v>
      </c>
      <c r="G1212" s="20">
        <v>1</v>
      </c>
      <c r="H1212" s="21">
        <v>0</v>
      </c>
      <c r="I1212" s="21">
        <v>1</v>
      </c>
      <c r="J1212" s="21">
        <v>0</v>
      </c>
      <c r="K1212" s="21">
        <v>0</v>
      </c>
      <c r="L1212" s="21">
        <v>0</v>
      </c>
      <c r="M1212" s="21">
        <v>0</v>
      </c>
      <c r="N1212" s="21">
        <v>0</v>
      </c>
      <c r="O1212" s="21">
        <v>1</v>
      </c>
      <c r="P1212" s="21">
        <v>0</v>
      </c>
      <c r="Q1212" s="22">
        <v>5415.6611999999996</v>
      </c>
      <c r="R1212" s="59">
        <f t="shared" si="54"/>
        <v>5328.4744658163072</v>
      </c>
      <c r="S1212" s="59">
        <f t="shared" si="55"/>
        <v>87.186734183692352</v>
      </c>
      <c r="T1212" s="61">
        <f t="shared" si="56"/>
        <v>-1.6099000835519836E-2</v>
      </c>
      <c r="U1212" s="61"/>
    </row>
    <row r="1213" spans="1:21" ht="14.25" customHeight="1">
      <c r="A1213" s="19">
        <v>40</v>
      </c>
      <c r="B1213" s="19">
        <v>24.97</v>
      </c>
      <c r="C1213" s="20">
        <v>0</v>
      </c>
      <c r="D1213" s="20">
        <v>0</v>
      </c>
      <c r="E1213" s="20">
        <v>1</v>
      </c>
      <c r="F1213" s="20">
        <v>0</v>
      </c>
      <c r="G1213" s="20">
        <v>1</v>
      </c>
      <c r="H1213" s="21">
        <v>0</v>
      </c>
      <c r="I1213" s="21">
        <v>1</v>
      </c>
      <c r="J1213" s="21">
        <v>0</v>
      </c>
      <c r="K1213" s="21">
        <v>0</v>
      </c>
      <c r="L1213" s="21">
        <v>0</v>
      </c>
      <c r="M1213" s="21">
        <v>0</v>
      </c>
      <c r="N1213" s="21">
        <v>0</v>
      </c>
      <c r="O1213" s="21">
        <v>1</v>
      </c>
      <c r="P1213" s="21">
        <v>0</v>
      </c>
      <c r="Q1213" s="22">
        <v>6593.5083000000004</v>
      </c>
      <c r="R1213" s="59">
        <f t="shared" si="54"/>
        <v>5311.8721421617083</v>
      </c>
      <c r="S1213" s="59">
        <f t="shared" si="55"/>
        <v>1281.6361578382921</v>
      </c>
      <c r="T1213" s="61">
        <f t="shared" si="56"/>
        <v>-0.19437848555347872</v>
      </c>
      <c r="U1213" s="61"/>
    </row>
    <row r="1214" spans="1:21" ht="14.25" customHeight="1">
      <c r="A1214" s="19">
        <v>40</v>
      </c>
      <c r="B1214" s="19">
        <v>29.9</v>
      </c>
      <c r="C1214" s="20">
        <v>0</v>
      </c>
      <c r="D1214" s="20">
        <v>0</v>
      </c>
      <c r="E1214" s="20">
        <v>1</v>
      </c>
      <c r="F1214" s="20">
        <v>0</v>
      </c>
      <c r="G1214" s="20">
        <v>1</v>
      </c>
      <c r="H1214" s="21">
        <v>0</v>
      </c>
      <c r="I1214" s="21">
        <v>0</v>
      </c>
      <c r="J1214" s="21">
        <v>1</v>
      </c>
      <c r="K1214" s="21">
        <v>0</v>
      </c>
      <c r="L1214" s="21">
        <v>0</v>
      </c>
      <c r="M1214" s="21">
        <v>0</v>
      </c>
      <c r="N1214" s="21">
        <v>0</v>
      </c>
      <c r="O1214" s="21">
        <v>1</v>
      </c>
      <c r="P1214" s="21">
        <v>0</v>
      </c>
      <c r="Q1214" s="22">
        <v>6600.3609999999999</v>
      </c>
      <c r="R1214" s="59">
        <f t="shared" si="54"/>
        <v>6053.3492160562928</v>
      </c>
      <c r="S1214" s="59">
        <f t="shared" si="55"/>
        <v>547.01178394370709</v>
      </c>
      <c r="T1214" s="61">
        <f t="shared" si="56"/>
        <v>-8.2876040256541592E-2</v>
      </c>
      <c r="U1214" s="61"/>
    </row>
    <row r="1215" spans="1:21" ht="14.25" customHeight="1">
      <c r="A1215" s="19">
        <v>41</v>
      </c>
      <c r="B1215" s="19">
        <v>28.405000000000001</v>
      </c>
      <c r="C1215" s="20">
        <v>0</v>
      </c>
      <c r="D1215" s="20">
        <v>0</v>
      </c>
      <c r="E1215" s="20">
        <v>1</v>
      </c>
      <c r="F1215" s="20">
        <v>0</v>
      </c>
      <c r="G1215" s="20">
        <v>1</v>
      </c>
      <c r="H1215" s="21">
        <v>0</v>
      </c>
      <c r="I1215" s="21">
        <v>0</v>
      </c>
      <c r="J1215" s="21">
        <v>0</v>
      </c>
      <c r="K1215" s="21">
        <v>1</v>
      </c>
      <c r="L1215" s="21">
        <v>0</v>
      </c>
      <c r="M1215" s="21">
        <v>0</v>
      </c>
      <c r="N1215" s="21">
        <v>0</v>
      </c>
      <c r="O1215" s="21">
        <v>1</v>
      </c>
      <c r="P1215" s="21">
        <v>0</v>
      </c>
      <c r="Q1215" s="22">
        <v>6664.68595</v>
      </c>
      <c r="R1215" s="59">
        <f t="shared" si="54"/>
        <v>6691.4895867176347</v>
      </c>
      <c r="S1215" s="59">
        <f t="shared" si="55"/>
        <v>-26.803636717634618</v>
      </c>
      <c r="T1215" s="61">
        <f t="shared" si="56"/>
        <v>4.0217403968801583E-3</v>
      </c>
      <c r="U1215" s="61"/>
    </row>
    <row r="1216" spans="1:21" ht="14.25" customHeight="1">
      <c r="A1216" s="19">
        <v>41</v>
      </c>
      <c r="B1216" s="19">
        <v>28.8</v>
      </c>
      <c r="C1216" s="20">
        <v>0</v>
      </c>
      <c r="D1216" s="20">
        <v>0</v>
      </c>
      <c r="E1216" s="20">
        <v>1</v>
      </c>
      <c r="F1216" s="20">
        <v>0</v>
      </c>
      <c r="G1216" s="20">
        <v>1</v>
      </c>
      <c r="H1216" s="21">
        <v>0</v>
      </c>
      <c r="I1216" s="21">
        <v>0</v>
      </c>
      <c r="J1216" s="21">
        <v>1</v>
      </c>
      <c r="K1216" s="21">
        <v>0</v>
      </c>
      <c r="L1216" s="21">
        <v>0</v>
      </c>
      <c r="M1216" s="21">
        <v>0</v>
      </c>
      <c r="N1216" s="21">
        <v>0</v>
      </c>
      <c r="O1216" s="21">
        <v>1</v>
      </c>
      <c r="P1216" s="21">
        <v>0</v>
      </c>
      <c r="Q1216" s="22">
        <v>6282.2349999999997</v>
      </c>
      <c r="R1216" s="59">
        <f t="shared" si="54"/>
        <v>6201.6769656107972</v>
      </c>
      <c r="S1216" s="59">
        <f t="shared" si="55"/>
        <v>80.558034389202476</v>
      </c>
      <c r="T1216" s="61">
        <f t="shared" si="56"/>
        <v>-1.2823148829867473E-2</v>
      </c>
      <c r="U1216" s="61"/>
    </row>
    <row r="1217" spans="1:21" ht="14.25" customHeight="1">
      <c r="A1217" s="19">
        <v>41</v>
      </c>
      <c r="B1217" s="19">
        <v>29.64</v>
      </c>
      <c r="C1217" s="20">
        <v>0</v>
      </c>
      <c r="D1217" s="20">
        <v>0</v>
      </c>
      <c r="E1217" s="20">
        <v>1</v>
      </c>
      <c r="F1217" s="20">
        <v>0</v>
      </c>
      <c r="G1217" s="20">
        <v>1</v>
      </c>
      <c r="H1217" s="21">
        <v>0</v>
      </c>
      <c r="I1217" s="21">
        <v>0</v>
      </c>
      <c r="J1217" s="21">
        <v>0</v>
      </c>
      <c r="K1217" s="21">
        <v>0</v>
      </c>
      <c r="L1217" s="21">
        <v>1</v>
      </c>
      <c r="M1217" s="21">
        <v>0</v>
      </c>
      <c r="N1217" s="21">
        <v>0</v>
      </c>
      <c r="O1217" s="21">
        <v>1</v>
      </c>
      <c r="P1217" s="21">
        <v>0</v>
      </c>
      <c r="Q1217" s="22">
        <v>9222.4025999999994</v>
      </c>
      <c r="R1217" s="59">
        <f t="shared" si="54"/>
        <v>7252.5100311461974</v>
      </c>
      <c r="S1217" s="59">
        <f t="shared" si="55"/>
        <v>1969.892568853802</v>
      </c>
      <c r="T1217" s="61">
        <f t="shared" si="56"/>
        <v>-0.21359863088755224</v>
      </c>
      <c r="U1217" s="61"/>
    </row>
    <row r="1218" spans="1:21" ht="14.25" customHeight="1">
      <c r="A1218" s="19">
        <v>42</v>
      </c>
      <c r="B1218" s="19">
        <v>26.9</v>
      </c>
      <c r="C1218" s="20">
        <v>0</v>
      </c>
      <c r="D1218" s="20">
        <v>0</v>
      </c>
      <c r="E1218" s="20">
        <v>1</v>
      </c>
      <c r="F1218" s="20">
        <v>0</v>
      </c>
      <c r="G1218" s="20">
        <v>1</v>
      </c>
      <c r="H1218" s="21">
        <v>0</v>
      </c>
      <c r="I1218" s="21">
        <v>0</v>
      </c>
      <c r="J1218" s="21">
        <v>1</v>
      </c>
      <c r="K1218" s="21">
        <v>0</v>
      </c>
      <c r="L1218" s="21">
        <v>0</v>
      </c>
      <c r="M1218" s="21">
        <v>0</v>
      </c>
      <c r="N1218" s="21">
        <v>0</v>
      </c>
      <c r="O1218" s="21">
        <v>1</v>
      </c>
      <c r="P1218" s="21">
        <v>0</v>
      </c>
      <c r="Q1218" s="22">
        <v>5969.723</v>
      </c>
      <c r="R1218" s="59">
        <f t="shared" si="54"/>
        <v>6229.2605431318552</v>
      </c>
      <c r="S1218" s="59">
        <f t="shared" si="55"/>
        <v>-259.53754313185527</v>
      </c>
      <c r="T1218" s="61">
        <f t="shared" si="56"/>
        <v>4.3475642526773065E-2</v>
      </c>
      <c r="U1218" s="61"/>
    </row>
    <row r="1219" spans="1:21" ht="14.25" customHeight="1">
      <c r="A1219" s="19">
        <v>42</v>
      </c>
      <c r="B1219" s="19">
        <v>26.125</v>
      </c>
      <c r="C1219" s="20">
        <v>0</v>
      </c>
      <c r="D1219" s="20">
        <v>0</v>
      </c>
      <c r="E1219" s="20">
        <v>1</v>
      </c>
      <c r="F1219" s="20">
        <v>0</v>
      </c>
      <c r="G1219" s="20">
        <v>1</v>
      </c>
      <c r="H1219" s="21">
        <v>0</v>
      </c>
      <c r="I1219" s="21">
        <v>0</v>
      </c>
      <c r="J1219" s="21">
        <v>0</v>
      </c>
      <c r="K1219" s="21">
        <v>0</v>
      </c>
      <c r="L1219" s="21">
        <v>1</v>
      </c>
      <c r="M1219" s="21">
        <v>0</v>
      </c>
      <c r="N1219" s="21">
        <v>0</v>
      </c>
      <c r="O1219" s="21">
        <v>1</v>
      </c>
      <c r="P1219" s="21">
        <v>0</v>
      </c>
      <c r="Q1219" s="22">
        <v>7729.6457499999997</v>
      </c>
      <c r="R1219" s="59">
        <f t="shared" ref="R1219:R1282" si="57">$X$2*A1219+$X$3*B1219+($X$4)*C1219+$X$5*D1219+($X$6)*E1219+($X$7)*F1219+($X$8)*G1219+$X$9*H1219+($X$10)*I1219+($X$11)*J1219+$X$12*K1219+$X$13*L1219+$X$14*M1219+($X$15)*N1219+($X$16)*O1219+($X$17)*P1219+($X$18)</f>
        <v>7036.3413113747411</v>
      </c>
      <c r="S1219" s="59">
        <f t="shared" ref="S1219:S1282" si="58">Q1219-R1219</f>
        <v>693.30443862525863</v>
      </c>
      <c r="T1219" s="61">
        <f t="shared" ref="T1219:T1282" si="59">(R1219-Q1219)/Q1219</f>
        <v>-8.9694206054043116E-2</v>
      </c>
      <c r="U1219" s="61"/>
    </row>
    <row r="1220" spans="1:21" ht="14.25" customHeight="1">
      <c r="A1220" s="19">
        <v>42</v>
      </c>
      <c r="B1220" s="19">
        <v>26.315000000000001</v>
      </c>
      <c r="C1220" s="20">
        <v>0</v>
      </c>
      <c r="D1220" s="20">
        <v>0</v>
      </c>
      <c r="E1220" s="20">
        <v>1</v>
      </c>
      <c r="F1220" s="20">
        <v>0</v>
      </c>
      <c r="G1220" s="20">
        <v>1</v>
      </c>
      <c r="H1220" s="21">
        <v>0</v>
      </c>
      <c r="I1220" s="21">
        <v>0</v>
      </c>
      <c r="J1220" s="21">
        <v>0</v>
      </c>
      <c r="K1220" s="21">
        <v>1</v>
      </c>
      <c r="L1220" s="21">
        <v>0</v>
      </c>
      <c r="M1220" s="21">
        <v>0</v>
      </c>
      <c r="N1220" s="21">
        <v>0</v>
      </c>
      <c r="O1220" s="21">
        <v>1</v>
      </c>
      <c r="P1220" s="21">
        <v>0</v>
      </c>
      <c r="Q1220" s="22">
        <v>6940.90985</v>
      </c>
      <c r="R1220" s="59">
        <f t="shared" si="57"/>
        <v>6690.3964233807528</v>
      </c>
      <c r="S1220" s="59">
        <f t="shared" si="58"/>
        <v>250.51342661924718</v>
      </c>
      <c r="T1220" s="61">
        <f t="shared" si="59"/>
        <v>-3.6092303751682812E-2</v>
      </c>
      <c r="U1220" s="61"/>
    </row>
    <row r="1221" spans="1:21" ht="14.25" customHeight="1">
      <c r="A1221" s="19">
        <v>43</v>
      </c>
      <c r="B1221" s="19">
        <v>27.36</v>
      </c>
      <c r="C1221" s="20">
        <v>0</v>
      </c>
      <c r="D1221" s="20">
        <v>0</v>
      </c>
      <c r="E1221" s="20">
        <v>1</v>
      </c>
      <c r="F1221" s="20">
        <v>0</v>
      </c>
      <c r="G1221" s="20">
        <v>1</v>
      </c>
      <c r="H1221" s="21">
        <v>0</v>
      </c>
      <c r="I1221" s="21">
        <v>0</v>
      </c>
      <c r="J1221" s="21">
        <v>0</v>
      </c>
      <c r="K1221" s="21">
        <v>0</v>
      </c>
      <c r="L1221" s="21">
        <v>1</v>
      </c>
      <c r="M1221" s="21">
        <v>0</v>
      </c>
      <c r="N1221" s="21">
        <v>0</v>
      </c>
      <c r="O1221" s="21">
        <v>1</v>
      </c>
      <c r="P1221" s="21">
        <v>0</v>
      </c>
      <c r="Q1221" s="22">
        <v>8606.2173999999995</v>
      </c>
      <c r="R1221" s="59">
        <f t="shared" si="57"/>
        <v>7537.091113051858</v>
      </c>
      <c r="S1221" s="59">
        <f t="shared" si="58"/>
        <v>1069.1262869481416</v>
      </c>
      <c r="T1221" s="61">
        <f t="shared" si="59"/>
        <v>-0.12422719962293093</v>
      </c>
      <c r="U1221" s="61"/>
    </row>
    <row r="1222" spans="1:21" ht="14.25" customHeight="1">
      <c r="A1222" s="19">
        <v>43</v>
      </c>
      <c r="B1222" s="19">
        <v>26.03</v>
      </c>
      <c r="C1222" s="20">
        <v>0</v>
      </c>
      <c r="D1222" s="20">
        <v>0</v>
      </c>
      <c r="E1222" s="20">
        <v>1</v>
      </c>
      <c r="F1222" s="20">
        <v>0</v>
      </c>
      <c r="G1222" s="20">
        <v>1</v>
      </c>
      <c r="H1222" s="21">
        <v>0</v>
      </c>
      <c r="I1222" s="21">
        <v>0</v>
      </c>
      <c r="J1222" s="21">
        <v>0</v>
      </c>
      <c r="K1222" s="21">
        <v>0</v>
      </c>
      <c r="L1222" s="21">
        <v>1</v>
      </c>
      <c r="M1222" s="21">
        <v>0</v>
      </c>
      <c r="N1222" s="21">
        <v>0</v>
      </c>
      <c r="O1222" s="21">
        <v>1</v>
      </c>
      <c r="P1222" s="21">
        <v>0</v>
      </c>
      <c r="Q1222" s="22">
        <v>6837.3687</v>
      </c>
      <c r="R1222" s="59">
        <f t="shared" si="57"/>
        <v>7336.353927046257</v>
      </c>
      <c r="S1222" s="59">
        <f t="shared" si="58"/>
        <v>-498.98522704625702</v>
      </c>
      <c r="T1222" s="61">
        <f t="shared" si="59"/>
        <v>7.2979131145327447E-2</v>
      </c>
      <c r="U1222" s="61"/>
    </row>
    <row r="1223" spans="1:21" ht="14.25" customHeight="1">
      <c r="A1223" s="19">
        <v>43</v>
      </c>
      <c r="B1223" s="19">
        <v>25.52</v>
      </c>
      <c r="C1223" s="20">
        <v>0</v>
      </c>
      <c r="D1223" s="20">
        <v>0</v>
      </c>
      <c r="E1223" s="20">
        <v>1</v>
      </c>
      <c r="F1223" s="20">
        <v>0</v>
      </c>
      <c r="G1223" s="20">
        <v>1</v>
      </c>
      <c r="H1223" s="21">
        <v>0</v>
      </c>
      <c r="I1223" s="21">
        <v>1</v>
      </c>
      <c r="J1223" s="21">
        <v>0</v>
      </c>
      <c r="K1223" s="21">
        <v>0</v>
      </c>
      <c r="L1223" s="21">
        <v>0</v>
      </c>
      <c r="M1223" s="21">
        <v>0</v>
      </c>
      <c r="N1223" s="21">
        <v>0</v>
      </c>
      <c r="O1223" s="21">
        <v>1</v>
      </c>
      <c r="P1223" s="21">
        <v>0</v>
      </c>
      <c r="Q1223" s="22">
        <v>14478.33015</v>
      </c>
      <c r="R1223" s="59">
        <f t="shared" si="57"/>
        <v>6337.9367187361713</v>
      </c>
      <c r="S1223" s="59">
        <f t="shared" si="58"/>
        <v>8140.3934312638285</v>
      </c>
      <c r="T1223" s="61">
        <f t="shared" si="59"/>
        <v>-0.56224670572689139</v>
      </c>
      <c r="U1223" s="61"/>
    </row>
    <row r="1224" spans="1:21" ht="14.25" customHeight="1">
      <c r="A1224" s="19">
        <v>44</v>
      </c>
      <c r="B1224" s="19">
        <v>27.4</v>
      </c>
      <c r="C1224" s="20">
        <v>0</v>
      </c>
      <c r="D1224" s="20">
        <v>0</v>
      </c>
      <c r="E1224" s="20">
        <v>1</v>
      </c>
      <c r="F1224" s="20">
        <v>0</v>
      </c>
      <c r="G1224" s="20">
        <v>1</v>
      </c>
      <c r="H1224" s="21">
        <v>0</v>
      </c>
      <c r="I1224" s="21">
        <v>0</v>
      </c>
      <c r="J1224" s="21">
        <v>1</v>
      </c>
      <c r="K1224" s="21">
        <v>0</v>
      </c>
      <c r="L1224" s="21">
        <v>0</v>
      </c>
      <c r="M1224" s="21">
        <v>0</v>
      </c>
      <c r="N1224" s="21">
        <v>0</v>
      </c>
      <c r="O1224" s="21">
        <v>1</v>
      </c>
      <c r="P1224" s="21">
        <v>0</v>
      </c>
      <c r="Q1224" s="22">
        <v>7726.8540000000003</v>
      </c>
      <c r="R1224" s="59">
        <f t="shared" si="57"/>
        <v>6933.4276228537383</v>
      </c>
      <c r="S1224" s="59">
        <f t="shared" si="58"/>
        <v>793.42637714626198</v>
      </c>
      <c r="T1224" s="61">
        <f t="shared" si="59"/>
        <v>-0.10268427191017999</v>
      </c>
      <c r="U1224" s="61"/>
    </row>
    <row r="1225" spans="1:21" ht="14.25" customHeight="1">
      <c r="A1225" s="19">
        <v>44</v>
      </c>
      <c r="B1225" s="19">
        <v>29.734999999999999</v>
      </c>
      <c r="C1225" s="20">
        <v>0</v>
      </c>
      <c r="D1225" s="20">
        <v>0</v>
      </c>
      <c r="E1225" s="20">
        <v>1</v>
      </c>
      <c r="F1225" s="20">
        <v>0</v>
      </c>
      <c r="G1225" s="20">
        <v>1</v>
      </c>
      <c r="H1225" s="21">
        <v>0</v>
      </c>
      <c r="I1225" s="21">
        <v>0</v>
      </c>
      <c r="J1225" s="21">
        <v>0</v>
      </c>
      <c r="K1225" s="21">
        <v>0</v>
      </c>
      <c r="L1225" s="21">
        <v>1</v>
      </c>
      <c r="M1225" s="21">
        <v>0</v>
      </c>
      <c r="N1225" s="21">
        <v>0</v>
      </c>
      <c r="O1225" s="21">
        <v>1</v>
      </c>
      <c r="P1225" s="21">
        <v>0</v>
      </c>
      <c r="Q1225" s="22">
        <v>32108.662820000001</v>
      </c>
      <c r="R1225" s="59">
        <f t="shared" si="57"/>
        <v>8209.9013598766396</v>
      </c>
      <c r="S1225" s="59">
        <f t="shared" si="58"/>
        <v>23898.761460123362</v>
      </c>
      <c r="T1225" s="61">
        <f t="shared" si="59"/>
        <v>-0.7443088363442274</v>
      </c>
      <c r="U1225" s="61"/>
    </row>
    <row r="1226" spans="1:21" ht="14.25" customHeight="1">
      <c r="A1226" s="19">
        <v>44</v>
      </c>
      <c r="B1226" s="19">
        <v>25.364999999999998</v>
      </c>
      <c r="C1226" s="20">
        <v>0</v>
      </c>
      <c r="D1226" s="20">
        <v>0</v>
      </c>
      <c r="E1226" s="20">
        <v>1</v>
      </c>
      <c r="F1226" s="20">
        <v>0</v>
      </c>
      <c r="G1226" s="20">
        <v>1</v>
      </c>
      <c r="H1226" s="21">
        <v>0</v>
      </c>
      <c r="I1226" s="21">
        <v>0</v>
      </c>
      <c r="J1226" s="21">
        <v>0</v>
      </c>
      <c r="K1226" s="21">
        <v>1</v>
      </c>
      <c r="L1226" s="21">
        <v>0</v>
      </c>
      <c r="M1226" s="21">
        <v>0</v>
      </c>
      <c r="N1226" s="21">
        <v>0</v>
      </c>
      <c r="O1226" s="21">
        <v>1</v>
      </c>
      <c r="P1226" s="21">
        <v>0</v>
      </c>
      <c r="Q1226" s="22">
        <v>7518.0253499999999</v>
      </c>
      <c r="R1226" s="59">
        <f t="shared" si="57"/>
        <v>7175.7146912920143</v>
      </c>
      <c r="S1226" s="59">
        <f t="shared" si="58"/>
        <v>342.31065870798557</v>
      </c>
      <c r="T1226" s="61">
        <f t="shared" si="59"/>
        <v>-4.553199048577105E-2</v>
      </c>
      <c r="U1226" s="61"/>
    </row>
    <row r="1227" spans="1:21" ht="14.25" customHeight="1">
      <c r="A1227" s="19">
        <v>45</v>
      </c>
      <c r="B1227" s="19">
        <v>28.7</v>
      </c>
      <c r="C1227" s="20">
        <v>0</v>
      </c>
      <c r="D1227" s="20">
        <v>0</v>
      </c>
      <c r="E1227" s="20">
        <v>1</v>
      </c>
      <c r="F1227" s="20">
        <v>0</v>
      </c>
      <c r="G1227" s="20">
        <v>1</v>
      </c>
      <c r="H1227" s="21">
        <v>0</v>
      </c>
      <c r="I1227" s="21">
        <v>0</v>
      </c>
      <c r="J1227" s="21">
        <v>1</v>
      </c>
      <c r="K1227" s="21">
        <v>0</v>
      </c>
      <c r="L1227" s="21">
        <v>0</v>
      </c>
      <c r="M1227" s="21">
        <v>0</v>
      </c>
      <c r="N1227" s="21">
        <v>0</v>
      </c>
      <c r="O1227" s="21">
        <v>1</v>
      </c>
      <c r="P1227" s="21">
        <v>0</v>
      </c>
      <c r="Q1227" s="22">
        <v>8027.9679999999998</v>
      </c>
      <c r="R1227" s="59">
        <f t="shared" si="57"/>
        <v>7443.9878885085745</v>
      </c>
      <c r="S1227" s="59">
        <f t="shared" si="58"/>
        <v>583.9801114914253</v>
      </c>
      <c r="T1227" s="61">
        <f t="shared" si="59"/>
        <v>-7.274320369630588E-2</v>
      </c>
      <c r="U1227" s="61"/>
    </row>
    <row r="1228" spans="1:21" ht="14.25" customHeight="1">
      <c r="A1228" s="19">
        <v>45</v>
      </c>
      <c r="B1228" s="19">
        <v>27.5</v>
      </c>
      <c r="C1228" s="20">
        <v>0</v>
      </c>
      <c r="D1228" s="20">
        <v>0</v>
      </c>
      <c r="E1228" s="20">
        <v>1</v>
      </c>
      <c r="F1228" s="20">
        <v>0</v>
      </c>
      <c r="G1228" s="20">
        <v>1</v>
      </c>
      <c r="H1228" s="21">
        <v>0</v>
      </c>
      <c r="I1228" s="21">
        <v>0</v>
      </c>
      <c r="J1228" s="21">
        <v>1</v>
      </c>
      <c r="K1228" s="21">
        <v>0</v>
      </c>
      <c r="L1228" s="21">
        <v>0</v>
      </c>
      <c r="M1228" s="21">
        <v>0</v>
      </c>
      <c r="N1228" s="21">
        <v>0</v>
      </c>
      <c r="O1228" s="21">
        <v>1</v>
      </c>
      <c r="P1228" s="21">
        <v>0</v>
      </c>
      <c r="Q1228" s="22">
        <v>8615.2999999999993</v>
      </c>
      <c r="R1228" s="59">
        <f t="shared" si="57"/>
        <v>7262.871630458405</v>
      </c>
      <c r="S1228" s="59">
        <f t="shared" si="58"/>
        <v>1352.4283695415943</v>
      </c>
      <c r="T1228" s="61">
        <f t="shared" si="59"/>
        <v>-0.15697983465945403</v>
      </c>
      <c r="U1228" s="61"/>
    </row>
    <row r="1229" spans="1:21" ht="14.25" customHeight="1">
      <c r="A1229" s="19">
        <v>46</v>
      </c>
      <c r="B1229" s="19">
        <v>26.62</v>
      </c>
      <c r="C1229" s="20">
        <v>0</v>
      </c>
      <c r="D1229" s="20">
        <v>0</v>
      </c>
      <c r="E1229" s="20">
        <v>1</v>
      </c>
      <c r="F1229" s="20">
        <v>0</v>
      </c>
      <c r="G1229" s="20">
        <v>1</v>
      </c>
      <c r="H1229" s="21">
        <v>0</v>
      </c>
      <c r="I1229" s="21">
        <v>1</v>
      </c>
      <c r="J1229" s="21">
        <v>0</v>
      </c>
      <c r="K1229" s="21">
        <v>0</v>
      </c>
      <c r="L1229" s="21">
        <v>0</v>
      </c>
      <c r="M1229" s="21">
        <v>0</v>
      </c>
      <c r="N1229" s="21">
        <v>0</v>
      </c>
      <c r="O1229" s="21">
        <v>1</v>
      </c>
      <c r="P1229" s="21">
        <v>0</v>
      </c>
      <c r="Q1229" s="22">
        <v>7742.1098000000002</v>
      </c>
      <c r="R1229" s="59">
        <f t="shared" si="57"/>
        <v>7447.0129135836287</v>
      </c>
      <c r="S1229" s="59">
        <f t="shared" si="58"/>
        <v>295.09688641637149</v>
      </c>
      <c r="T1229" s="61">
        <f t="shared" si="59"/>
        <v>-3.8115822952597689E-2</v>
      </c>
      <c r="U1229" s="61"/>
    </row>
    <row r="1230" spans="1:21" ht="14.25" customHeight="1">
      <c r="A1230" s="19">
        <v>46</v>
      </c>
      <c r="B1230" s="19">
        <v>27.6</v>
      </c>
      <c r="C1230" s="20">
        <v>0</v>
      </c>
      <c r="D1230" s="20">
        <v>0</v>
      </c>
      <c r="E1230" s="20">
        <v>1</v>
      </c>
      <c r="F1230" s="20">
        <v>0</v>
      </c>
      <c r="G1230" s="20">
        <v>1</v>
      </c>
      <c r="H1230" s="21">
        <v>0</v>
      </c>
      <c r="I1230" s="21">
        <v>0</v>
      </c>
      <c r="J1230" s="21">
        <v>1</v>
      </c>
      <c r="K1230" s="21">
        <v>0</v>
      </c>
      <c r="L1230" s="21">
        <v>0</v>
      </c>
      <c r="M1230" s="21">
        <v>0</v>
      </c>
      <c r="N1230" s="21">
        <v>0</v>
      </c>
      <c r="O1230" s="21">
        <v>1</v>
      </c>
      <c r="P1230" s="21">
        <v>0</v>
      </c>
      <c r="Q1230" s="22">
        <v>24603.04837</v>
      </c>
      <c r="R1230" s="59">
        <f t="shared" si="57"/>
        <v>7592.3156380630789</v>
      </c>
      <c r="S1230" s="59">
        <f t="shared" si="58"/>
        <v>17010.732731936921</v>
      </c>
      <c r="T1230" s="61">
        <f t="shared" si="59"/>
        <v>-0.69140752300756136</v>
      </c>
      <c r="U1230" s="61"/>
    </row>
    <row r="1231" spans="1:21" ht="14.25" customHeight="1">
      <c r="A1231" s="19">
        <v>46</v>
      </c>
      <c r="B1231" s="19">
        <v>25.8</v>
      </c>
      <c r="C1231" s="20">
        <v>0</v>
      </c>
      <c r="D1231" s="20">
        <v>0</v>
      </c>
      <c r="E1231" s="20">
        <v>1</v>
      </c>
      <c r="F1231" s="20">
        <v>0</v>
      </c>
      <c r="G1231" s="20">
        <v>1</v>
      </c>
      <c r="H1231" s="21">
        <v>0</v>
      </c>
      <c r="I1231" s="21">
        <v>0</v>
      </c>
      <c r="J1231" s="21">
        <v>1</v>
      </c>
      <c r="K1231" s="21">
        <v>0</v>
      </c>
      <c r="L1231" s="21">
        <v>0</v>
      </c>
      <c r="M1231" s="21">
        <v>0</v>
      </c>
      <c r="N1231" s="21">
        <v>0</v>
      </c>
      <c r="O1231" s="21">
        <v>1</v>
      </c>
      <c r="P1231" s="21">
        <v>0</v>
      </c>
      <c r="Q1231" s="22">
        <v>10096.969999999999</v>
      </c>
      <c r="R1231" s="59">
        <f t="shared" si="57"/>
        <v>7320.6412509878282</v>
      </c>
      <c r="S1231" s="59">
        <f t="shared" si="58"/>
        <v>2776.3287490121711</v>
      </c>
      <c r="T1231" s="61">
        <f t="shared" si="59"/>
        <v>-0.27496652451301445</v>
      </c>
      <c r="U1231" s="61"/>
    </row>
    <row r="1232" spans="1:21" ht="14.25" customHeight="1">
      <c r="A1232" s="19">
        <v>46</v>
      </c>
      <c r="B1232" s="19">
        <v>25.745000000000001</v>
      </c>
      <c r="C1232" s="20">
        <v>0</v>
      </c>
      <c r="D1232" s="20">
        <v>0</v>
      </c>
      <c r="E1232" s="20">
        <v>1</v>
      </c>
      <c r="F1232" s="20">
        <v>0</v>
      </c>
      <c r="G1232" s="20">
        <v>1</v>
      </c>
      <c r="H1232" s="21">
        <v>0</v>
      </c>
      <c r="I1232" s="21">
        <v>0</v>
      </c>
      <c r="J1232" s="21">
        <v>0</v>
      </c>
      <c r="K1232" s="21">
        <v>1</v>
      </c>
      <c r="L1232" s="21">
        <v>0</v>
      </c>
      <c r="M1232" s="21">
        <v>0</v>
      </c>
      <c r="N1232" s="21">
        <v>0</v>
      </c>
      <c r="O1232" s="21">
        <v>1</v>
      </c>
      <c r="P1232" s="21">
        <v>0</v>
      </c>
      <c r="Q1232" s="22">
        <v>9301.8935500000007</v>
      </c>
      <c r="R1232" s="59">
        <f t="shared" si="57"/>
        <v>7861.7701452088841</v>
      </c>
      <c r="S1232" s="59">
        <f t="shared" si="58"/>
        <v>1440.1234047911166</v>
      </c>
      <c r="T1232" s="61">
        <f t="shared" si="59"/>
        <v>-0.15482045639955927</v>
      </c>
      <c r="U1232" s="61"/>
    </row>
    <row r="1233" spans="1:21" ht="14.25" customHeight="1">
      <c r="A1233" s="19">
        <v>47</v>
      </c>
      <c r="B1233" s="19">
        <v>28.215</v>
      </c>
      <c r="C1233" s="20">
        <v>0</v>
      </c>
      <c r="D1233" s="20">
        <v>0</v>
      </c>
      <c r="E1233" s="20">
        <v>1</v>
      </c>
      <c r="F1233" s="20">
        <v>0</v>
      </c>
      <c r="G1233" s="20">
        <v>1</v>
      </c>
      <c r="H1233" s="21">
        <v>0</v>
      </c>
      <c r="I1233" s="21">
        <v>0</v>
      </c>
      <c r="J1233" s="21">
        <v>0</v>
      </c>
      <c r="K1233" s="21">
        <v>0</v>
      </c>
      <c r="L1233" s="21">
        <v>1</v>
      </c>
      <c r="M1233" s="21">
        <v>0</v>
      </c>
      <c r="N1233" s="21">
        <v>0</v>
      </c>
      <c r="O1233" s="21">
        <v>1</v>
      </c>
      <c r="P1233" s="21">
        <v>0</v>
      </c>
      <c r="Q1233" s="22">
        <v>10407.085849999999</v>
      </c>
      <c r="R1233" s="59">
        <f t="shared" si="57"/>
        <v>8923.5403913145637</v>
      </c>
      <c r="S1233" s="59">
        <f t="shared" si="58"/>
        <v>1483.5454586854357</v>
      </c>
      <c r="T1233" s="61">
        <f t="shared" si="59"/>
        <v>-0.142551476952161</v>
      </c>
      <c r="U1233" s="61"/>
    </row>
    <row r="1234" spans="1:21" ht="14.25" customHeight="1">
      <c r="A1234" s="19">
        <v>47</v>
      </c>
      <c r="B1234" s="19">
        <v>25.46</v>
      </c>
      <c r="C1234" s="20">
        <v>0</v>
      </c>
      <c r="D1234" s="20">
        <v>0</v>
      </c>
      <c r="E1234" s="20">
        <v>1</v>
      </c>
      <c r="F1234" s="20">
        <v>0</v>
      </c>
      <c r="G1234" s="20">
        <v>1</v>
      </c>
      <c r="H1234" s="21">
        <v>0</v>
      </c>
      <c r="I1234" s="21">
        <v>0</v>
      </c>
      <c r="J1234" s="21">
        <v>0</v>
      </c>
      <c r="K1234" s="21">
        <v>0</v>
      </c>
      <c r="L1234" s="21">
        <v>1</v>
      </c>
      <c r="M1234" s="21">
        <v>0</v>
      </c>
      <c r="N1234" s="21">
        <v>0</v>
      </c>
      <c r="O1234" s="21">
        <v>1</v>
      </c>
      <c r="P1234" s="21">
        <v>0</v>
      </c>
      <c r="Q1234" s="22">
        <v>9225.2564000000002</v>
      </c>
      <c r="R1234" s="59">
        <f t="shared" si="57"/>
        <v>8507.7276488743883</v>
      </c>
      <c r="S1234" s="59">
        <f t="shared" si="58"/>
        <v>717.52875112561196</v>
      </c>
      <c r="T1234" s="61">
        <f t="shared" si="59"/>
        <v>-7.7778732645914533E-2</v>
      </c>
      <c r="U1234" s="61"/>
    </row>
    <row r="1235" spans="1:21" ht="14.25" customHeight="1">
      <c r="A1235" s="19">
        <v>47</v>
      </c>
      <c r="B1235" s="19">
        <v>29.83</v>
      </c>
      <c r="C1235" s="20">
        <v>0</v>
      </c>
      <c r="D1235" s="20">
        <v>0</v>
      </c>
      <c r="E1235" s="20">
        <v>1</v>
      </c>
      <c r="F1235" s="20">
        <v>0</v>
      </c>
      <c r="G1235" s="20">
        <v>1</v>
      </c>
      <c r="H1235" s="21">
        <v>0</v>
      </c>
      <c r="I1235" s="21">
        <v>0</v>
      </c>
      <c r="J1235" s="21">
        <v>0</v>
      </c>
      <c r="K1235" s="21">
        <v>1</v>
      </c>
      <c r="L1235" s="21">
        <v>0</v>
      </c>
      <c r="M1235" s="21">
        <v>0</v>
      </c>
      <c r="N1235" s="21">
        <v>0</v>
      </c>
      <c r="O1235" s="21">
        <v>1</v>
      </c>
      <c r="P1235" s="21">
        <v>0</v>
      </c>
      <c r="Q1235" s="22">
        <v>9620.3307000000004</v>
      </c>
      <c r="R1235" s="59">
        <f t="shared" si="57"/>
        <v>8792.6710597551428</v>
      </c>
      <c r="S1235" s="59">
        <f t="shared" si="58"/>
        <v>827.65964024485766</v>
      </c>
      <c r="T1235" s="61">
        <f t="shared" si="59"/>
        <v>-8.6032348165002021E-2</v>
      </c>
      <c r="U1235" s="61"/>
    </row>
    <row r="1236" spans="1:21" ht="14.25" customHeight="1">
      <c r="A1236" s="19">
        <v>48</v>
      </c>
      <c r="B1236" s="19">
        <v>29.7</v>
      </c>
      <c r="C1236" s="20">
        <v>0</v>
      </c>
      <c r="D1236" s="20">
        <v>0</v>
      </c>
      <c r="E1236" s="20">
        <v>1</v>
      </c>
      <c r="F1236" s="20">
        <v>0</v>
      </c>
      <c r="G1236" s="20">
        <v>1</v>
      </c>
      <c r="H1236" s="21">
        <v>0</v>
      </c>
      <c r="I1236" s="21">
        <v>1</v>
      </c>
      <c r="J1236" s="21">
        <v>0</v>
      </c>
      <c r="K1236" s="21">
        <v>0</v>
      </c>
      <c r="L1236" s="21">
        <v>0</v>
      </c>
      <c r="M1236" s="21">
        <v>0</v>
      </c>
      <c r="N1236" s="21">
        <v>0</v>
      </c>
      <c r="O1236" s="21">
        <v>1</v>
      </c>
      <c r="P1236" s="21">
        <v>0</v>
      </c>
      <c r="Q1236" s="22">
        <v>7789.6350000000002</v>
      </c>
      <c r="R1236" s="59">
        <f t="shared" si="57"/>
        <v>8540.5799481133654</v>
      </c>
      <c r="S1236" s="59">
        <f t="shared" si="58"/>
        <v>-750.94494811336517</v>
      </c>
      <c r="T1236" s="61">
        <f t="shared" si="59"/>
        <v>9.6403098234174658E-2</v>
      </c>
      <c r="U1236" s="61"/>
    </row>
    <row r="1237" spans="1:21" ht="14.25" customHeight="1">
      <c r="A1237" s="19">
        <v>48</v>
      </c>
      <c r="B1237" s="19">
        <v>29.6</v>
      </c>
      <c r="C1237" s="20">
        <v>0</v>
      </c>
      <c r="D1237" s="20">
        <v>0</v>
      </c>
      <c r="E1237" s="20">
        <v>1</v>
      </c>
      <c r="F1237" s="20">
        <v>0</v>
      </c>
      <c r="G1237" s="20">
        <v>1</v>
      </c>
      <c r="H1237" s="21">
        <v>0</v>
      </c>
      <c r="I1237" s="21">
        <v>0</v>
      </c>
      <c r="J1237" s="21">
        <v>1</v>
      </c>
      <c r="K1237" s="21">
        <v>0</v>
      </c>
      <c r="L1237" s="21">
        <v>0</v>
      </c>
      <c r="M1237" s="21">
        <v>0</v>
      </c>
      <c r="N1237" s="21">
        <v>0</v>
      </c>
      <c r="O1237" s="21">
        <v>1</v>
      </c>
      <c r="P1237" s="21">
        <v>0</v>
      </c>
      <c r="Q1237" s="22">
        <v>21232.182260000001</v>
      </c>
      <c r="R1237" s="59">
        <f t="shared" si="57"/>
        <v>8522.8780403476703</v>
      </c>
      <c r="S1237" s="59">
        <f t="shared" si="58"/>
        <v>12709.304219652331</v>
      </c>
      <c r="T1237" s="61">
        <f t="shared" si="59"/>
        <v>-0.59858680864829439</v>
      </c>
      <c r="U1237" s="61"/>
    </row>
    <row r="1238" spans="1:21" ht="14.25" customHeight="1">
      <c r="A1238" s="19">
        <v>49</v>
      </c>
      <c r="B1238" s="19">
        <v>25.84</v>
      </c>
      <c r="C1238" s="20">
        <v>0</v>
      </c>
      <c r="D1238" s="20">
        <v>0</v>
      </c>
      <c r="E1238" s="20">
        <v>1</v>
      </c>
      <c r="F1238" s="20">
        <v>0</v>
      </c>
      <c r="G1238" s="20">
        <v>1</v>
      </c>
      <c r="H1238" s="21">
        <v>0</v>
      </c>
      <c r="I1238" s="21">
        <v>0</v>
      </c>
      <c r="J1238" s="21">
        <v>0</v>
      </c>
      <c r="K1238" s="21">
        <v>0</v>
      </c>
      <c r="L1238" s="21">
        <v>1</v>
      </c>
      <c r="M1238" s="21">
        <v>0</v>
      </c>
      <c r="N1238" s="21">
        <v>0</v>
      </c>
      <c r="O1238" s="21">
        <v>1</v>
      </c>
      <c r="P1238" s="21">
        <v>0</v>
      </c>
      <c r="Q1238" s="22">
        <v>9282.4806000000008</v>
      </c>
      <c r="R1238" s="59">
        <f t="shared" si="57"/>
        <v>9193.7831027912544</v>
      </c>
      <c r="S1238" s="59">
        <f t="shared" si="58"/>
        <v>88.697497208746427</v>
      </c>
      <c r="T1238" s="61">
        <f t="shared" si="59"/>
        <v>-9.5553657509121447E-3</v>
      </c>
      <c r="U1238" s="61"/>
    </row>
    <row r="1239" spans="1:21" ht="14.25" customHeight="1">
      <c r="A1239" s="19">
        <v>49</v>
      </c>
      <c r="B1239" s="19">
        <v>28.7</v>
      </c>
      <c r="C1239" s="20">
        <v>0</v>
      </c>
      <c r="D1239" s="20">
        <v>0</v>
      </c>
      <c r="E1239" s="20">
        <v>1</v>
      </c>
      <c r="F1239" s="20">
        <v>0</v>
      </c>
      <c r="G1239" s="20">
        <v>1</v>
      </c>
      <c r="H1239" s="21">
        <v>0</v>
      </c>
      <c r="I1239" s="21">
        <v>0</v>
      </c>
      <c r="J1239" s="21">
        <v>1</v>
      </c>
      <c r="K1239" s="21">
        <v>0</v>
      </c>
      <c r="L1239" s="21">
        <v>0</v>
      </c>
      <c r="M1239" s="21">
        <v>0</v>
      </c>
      <c r="N1239" s="21">
        <v>0</v>
      </c>
      <c r="O1239" s="21">
        <v>1</v>
      </c>
      <c r="P1239" s="21">
        <v>0</v>
      </c>
      <c r="Q1239" s="22">
        <v>8703.4560000000001</v>
      </c>
      <c r="R1239" s="59">
        <f t="shared" si="57"/>
        <v>8701.391832910529</v>
      </c>
      <c r="S1239" s="59">
        <f t="shared" si="58"/>
        <v>2.0641670894710842</v>
      </c>
      <c r="T1239" s="61">
        <f t="shared" si="59"/>
        <v>-2.3716637269965908E-4</v>
      </c>
      <c r="U1239" s="61"/>
    </row>
    <row r="1240" spans="1:21" ht="14.25" customHeight="1">
      <c r="A1240" s="19">
        <v>49</v>
      </c>
      <c r="B1240" s="19">
        <v>28.69</v>
      </c>
      <c r="C1240" s="20">
        <v>0</v>
      </c>
      <c r="D1240" s="20">
        <v>0</v>
      </c>
      <c r="E1240" s="20">
        <v>1</v>
      </c>
      <c r="F1240" s="20">
        <v>0</v>
      </c>
      <c r="G1240" s="20">
        <v>1</v>
      </c>
      <c r="H1240" s="21">
        <v>0</v>
      </c>
      <c r="I1240" s="21">
        <v>0</v>
      </c>
      <c r="J1240" s="21">
        <v>0</v>
      </c>
      <c r="K1240" s="21">
        <v>1</v>
      </c>
      <c r="L1240" s="21">
        <v>0</v>
      </c>
      <c r="M1240" s="21">
        <v>0</v>
      </c>
      <c r="N1240" s="21">
        <v>0</v>
      </c>
      <c r="O1240" s="21">
        <v>1</v>
      </c>
      <c r="P1240" s="21">
        <v>0</v>
      </c>
      <c r="Q1240" s="22">
        <v>10264.4421</v>
      </c>
      <c r="R1240" s="59">
        <f t="shared" si="57"/>
        <v>9249.3125868084644</v>
      </c>
      <c r="S1240" s="59">
        <f t="shared" si="58"/>
        <v>1015.1295131915358</v>
      </c>
      <c r="T1240" s="61">
        <f t="shared" si="59"/>
        <v>-9.8897680292973328E-2</v>
      </c>
      <c r="U1240" s="61"/>
    </row>
    <row r="1241" spans="1:21" ht="14.25" customHeight="1">
      <c r="A1241" s="19">
        <v>49</v>
      </c>
      <c r="B1241" s="19">
        <v>29.83</v>
      </c>
      <c r="C1241" s="20">
        <v>0</v>
      </c>
      <c r="D1241" s="20">
        <v>0</v>
      </c>
      <c r="E1241" s="20">
        <v>1</v>
      </c>
      <c r="F1241" s="20">
        <v>0</v>
      </c>
      <c r="G1241" s="20">
        <v>1</v>
      </c>
      <c r="H1241" s="21">
        <v>0</v>
      </c>
      <c r="I1241" s="21">
        <v>0</v>
      </c>
      <c r="J1241" s="21">
        <v>0</v>
      </c>
      <c r="K1241" s="21">
        <v>0</v>
      </c>
      <c r="L1241" s="21">
        <v>1</v>
      </c>
      <c r="M1241" s="21">
        <v>0</v>
      </c>
      <c r="N1241" s="21">
        <v>0</v>
      </c>
      <c r="O1241" s="21">
        <v>1</v>
      </c>
      <c r="P1241" s="21">
        <v>0</v>
      </c>
      <c r="Q1241" s="22">
        <v>9288.0267000000003</v>
      </c>
      <c r="R1241" s="59">
        <f t="shared" si="57"/>
        <v>9795.9946608080572</v>
      </c>
      <c r="S1241" s="59">
        <f t="shared" si="58"/>
        <v>-507.96796080805689</v>
      </c>
      <c r="T1241" s="61">
        <f t="shared" si="59"/>
        <v>5.4690622369556373E-2</v>
      </c>
      <c r="U1241" s="61"/>
    </row>
    <row r="1242" spans="1:21" ht="14.25" customHeight="1">
      <c r="A1242" s="19">
        <v>50</v>
      </c>
      <c r="B1242" s="19">
        <v>27.454999999999998</v>
      </c>
      <c r="C1242" s="20">
        <v>0</v>
      </c>
      <c r="D1242" s="20">
        <v>0</v>
      </c>
      <c r="E1242" s="20">
        <v>1</v>
      </c>
      <c r="F1242" s="20">
        <v>0</v>
      </c>
      <c r="G1242" s="20">
        <v>1</v>
      </c>
      <c r="H1242" s="21">
        <v>0</v>
      </c>
      <c r="I1242" s="21">
        <v>0</v>
      </c>
      <c r="J1242" s="21">
        <v>0</v>
      </c>
      <c r="K1242" s="21">
        <v>0</v>
      </c>
      <c r="L1242" s="21">
        <v>1</v>
      </c>
      <c r="M1242" s="21">
        <v>0</v>
      </c>
      <c r="N1242" s="21">
        <v>0</v>
      </c>
      <c r="O1242" s="21">
        <v>1</v>
      </c>
      <c r="P1242" s="21">
        <v>0</v>
      </c>
      <c r="Q1242" s="22">
        <v>9617.6624499999998</v>
      </c>
      <c r="R1242" s="59">
        <f t="shared" si="57"/>
        <v>9751.8863861842619</v>
      </c>
      <c r="S1242" s="59">
        <f t="shared" si="58"/>
        <v>-134.22393618426213</v>
      </c>
      <c r="T1242" s="61">
        <f t="shared" si="59"/>
        <v>1.3955983263299299E-2</v>
      </c>
      <c r="U1242" s="61"/>
    </row>
    <row r="1243" spans="1:21" ht="14.25" customHeight="1">
      <c r="A1243" s="19">
        <v>50</v>
      </c>
      <c r="B1243" s="19">
        <v>26.6</v>
      </c>
      <c r="C1243" s="20">
        <v>0</v>
      </c>
      <c r="D1243" s="20">
        <v>0</v>
      </c>
      <c r="E1243" s="20">
        <v>1</v>
      </c>
      <c r="F1243" s="20">
        <v>0</v>
      </c>
      <c r="G1243" s="20">
        <v>1</v>
      </c>
      <c r="H1243" s="21">
        <v>0</v>
      </c>
      <c r="I1243" s="21">
        <v>0</v>
      </c>
      <c r="J1243" s="21">
        <v>1</v>
      </c>
      <c r="K1243" s="21">
        <v>0</v>
      </c>
      <c r="L1243" s="21">
        <v>0</v>
      </c>
      <c r="M1243" s="21">
        <v>0</v>
      </c>
      <c r="N1243" s="21">
        <v>0</v>
      </c>
      <c r="O1243" s="21">
        <v>1</v>
      </c>
      <c r="P1243" s="21">
        <v>0</v>
      </c>
      <c r="Q1243" s="22">
        <v>8444.4740000000002</v>
      </c>
      <c r="R1243" s="59">
        <f t="shared" si="57"/>
        <v>8698.7893674232291</v>
      </c>
      <c r="S1243" s="59">
        <f t="shared" si="58"/>
        <v>-254.31536742322896</v>
      </c>
      <c r="T1243" s="61">
        <f t="shared" si="59"/>
        <v>3.0116188103987172E-2</v>
      </c>
      <c r="U1243" s="61"/>
    </row>
    <row r="1244" spans="1:21" ht="14.25" customHeight="1">
      <c r="A1244" s="19">
        <v>50</v>
      </c>
      <c r="B1244" s="19">
        <v>25.364999999999998</v>
      </c>
      <c r="C1244" s="20">
        <v>0</v>
      </c>
      <c r="D1244" s="20">
        <v>0</v>
      </c>
      <c r="E1244" s="20">
        <v>1</v>
      </c>
      <c r="F1244" s="20">
        <v>0</v>
      </c>
      <c r="G1244" s="20">
        <v>1</v>
      </c>
      <c r="H1244" s="21">
        <v>0</v>
      </c>
      <c r="I1244" s="21">
        <v>0</v>
      </c>
      <c r="J1244" s="21">
        <v>0</v>
      </c>
      <c r="K1244" s="21">
        <v>1</v>
      </c>
      <c r="L1244" s="21">
        <v>0</v>
      </c>
      <c r="M1244" s="21">
        <v>0</v>
      </c>
      <c r="N1244" s="21">
        <v>0</v>
      </c>
      <c r="O1244" s="21">
        <v>1</v>
      </c>
      <c r="P1244" s="21">
        <v>0</v>
      </c>
      <c r="Q1244" s="22">
        <v>30284.642940000002</v>
      </c>
      <c r="R1244" s="59">
        <f t="shared" si="57"/>
        <v>9061.8206078949515</v>
      </c>
      <c r="S1244" s="59">
        <f t="shared" si="58"/>
        <v>21222.82233210505</v>
      </c>
      <c r="T1244" s="61">
        <f t="shared" si="59"/>
        <v>-0.7007783573394526</v>
      </c>
      <c r="U1244" s="61"/>
    </row>
    <row r="1245" spans="1:21" ht="14.25" customHeight="1">
      <c r="A1245" s="19">
        <v>50</v>
      </c>
      <c r="B1245" s="19">
        <v>26.41</v>
      </c>
      <c r="C1245" s="20">
        <v>0</v>
      </c>
      <c r="D1245" s="20">
        <v>0</v>
      </c>
      <c r="E1245" s="20">
        <v>1</v>
      </c>
      <c r="F1245" s="20">
        <v>0</v>
      </c>
      <c r="G1245" s="20">
        <v>1</v>
      </c>
      <c r="H1245" s="21">
        <v>0</v>
      </c>
      <c r="I1245" s="21">
        <v>0</v>
      </c>
      <c r="J1245" s="21">
        <v>0</v>
      </c>
      <c r="K1245" s="21">
        <v>1</v>
      </c>
      <c r="L1245" s="21">
        <v>0</v>
      </c>
      <c r="M1245" s="21">
        <v>0</v>
      </c>
      <c r="N1245" s="21">
        <v>0</v>
      </c>
      <c r="O1245" s="21">
        <v>1</v>
      </c>
      <c r="P1245" s="21">
        <v>0</v>
      </c>
      <c r="Q1245" s="22">
        <v>8827.2098999999998</v>
      </c>
      <c r="R1245" s="59">
        <f t="shared" si="57"/>
        <v>9219.542682613639</v>
      </c>
      <c r="S1245" s="59">
        <f t="shared" si="58"/>
        <v>-392.33278261363921</v>
      </c>
      <c r="T1245" s="61">
        <f t="shared" si="59"/>
        <v>4.4445842690750928E-2</v>
      </c>
      <c r="U1245" s="61"/>
    </row>
    <row r="1246" spans="1:21" ht="14.25" customHeight="1">
      <c r="A1246" s="19">
        <v>50</v>
      </c>
      <c r="B1246" s="19">
        <v>25.3</v>
      </c>
      <c r="C1246" s="20">
        <v>0</v>
      </c>
      <c r="D1246" s="20">
        <v>0</v>
      </c>
      <c r="E1246" s="20">
        <v>1</v>
      </c>
      <c r="F1246" s="20">
        <v>0</v>
      </c>
      <c r="G1246" s="20">
        <v>1</v>
      </c>
      <c r="H1246" s="21">
        <v>0</v>
      </c>
      <c r="I1246" s="21">
        <v>1</v>
      </c>
      <c r="J1246" s="21">
        <v>0</v>
      </c>
      <c r="K1246" s="21">
        <v>0</v>
      </c>
      <c r="L1246" s="21">
        <v>0</v>
      </c>
      <c r="M1246" s="21">
        <v>0</v>
      </c>
      <c r="N1246" s="21">
        <v>0</v>
      </c>
      <c r="O1246" s="21">
        <v>1</v>
      </c>
      <c r="P1246" s="21">
        <v>0</v>
      </c>
      <c r="Q1246" s="22">
        <v>8442.6669999999995</v>
      </c>
      <c r="R1246" s="59">
        <f t="shared" si="57"/>
        <v>8505.1889741304039</v>
      </c>
      <c r="S1246" s="59">
        <f t="shared" si="58"/>
        <v>-62.521974130404487</v>
      </c>
      <c r="T1246" s="61">
        <f t="shared" si="59"/>
        <v>7.4054767445410905E-3</v>
      </c>
      <c r="U1246" s="61"/>
    </row>
    <row r="1247" spans="1:21" ht="14.25" customHeight="1">
      <c r="A1247" s="19">
        <v>51</v>
      </c>
      <c r="B1247" s="19">
        <v>25.4</v>
      </c>
      <c r="C1247" s="20">
        <v>0</v>
      </c>
      <c r="D1247" s="20">
        <v>0</v>
      </c>
      <c r="E1247" s="20">
        <v>1</v>
      </c>
      <c r="F1247" s="20">
        <v>0</v>
      </c>
      <c r="G1247" s="20">
        <v>1</v>
      </c>
      <c r="H1247" s="21">
        <v>0</v>
      </c>
      <c r="I1247" s="21">
        <v>0</v>
      </c>
      <c r="J1247" s="21">
        <v>1</v>
      </c>
      <c r="K1247" s="21">
        <v>0</v>
      </c>
      <c r="L1247" s="21">
        <v>0</v>
      </c>
      <c r="M1247" s="21">
        <v>0</v>
      </c>
      <c r="N1247" s="21">
        <v>0</v>
      </c>
      <c r="O1247" s="21">
        <v>1</v>
      </c>
      <c r="P1247" s="21">
        <v>0</v>
      </c>
      <c r="Q1247" s="22">
        <v>8782.4689999999991</v>
      </c>
      <c r="R1247" s="59">
        <f t="shared" si="57"/>
        <v>8832.0240954735527</v>
      </c>
      <c r="S1247" s="59">
        <f t="shared" si="58"/>
        <v>-49.555095473553592</v>
      </c>
      <c r="T1247" s="61">
        <f t="shared" si="59"/>
        <v>5.642501610145575E-3</v>
      </c>
      <c r="U1247" s="61"/>
    </row>
    <row r="1248" spans="1:21" ht="14.25" customHeight="1">
      <c r="A1248" s="19">
        <v>51</v>
      </c>
      <c r="B1248" s="19">
        <v>27.74</v>
      </c>
      <c r="C1248" s="20">
        <v>0</v>
      </c>
      <c r="D1248" s="20">
        <v>0</v>
      </c>
      <c r="E1248" s="20">
        <v>1</v>
      </c>
      <c r="F1248" s="20">
        <v>0</v>
      </c>
      <c r="G1248" s="20">
        <v>1</v>
      </c>
      <c r="H1248" s="21">
        <v>0</v>
      </c>
      <c r="I1248" s="21">
        <v>0</v>
      </c>
      <c r="J1248" s="21">
        <v>0</v>
      </c>
      <c r="K1248" s="21">
        <v>0</v>
      </c>
      <c r="L1248" s="21">
        <v>1</v>
      </c>
      <c r="M1248" s="21">
        <v>0</v>
      </c>
      <c r="N1248" s="21">
        <v>0</v>
      </c>
      <c r="O1248" s="21">
        <v>1</v>
      </c>
      <c r="P1248" s="21">
        <v>0</v>
      </c>
      <c r="Q1248" s="22">
        <v>9957.7216000000008</v>
      </c>
      <c r="R1248" s="59">
        <f t="shared" si="57"/>
        <v>10109.252483571665</v>
      </c>
      <c r="S1248" s="59">
        <f t="shared" si="58"/>
        <v>-151.53088357166416</v>
      </c>
      <c r="T1248" s="61">
        <f t="shared" si="59"/>
        <v>1.5217425196107526E-2</v>
      </c>
      <c r="U1248" s="61"/>
    </row>
    <row r="1249" spans="1:21" ht="14.25" customHeight="1">
      <c r="A1249" s="19">
        <v>52</v>
      </c>
      <c r="B1249" s="19">
        <v>26.4</v>
      </c>
      <c r="C1249" s="20">
        <v>0</v>
      </c>
      <c r="D1249" s="20">
        <v>0</v>
      </c>
      <c r="E1249" s="20">
        <v>1</v>
      </c>
      <c r="F1249" s="20">
        <v>0</v>
      </c>
      <c r="G1249" s="20">
        <v>1</v>
      </c>
      <c r="H1249" s="21">
        <v>0</v>
      </c>
      <c r="I1249" s="21">
        <v>1</v>
      </c>
      <c r="J1249" s="21">
        <v>0</v>
      </c>
      <c r="K1249" s="21">
        <v>0</v>
      </c>
      <c r="L1249" s="21">
        <v>0</v>
      </c>
      <c r="M1249" s="21">
        <v>0</v>
      </c>
      <c r="N1249" s="21">
        <v>0</v>
      </c>
      <c r="O1249" s="21">
        <v>1</v>
      </c>
      <c r="P1249" s="21">
        <v>0</v>
      </c>
      <c r="Q1249" s="22">
        <v>25992.821039999999</v>
      </c>
      <c r="R1249" s="59">
        <f t="shared" si="57"/>
        <v>9299.9141828773681</v>
      </c>
      <c r="S1249" s="59">
        <f t="shared" si="58"/>
        <v>16692.906857122631</v>
      </c>
      <c r="T1249" s="61">
        <f t="shared" si="59"/>
        <v>-0.64221220280146363</v>
      </c>
      <c r="U1249" s="61"/>
    </row>
    <row r="1250" spans="1:21" ht="14.25" customHeight="1">
      <c r="A1250" s="19">
        <v>53</v>
      </c>
      <c r="B1250" s="19">
        <v>26.41</v>
      </c>
      <c r="C1250" s="20">
        <v>0</v>
      </c>
      <c r="D1250" s="20">
        <v>0</v>
      </c>
      <c r="E1250" s="20">
        <v>1</v>
      </c>
      <c r="F1250" s="20">
        <v>0</v>
      </c>
      <c r="G1250" s="20">
        <v>1</v>
      </c>
      <c r="H1250" s="21">
        <v>0</v>
      </c>
      <c r="I1250" s="21">
        <v>0</v>
      </c>
      <c r="J1250" s="21">
        <v>0</v>
      </c>
      <c r="K1250" s="21">
        <v>0</v>
      </c>
      <c r="L1250" s="21">
        <v>1</v>
      </c>
      <c r="M1250" s="21">
        <v>0</v>
      </c>
      <c r="N1250" s="21">
        <v>0</v>
      </c>
      <c r="O1250" s="21">
        <v>1</v>
      </c>
      <c r="P1250" s="21">
        <v>0</v>
      </c>
      <c r="Q1250" s="22">
        <v>11244.376899999999</v>
      </c>
      <c r="R1250" s="59">
        <f t="shared" si="57"/>
        <v>10537.217269767043</v>
      </c>
      <c r="S1250" s="59">
        <f t="shared" si="58"/>
        <v>707.15963023295626</v>
      </c>
      <c r="T1250" s="61">
        <f t="shared" si="59"/>
        <v>-6.2890068211156835E-2</v>
      </c>
      <c r="U1250" s="61"/>
    </row>
    <row r="1251" spans="1:21" ht="14.25" customHeight="1">
      <c r="A1251" s="19">
        <v>53</v>
      </c>
      <c r="B1251" s="19">
        <v>28.88</v>
      </c>
      <c r="C1251" s="20">
        <v>0</v>
      </c>
      <c r="D1251" s="20">
        <v>0</v>
      </c>
      <c r="E1251" s="20">
        <v>1</v>
      </c>
      <c r="F1251" s="20">
        <v>0</v>
      </c>
      <c r="G1251" s="20">
        <v>1</v>
      </c>
      <c r="H1251" s="21">
        <v>0</v>
      </c>
      <c r="I1251" s="21">
        <v>0</v>
      </c>
      <c r="J1251" s="21">
        <v>0</v>
      </c>
      <c r="K1251" s="21">
        <v>1</v>
      </c>
      <c r="L1251" s="21">
        <v>0</v>
      </c>
      <c r="M1251" s="21">
        <v>0</v>
      </c>
      <c r="N1251" s="21">
        <v>0</v>
      </c>
      <c r="O1251" s="21">
        <v>1</v>
      </c>
      <c r="P1251" s="21">
        <v>0</v>
      </c>
      <c r="Q1251" s="22">
        <v>9869.8101999999999</v>
      </c>
      <c r="R1251" s="59">
        <f t="shared" si="57"/>
        <v>10535.393272068366</v>
      </c>
      <c r="S1251" s="59">
        <f t="shared" si="58"/>
        <v>-665.58307206836616</v>
      </c>
      <c r="T1251" s="61">
        <f t="shared" si="59"/>
        <v>6.7436258507622179E-2</v>
      </c>
      <c r="U1251" s="61"/>
    </row>
    <row r="1252" spans="1:21" ht="14.25" customHeight="1">
      <c r="A1252" s="19">
        <v>53</v>
      </c>
      <c r="B1252" s="19">
        <v>29.48</v>
      </c>
      <c r="C1252" s="20">
        <v>0</v>
      </c>
      <c r="D1252" s="20">
        <v>0</v>
      </c>
      <c r="E1252" s="20">
        <v>1</v>
      </c>
      <c r="F1252" s="20">
        <v>0</v>
      </c>
      <c r="G1252" s="20">
        <v>1</v>
      </c>
      <c r="H1252" s="21">
        <v>0</v>
      </c>
      <c r="I1252" s="21">
        <v>1</v>
      </c>
      <c r="J1252" s="21">
        <v>0</v>
      </c>
      <c r="K1252" s="21">
        <v>0</v>
      </c>
      <c r="L1252" s="21">
        <v>0</v>
      </c>
      <c r="M1252" s="21">
        <v>0</v>
      </c>
      <c r="N1252" s="21">
        <v>0</v>
      </c>
      <c r="O1252" s="21">
        <v>1</v>
      </c>
      <c r="P1252" s="21">
        <v>0</v>
      </c>
      <c r="Q1252" s="22">
        <v>9487.6442000000006</v>
      </c>
      <c r="R1252" s="59">
        <f t="shared" si="57"/>
        <v>10079.130231306619</v>
      </c>
      <c r="S1252" s="59">
        <f t="shared" si="58"/>
        <v>-591.48603130661832</v>
      </c>
      <c r="T1252" s="61">
        <f t="shared" si="59"/>
        <v>6.2342771170383719E-2</v>
      </c>
      <c r="U1252" s="61"/>
    </row>
    <row r="1253" spans="1:21" ht="14.25" customHeight="1">
      <c r="A1253" s="19">
        <v>53</v>
      </c>
      <c r="B1253" s="19">
        <v>28.6</v>
      </c>
      <c r="C1253" s="20">
        <v>0</v>
      </c>
      <c r="D1253" s="20">
        <v>0</v>
      </c>
      <c r="E1253" s="20">
        <v>1</v>
      </c>
      <c r="F1253" s="20">
        <v>0</v>
      </c>
      <c r="G1253" s="20">
        <v>1</v>
      </c>
      <c r="H1253" s="21">
        <v>0</v>
      </c>
      <c r="I1253" s="21">
        <v>0</v>
      </c>
      <c r="J1253" s="21">
        <v>1</v>
      </c>
      <c r="K1253" s="21">
        <v>0</v>
      </c>
      <c r="L1253" s="21">
        <v>0</v>
      </c>
      <c r="M1253" s="21">
        <v>0</v>
      </c>
      <c r="N1253" s="21">
        <v>0</v>
      </c>
      <c r="O1253" s="21">
        <v>1</v>
      </c>
      <c r="P1253" s="21">
        <v>0</v>
      </c>
      <c r="Q1253" s="22">
        <v>11253.421</v>
      </c>
      <c r="R1253" s="59">
        <f t="shared" si="57"/>
        <v>9943.70275580831</v>
      </c>
      <c r="S1253" s="59">
        <f t="shared" si="58"/>
        <v>1309.7182441916902</v>
      </c>
      <c r="T1253" s="61">
        <f t="shared" si="59"/>
        <v>-0.11638400839990704</v>
      </c>
      <c r="U1253" s="61"/>
    </row>
    <row r="1254" spans="1:21" ht="14.25" customHeight="1">
      <c r="A1254" s="19">
        <v>54</v>
      </c>
      <c r="B1254" s="19">
        <v>29.2</v>
      </c>
      <c r="C1254" s="20">
        <v>0</v>
      </c>
      <c r="D1254" s="20">
        <v>0</v>
      </c>
      <c r="E1254" s="20">
        <v>1</v>
      </c>
      <c r="F1254" s="20">
        <v>0</v>
      </c>
      <c r="G1254" s="20">
        <v>1</v>
      </c>
      <c r="H1254" s="21">
        <v>0</v>
      </c>
      <c r="I1254" s="21">
        <v>0</v>
      </c>
      <c r="J1254" s="21">
        <v>1</v>
      </c>
      <c r="K1254" s="21">
        <v>0</v>
      </c>
      <c r="L1254" s="21">
        <v>0</v>
      </c>
      <c r="M1254" s="21">
        <v>0</v>
      </c>
      <c r="N1254" s="21">
        <v>0</v>
      </c>
      <c r="O1254" s="21">
        <v>1</v>
      </c>
      <c r="P1254" s="21">
        <v>0</v>
      </c>
      <c r="Q1254" s="22">
        <v>10436.096</v>
      </c>
      <c r="R1254" s="59">
        <f t="shared" si="57"/>
        <v>10348.611870933881</v>
      </c>
      <c r="S1254" s="59">
        <f t="shared" si="58"/>
        <v>87.48412906611884</v>
      </c>
      <c r="T1254" s="61">
        <f t="shared" si="59"/>
        <v>-8.3828405819684725E-3</v>
      </c>
      <c r="U1254" s="61"/>
    </row>
    <row r="1255" spans="1:21" ht="14.25" customHeight="1">
      <c r="A1255" s="19">
        <v>54</v>
      </c>
      <c r="B1255" s="19">
        <v>25.46</v>
      </c>
      <c r="C1255" s="20">
        <v>0</v>
      </c>
      <c r="D1255" s="20">
        <v>0</v>
      </c>
      <c r="E1255" s="20">
        <v>1</v>
      </c>
      <c r="F1255" s="20">
        <v>0</v>
      </c>
      <c r="G1255" s="20">
        <v>1</v>
      </c>
      <c r="H1255" s="21">
        <v>0</v>
      </c>
      <c r="I1255" s="21">
        <v>0</v>
      </c>
      <c r="J1255" s="21">
        <v>0</v>
      </c>
      <c r="K1255" s="21">
        <v>0</v>
      </c>
      <c r="L1255" s="21">
        <v>1</v>
      </c>
      <c r="M1255" s="21">
        <v>0</v>
      </c>
      <c r="N1255" s="21">
        <v>0</v>
      </c>
      <c r="O1255" s="21">
        <v>1</v>
      </c>
      <c r="P1255" s="21">
        <v>0</v>
      </c>
      <c r="Q1255" s="22">
        <v>25517.11363</v>
      </c>
      <c r="R1255" s="59">
        <f t="shared" si="57"/>
        <v>10708.184551577819</v>
      </c>
      <c r="S1255" s="59">
        <f t="shared" si="58"/>
        <v>14808.929078422181</v>
      </c>
      <c r="T1255" s="61">
        <f t="shared" si="59"/>
        <v>-0.58035282881726857</v>
      </c>
      <c r="U1255" s="61"/>
    </row>
    <row r="1256" spans="1:21" ht="14.25" customHeight="1">
      <c r="A1256" s="19">
        <v>55</v>
      </c>
      <c r="B1256" s="19">
        <v>27.645</v>
      </c>
      <c r="C1256" s="20">
        <v>0</v>
      </c>
      <c r="D1256" s="20">
        <v>0</v>
      </c>
      <c r="E1256" s="20">
        <v>1</v>
      </c>
      <c r="F1256" s="20">
        <v>0</v>
      </c>
      <c r="G1256" s="20">
        <v>1</v>
      </c>
      <c r="H1256" s="21">
        <v>0</v>
      </c>
      <c r="I1256" s="21">
        <v>0</v>
      </c>
      <c r="J1256" s="21">
        <v>0</v>
      </c>
      <c r="K1256" s="21">
        <v>1</v>
      </c>
      <c r="L1256" s="21">
        <v>0</v>
      </c>
      <c r="M1256" s="21">
        <v>0</v>
      </c>
      <c r="N1256" s="21">
        <v>0</v>
      </c>
      <c r="O1256" s="21">
        <v>1</v>
      </c>
      <c r="P1256" s="21">
        <v>0</v>
      </c>
      <c r="Q1256" s="22">
        <v>10594.501550000001</v>
      </c>
      <c r="R1256" s="59">
        <f t="shared" si="57"/>
        <v>10977.696428692718</v>
      </c>
      <c r="S1256" s="59">
        <f t="shared" si="58"/>
        <v>-383.19487869271688</v>
      </c>
      <c r="T1256" s="61">
        <f t="shared" si="59"/>
        <v>3.6169222014292582E-2</v>
      </c>
      <c r="U1256" s="61"/>
    </row>
    <row r="1257" spans="1:21" ht="14.25" customHeight="1">
      <c r="A1257" s="19">
        <v>55</v>
      </c>
      <c r="B1257" s="19">
        <v>28.975000000000001</v>
      </c>
      <c r="C1257" s="20">
        <v>0</v>
      </c>
      <c r="D1257" s="20">
        <v>0</v>
      </c>
      <c r="E1257" s="20">
        <v>1</v>
      </c>
      <c r="F1257" s="20">
        <v>0</v>
      </c>
      <c r="G1257" s="20">
        <v>1</v>
      </c>
      <c r="H1257" s="21">
        <v>0</v>
      </c>
      <c r="I1257" s="21">
        <v>0</v>
      </c>
      <c r="J1257" s="21">
        <v>0</v>
      </c>
      <c r="K1257" s="21">
        <v>0</v>
      </c>
      <c r="L1257" s="21">
        <v>1</v>
      </c>
      <c r="M1257" s="21">
        <v>0</v>
      </c>
      <c r="N1257" s="21">
        <v>0</v>
      </c>
      <c r="O1257" s="21">
        <v>1</v>
      </c>
      <c r="P1257" s="21">
        <v>0</v>
      </c>
      <c r="Q1257" s="22">
        <v>10796.35025</v>
      </c>
      <c r="R1257" s="59">
        <f t="shared" si="57"/>
        <v>11553.055243550254</v>
      </c>
      <c r="S1257" s="59">
        <f t="shared" si="58"/>
        <v>-756.70499355025458</v>
      </c>
      <c r="T1257" s="61">
        <f t="shared" si="59"/>
        <v>7.0088963031766649E-2</v>
      </c>
      <c r="U1257" s="61"/>
    </row>
    <row r="1258" spans="1:21" ht="14.25" customHeight="1">
      <c r="A1258" s="19">
        <v>55</v>
      </c>
      <c r="B1258" s="19">
        <v>29.9</v>
      </c>
      <c r="C1258" s="20">
        <v>0</v>
      </c>
      <c r="D1258" s="20">
        <v>0</v>
      </c>
      <c r="E1258" s="20">
        <v>1</v>
      </c>
      <c r="F1258" s="20">
        <v>0</v>
      </c>
      <c r="G1258" s="20">
        <v>1</v>
      </c>
      <c r="H1258" s="21">
        <v>0</v>
      </c>
      <c r="I1258" s="21">
        <v>0</v>
      </c>
      <c r="J1258" s="21">
        <v>1</v>
      </c>
      <c r="K1258" s="21">
        <v>0</v>
      </c>
      <c r="L1258" s="21">
        <v>0</v>
      </c>
      <c r="M1258" s="21">
        <v>0</v>
      </c>
      <c r="N1258" s="21">
        <v>0</v>
      </c>
      <c r="O1258" s="21">
        <v>1</v>
      </c>
      <c r="P1258" s="21">
        <v>0</v>
      </c>
      <c r="Q1258" s="22">
        <v>10214.636</v>
      </c>
      <c r="R1258" s="59">
        <f t="shared" si="57"/>
        <v>10768.614007563636</v>
      </c>
      <c r="S1258" s="59">
        <f t="shared" si="58"/>
        <v>-553.9780075636354</v>
      </c>
      <c r="T1258" s="61">
        <f t="shared" si="59"/>
        <v>5.4233749255835975E-2</v>
      </c>
      <c r="U1258" s="61"/>
    </row>
    <row r="1259" spans="1:21" ht="14.25" customHeight="1">
      <c r="A1259" s="19">
        <v>56</v>
      </c>
      <c r="B1259" s="19">
        <v>25.934999999999999</v>
      </c>
      <c r="C1259" s="20">
        <v>0</v>
      </c>
      <c r="D1259" s="20">
        <v>0</v>
      </c>
      <c r="E1259" s="20">
        <v>1</v>
      </c>
      <c r="F1259" s="20">
        <v>0</v>
      </c>
      <c r="G1259" s="20">
        <v>1</v>
      </c>
      <c r="H1259" s="21">
        <v>0</v>
      </c>
      <c r="I1259" s="21">
        <v>0</v>
      </c>
      <c r="J1259" s="21">
        <v>0</v>
      </c>
      <c r="K1259" s="21">
        <v>0</v>
      </c>
      <c r="L1259" s="21">
        <v>1</v>
      </c>
      <c r="M1259" s="21">
        <v>0</v>
      </c>
      <c r="N1259" s="21">
        <v>0</v>
      </c>
      <c r="O1259" s="21">
        <v>1</v>
      </c>
      <c r="P1259" s="21">
        <v>0</v>
      </c>
      <c r="Q1259" s="22">
        <v>11165.417649999999</v>
      </c>
      <c r="R1259" s="59">
        <f t="shared" si="57"/>
        <v>11408.578375923655</v>
      </c>
      <c r="S1259" s="59">
        <f t="shared" si="58"/>
        <v>-243.16072592365526</v>
      </c>
      <c r="T1259" s="61">
        <f t="shared" si="59"/>
        <v>2.177802331681299E-2</v>
      </c>
      <c r="U1259" s="61"/>
    </row>
    <row r="1260" spans="1:21" ht="14.25" customHeight="1">
      <c r="A1260" s="19">
        <v>57</v>
      </c>
      <c r="B1260" s="19">
        <v>28.1</v>
      </c>
      <c r="C1260" s="20">
        <v>0</v>
      </c>
      <c r="D1260" s="20">
        <v>0</v>
      </c>
      <c r="E1260" s="20">
        <v>1</v>
      </c>
      <c r="F1260" s="20">
        <v>0</v>
      </c>
      <c r="G1260" s="20">
        <v>1</v>
      </c>
      <c r="H1260" s="21">
        <v>0</v>
      </c>
      <c r="I1260" s="21">
        <v>0</v>
      </c>
      <c r="J1260" s="21">
        <v>1</v>
      </c>
      <c r="K1260" s="21">
        <v>0</v>
      </c>
      <c r="L1260" s="21">
        <v>0</v>
      </c>
      <c r="M1260" s="21">
        <v>0</v>
      </c>
      <c r="N1260" s="21">
        <v>0</v>
      </c>
      <c r="O1260" s="21">
        <v>1</v>
      </c>
      <c r="P1260" s="21">
        <v>0</v>
      </c>
      <c r="Q1260" s="22">
        <v>10965.446</v>
      </c>
      <c r="R1260" s="59">
        <f t="shared" si="57"/>
        <v>11125.641592689364</v>
      </c>
      <c r="S1260" s="59">
        <f t="shared" si="58"/>
        <v>-160.19559268936428</v>
      </c>
      <c r="T1260" s="61">
        <f t="shared" si="59"/>
        <v>1.4609126951093851E-2</v>
      </c>
      <c r="U1260" s="61"/>
    </row>
    <row r="1261" spans="1:21" ht="14.25" customHeight="1">
      <c r="A1261" s="19">
        <v>57</v>
      </c>
      <c r="B1261" s="19">
        <v>27.94</v>
      </c>
      <c r="C1261" s="20">
        <v>0</v>
      </c>
      <c r="D1261" s="20">
        <v>0</v>
      </c>
      <c r="E1261" s="20">
        <v>1</v>
      </c>
      <c r="F1261" s="20">
        <v>0</v>
      </c>
      <c r="G1261" s="20">
        <v>1</v>
      </c>
      <c r="H1261" s="21">
        <v>0</v>
      </c>
      <c r="I1261" s="21">
        <v>1</v>
      </c>
      <c r="J1261" s="21">
        <v>0</v>
      </c>
      <c r="K1261" s="21">
        <v>0</v>
      </c>
      <c r="L1261" s="21">
        <v>0</v>
      </c>
      <c r="M1261" s="21">
        <v>0</v>
      </c>
      <c r="N1261" s="21">
        <v>0</v>
      </c>
      <c r="O1261" s="21">
        <v>1</v>
      </c>
      <c r="P1261" s="21">
        <v>0</v>
      </c>
      <c r="Q1261" s="22">
        <v>11554.223599999999</v>
      </c>
      <c r="R1261" s="59">
        <f t="shared" si="57"/>
        <v>11104.101644544196</v>
      </c>
      <c r="S1261" s="59">
        <f t="shared" si="58"/>
        <v>450.12195545580289</v>
      </c>
      <c r="T1261" s="61">
        <f t="shared" si="59"/>
        <v>-3.8957351963986822E-2</v>
      </c>
      <c r="U1261" s="61"/>
    </row>
    <row r="1262" spans="1:21" ht="14.25" customHeight="1">
      <c r="A1262" s="19">
        <v>58</v>
      </c>
      <c r="B1262" s="19">
        <v>28.594999999999999</v>
      </c>
      <c r="C1262" s="20">
        <v>0</v>
      </c>
      <c r="D1262" s="20">
        <v>0</v>
      </c>
      <c r="E1262" s="20">
        <v>1</v>
      </c>
      <c r="F1262" s="20">
        <v>0</v>
      </c>
      <c r="G1262" s="20">
        <v>1</v>
      </c>
      <c r="H1262" s="21">
        <v>0</v>
      </c>
      <c r="I1262" s="21">
        <v>0</v>
      </c>
      <c r="J1262" s="21">
        <v>0</v>
      </c>
      <c r="K1262" s="21">
        <v>1</v>
      </c>
      <c r="L1262" s="21">
        <v>0</v>
      </c>
      <c r="M1262" s="21">
        <v>0</v>
      </c>
      <c r="N1262" s="21">
        <v>0</v>
      </c>
      <c r="O1262" s="21">
        <v>1</v>
      </c>
      <c r="P1262" s="21">
        <v>0</v>
      </c>
      <c r="Q1262" s="22">
        <v>11735.87905</v>
      </c>
      <c r="R1262" s="59">
        <f t="shared" si="57"/>
        <v>12064.1330912839</v>
      </c>
      <c r="S1262" s="59">
        <f t="shared" si="58"/>
        <v>-328.25404128390073</v>
      </c>
      <c r="T1262" s="61">
        <f t="shared" si="59"/>
        <v>2.79701281757757E-2</v>
      </c>
      <c r="U1262" s="61"/>
    </row>
    <row r="1263" spans="1:21" ht="14.25" customHeight="1">
      <c r="A1263" s="19">
        <v>58</v>
      </c>
      <c r="B1263" s="19">
        <v>25.175000000000001</v>
      </c>
      <c r="C1263" s="20">
        <v>0</v>
      </c>
      <c r="D1263" s="20">
        <v>0</v>
      </c>
      <c r="E1263" s="20">
        <v>1</v>
      </c>
      <c r="F1263" s="20">
        <v>0</v>
      </c>
      <c r="G1263" s="20">
        <v>1</v>
      </c>
      <c r="H1263" s="21">
        <v>0</v>
      </c>
      <c r="I1263" s="21">
        <v>0</v>
      </c>
      <c r="J1263" s="21">
        <v>0</v>
      </c>
      <c r="K1263" s="21">
        <v>0</v>
      </c>
      <c r="L1263" s="21">
        <v>1</v>
      </c>
      <c r="M1263" s="21">
        <v>0</v>
      </c>
      <c r="N1263" s="21">
        <v>0</v>
      </c>
      <c r="O1263" s="21">
        <v>1</v>
      </c>
      <c r="P1263" s="21">
        <v>0</v>
      </c>
      <c r="Q1263" s="22">
        <v>11931.125249999999</v>
      </c>
      <c r="R1263" s="59">
        <f t="shared" si="57"/>
        <v>11922.573384692863</v>
      </c>
      <c r="S1263" s="59">
        <f t="shared" si="58"/>
        <v>8.5518653071358131</v>
      </c>
      <c r="T1263" s="61">
        <f t="shared" si="59"/>
        <v>-7.1676938494429218E-4</v>
      </c>
      <c r="U1263" s="61"/>
    </row>
    <row r="1264" spans="1:21" ht="14.25" customHeight="1">
      <c r="A1264" s="19">
        <v>59</v>
      </c>
      <c r="B1264" s="19">
        <v>26.4</v>
      </c>
      <c r="C1264" s="20">
        <v>0</v>
      </c>
      <c r="D1264" s="20">
        <v>0</v>
      </c>
      <c r="E1264" s="20">
        <v>1</v>
      </c>
      <c r="F1264" s="20">
        <v>0</v>
      </c>
      <c r="G1264" s="20">
        <v>1</v>
      </c>
      <c r="H1264" s="21">
        <v>0</v>
      </c>
      <c r="I1264" s="21">
        <v>1</v>
      </c>
      <c r="J1264" s="21">
        <v>0</v>
      </c>
      <c r="K1264" s="21">
        <v>0</v>
      </c>
      <c r="L1264" s="21">
        <v>0</v>
      </c>
      <c r="M1264" s="21">
        <v>0</v>
      </c>
      <c r="N1264" s="21">
        <v>0</v>
      </c>
      <c r="O1264" s="21">
        <v>1</v>
      </c>
      <c r="P1264" s="21">
        <v>0</v>
      </c>
      <c r="Q1264" s="22">
        <v>11743.299000000001</v>
      </c>
      <c r="R1264" s="59">
        <f t="shared" si="57"/>
        <v>11500.371085580799</v>
      </c>
      <c r="S1264" s="59">
        <f t="shared" si="58"/>
        <v>242.92791441920235</v>
      </c>
      <c r="T1264" s="61">
        <f t="shared" si="59"/>
        <v>-2.0686513595472817E-2</v>
      </c>
      <c r="U1264" s="61"/>
    </row>
    <row r="1265" spans="1:21" ht="14.25" customHeight="1">
      <c r="A1265" s="19">
        <v>59</v>
      </c>
      <c r="B1265" s="19">
        <v>27.5</v>
      </c>
      <c r="C1265" s="20">
        <v>0</v>
      </c>
      <c r="D1265" s="20">
        <v>0</v>
      </c>
      <c r="E1265" s="20">
        <v>1</v>
      </c>
      <c r="F1265" s="20">
        <v>0</v>
      </c>
      <c r="G1265" s="20">
        <v>1</v>
      </c>
      <c r="H1265" s="21">
        <v>0</v>
      </c>
      <c r="I1265" s="21">
        <v>0</v>
      </c>
      <c r="J1265" s="21">
        <v>1</v>
      </c>
      <c r="K1265" s="21">
        <v>0</v>
      </c>
      <c r="L1265" s="21">
        <v>0</v>
      </c>
      <c r="M1265" s="21">
        <v>0</v>
      </c>
      <c r="N1265" s="21">
        <v>0</v>
      </c>
      <c r="O1265" s="21">
        <v>1</v>
      </c>
      <c r="P1265" s="21">
        <v>0</v>
      </c>
      <c r="Q1265" s="22">
        <v>12333.828</v>
      </c>
      <c r="R1265" s="59">
        <f t="shared" si="57"/>
        <v>11663.785435865262</v>
      </c>
      <c r="S1265" s="59">
        <f t="shared" si="58"/>
        <v>670.0425641347374</v>
      </c>
      <c r="T1265" s="61">
        <f t="shared" si="59"/>
        <v>-5.4325596573483709E-2</v>
      </c>
      <c r="U1265" s="61"/>
    </row>
    <row r="1266" spans="1:21" ht="14.25" customHeight="1">
      <c r="A1266" s="19">
        <v>59</v>
      </c>
      <c r="B1266" s="19">
        <v>29.7</v>
      </c>
      <c r="C1266" s="20">
        <v>0</v>
      </c>
      <c r="D1266" s="20">
        <v>0</v>
      </c>
      <c r="E1266" s="20">
        <v>1</v>
      </c>
      <c r="F1266" s="20">
        <v>0</v>
      </c>
      <c r="G1266" s="20">
        <v>1</v>
      </c>
      <c r="H1266" s="21">
        <v>0</v>
      </c>
      <c r="I1266" s="21">
        <v>1</v>
      </c>
      <c r="J1266" s="21">
        <v>0</v>
      </c>
      <c r="K1266" s="21">
        <v>0</v>
      </c>
      <c r="L1266" s="21">
        <v>0</v>
      </c>
      <c r="M1266" s="21">
        <v>0</v>
      </c>
      <c r="N1266" s="21">
        <v>0</v>
      </c>
      <c r="O1266" s="21">
        <v>1</v>
      </c>
      <c r="P1266" s="21">
        <v>0</v>
      </c>
      <c r="Q1266" s="22">
        <v>12925.886</v>
      </c>
      <c r="R1266" s="59">
        <f t="shared" si="57"/>
        <v>11998.440795218758</v>
      </c>
      <c r="S1266" s="59">
        <f t="shared" si="58"/>
        <v>927.44520478124286</v>
      </c>
      <c r="T1266" s="61">
        <f t="shared" si="59"/>
        <v>-7.175099678128391E-2</v>
      </c>
      <c r="U1266" s="61"/>
    </row>
    <row r="1267" spans="1:21" ht="14.25" customHeight="1">
      <c r="A1267" s="19">
        <v>59</v>
      </c>
      <c r="B1267" s="19">
        <v>25.46</v>
      </c>
      <c r="C1267" s="20">
        <v>0</v>
      </c>
      <c r="D1267" s="20">
        <v>0</v>
      </c>
      <c r="E1267" s="20">
        <v>1</v>
      </c>
      <c r="F1267" s="20">
        <v>0</v>
      </c>
      <c r="G1267" s="20">
        <v>1</v>
      </c>
      <c r="H1267" s="21">
        <v>0</v>
      </c>
      <c r="I1267" s="21">
        <v>0</v>
      </c>
      <c r="J1267" s="21">
        <v>0</v>
      </c>
      <c r="K1267" s="21">
        <v>0</v>
      </c>
      <c r="L1267" s="21">
        <v>1</v>
      </c>
      <c r="M1267" s="21">
        <v>0</v>
      </c>
      <c r="N1267" s="21">
        <v>0</v>
      </c>
      <c r="O1267" s="21">
        <v>1</v>
      </c>
      <c r="P1267" s="21">
        <v>0</v>
      </c>
      <c r="Q1267" s="22">
        <v>12913.992399999999</v>
      </c>
      <c r="R1267" s="59">
        <f t="shared" si="57"/>
        <v>12279.93948208027</v>
      </c>
      <c r="S1267" s="59">
        <f t="shared" si="58"/>
        <v>634.05291791972923</v>
      </c>
      <c r="T1267" s="61">
        <f t="shared" si="59"/>
        <v>-4.909813311642721E-2</v>
      </c>
      <c r="U1267" s="61"/>
    </row>
    <row r="1268" spans="1:21" ht="14.25" customHeight="1">
      <c r="A1268" s="19">
        <v>59</v>
      </c>
      <c r="B1268" s="19">
        <v>28.785</v>
      </c>
      <c r="C1268" s="20">
        <v>0</v>
      </c>
      <c r="D1268" s="20">
        <v>0</v>
      </c>
      <c r="E1268" s="20">
        <v>1</v>
      </c>
      <c r="F1268" s="20">
        <v>0</v>
      </c>
      <c r="G1268" s="20">
        <v>1</v>
      </c>
      <c r="H1268" s="21">
        <v>0</v>
      </c>
      <c r="I1268" s="21">
        <v>0</v>
      </c>
      <c r="J1268" s="21">
        <v>0</v>
      </c>
      <c r="K1268" s="21">
        <v>1</v>
      </c>
      <c r="L1268" s="21">
        <v>0</v>
      </c>
      <c r="M1268" s="21">
        <v>0</v>
      </c>
      <c r="N1268" s="21">
        <v>0</v>
      </c>
      <c r="O1268" s="21">
        <v>1</v>
      </c>
      <c r="P1268" s="21">
        <v>0</v>
      </c>
      <c r="Q1268" s="22">
        <v>12129.614149999999</v>
      </c>
      <c r="R1268" s="59">
        <f t="shared" si="57"/>
        <v>12407.160818242337</v>
      </c>
      <c r="S1268" s="59">
        <f t="shared" si="58"/>
        <v>-277.54666824233755</v>
      </c>
      <c r="T1268" s="61">
        <f t="shared" si="59"/>
        <v>2.2881739254858126E-2</v>
      </c>
      <c r="U1268" s="61"/>
    </row>
    <row r="1269" spans="1:21" ht="14.25" customHeight="1">
      <c r="A1269" s="19">
        <v>59</v>
      </c>
      <c r="B1269" s="19">
        <v>25.46</v>
      </c>
      <c r="C1269" s="20">
        <v>0</v>
      </c>
      <c r="D1269" s="20">
        <v>0</v>
      </c>
      <c r="E1269" s="20">
        <v>1</v>
      </c>
      <c r="F1269" s="20">
        <v>0</v>
      </c>
      <c r="G1269" s="20">
        <v>1</v>
      </c>
      <c r="H1269" s="21">
        <v>0</v>
      </c>
      <c r="I1269" s="21">
        <v>0</v>
      </c>
      <c r="J1269" s="21">
        <v>0</v>
      </c>
      <c r="K1269" s="21">
        <v>1</v>
      </c>
      <c r="L1269" s="21">
        <v>0</v>
      </c>
      <c r="M1269" s="21">
        <v>0</v>
      </c>
      <c r="N1269" s="21">
        <v>0</v>
      </c>
      <c r="O1269" s="21">
        <v>1</v>
      </c>
      <c r="P1269" s="21">
        <v>0</v>
      </c>
      <c r="Q1269" s="22">
        <v>12124.992399999999</v>
      </c>
      <c r="R1269" s="59">
        <f t="shared" si="57"/>
        <v>11905.317853228335</v>
      </c>
      <c r="S1269" s="59">
        <f t="shared" si="58"/>
        <v>219.67454677166461</v>
      </c>
      <c r="T1269" s="61">
        <f t="shared" si="59"/>
        <v>-1.8117499749662903E-2</v>
      </c>
      <c r="U1269" s="61"/>
    </row>
    <row r="1270" spans="1:21" ht="14.25" customHeight="1">
      <c r="A1270" s="19">
        <v>60</v>
      </c>
      <c r="B1270" s="19">
        <v>28.594999999999999</v>
      </c>
      <c r="C1270" s="20">
        <v>0</v>
      </c>
      <c r="D1270" s="20">
        <v>0</v>
      </c>
      <c r="E1270" s="20">
        <v>1</v>
      </c>
      <c r="F1270" s="20">
        <v>0</v>
      </c>
      <c r="G1270" s="20">
        <v>1</v>
      </c>
      <c r="H1270" s="21">
        <v>0</v>
      </c>
      <c r="I1270" s="21">
        <v>0</v>
      </c>
      <c r="J1270" s="21">
        <v>0</v>
      </c>
      <c r="K1270" s="21">
        <v>0</v>
      </c>
      <c r="L1270" s="21">
        <v>1</v>
      </c>
      <c r="M1270" s="21">
        <v>0</v>
      </c>
      <c r="N1270" s="21">
        <v>0</v>
      </c>
      <c r="O1270" s="21">
        <v>0</v>
      </c>
      <c r="P1270" s="21">
        <v>1</v>
      </c>
      <c r="Q1270" s="22">
        <v>30259.995559999999</v>
      </c>
      <c r="R1270" s="59">
        <f t="shared" si="57"/>
        <v>13276.577160198081</v>
      </c>
      <c r="S1270" s="59">
        <f t="shared" si="58"/>
        <v>16983.418399801918</v>
      </c>
      <c r="T1270" s="61">
        <f t="shared" si="59"/>
        <v>-0.56124986423500711</v>
      </c>
      <c r="U1270" s="61"/>
    </row>
    <row r="1271" spans="1:21" ht="14.25" customHeight="1">
      <c r="A1271" s="19">
        <v>60</v>
      </c>
      <c r="B1271" s="19">
        <v>25.74</v>
      </c>
      <c r="C1271" s="20">
        <v>0</v>
      </c>
      <c r="D1271" s="20">
        <v>0</v>
      </c>
      <c r="E1271" s="20">
        <v>1</v>
      </c>
      <c r="F1271" s="20">
        <v>0</v>
      </c>
      <c r="G1271" s="20">
        <v>1</v>
      </c>
      <c r="H1271" s="21">
        <v>0</v>
      </c>
      <c r="I1271" s="21">
        <v>1</v>
      </c>
      <c r="J1271" s="21">
        <v>0</v>
      </c>
      <c r="K1271" s="21">
        <v>0</v>
      </c>
      <c r="L1271" s="21">
        <v>0</v>
      </c>
      <c r="M1271" s="21">
        <v>0</v>
      </c>
      <c r="N1271" s="21">
        <v>0</v>
      </c>
      <c r="O1271" s="21">
        <v>0</v>
      </c>
      <c r="P1271" s="21">
        <v>1</v>
      </c>
      <c r="Q1271" s="22">
        <v>12142.578600000001</v>
      </c>
      <c r="R1271" s="59">
        <f t="shared" si="57"/>
        <v>11924.228597614961</v>
      </c>
      <c r="S1271" s="59">
        <f t="shared" si="58"/>
        <v>218.35000238503926</v>
      </c>
      <c r="T1271" s="61">
        <f t="shared" si="59"/>
        <v>-1.7982177392291226E-2</v>
      </c>
      <c r="U1271" s="61"/>
    </row>
    <row r="1272" spans="1:21" ht="14.25" customHeight="1">
      <c r="A1272" s="19">
        <v>60</v>
      </c>
      <c r="B1272" s="19">
        <v>29.64</v>
      </c>
      <c r="C1272" s="20">
        <v>0</v>
      </c>
      <c r="D1272" s="20">
        <v>0</v>
      </c>
      <c r="E1272" s="20">
        <v>1</v>
      </c>
      <c r="F1272" s="20">
        <v>0</v>
      </c>
      <c r="G1272" s="20">
        <v>1</v>
      </c>
      <c r="H1272" s="21">
        <v>0</v>
      </c>
      <c r="I1272" s="21">
        <v>0</v>
      </c>
      <c r="J1272" s="21">
        <v>0</v>
      </c>
      <c r="K1272" s="21">
        <v>0</v>
      </c>
      <c r="L1272" s="21">
        <v>1</v>
      </c>
      <c r="M1272" s="21">
        <v>0</v>
      </c>
      <c r="N1272" s="21">
        <v>0</v>
      </c>
      <c r="O1272" s="21">
        <v>0</v>
      </c>
      <c r="P1272" s="21">
        <v>1</v>
      </c>
      <c r="Q1272" s="22">
        <v>12730.999599999999</v>
      </c>
      <c r="R1272" s="59">
        <f t="shared" si="57"/>
        <v>13434.299234916769</v>
      </c>
      <c r="S1272" s="59">
        <f t="shared" si="58"/>
        <v>-703.29963491676972</v>
      </c>
      <c r="T1272" s="61">
        <f t="shared" si="59"/>
        <v>5.5243080434687133E-2</v>
      </c>
      <c r="U1272" s="61"/>
    </row>
    <row r="1273" spans="1:21" ht="14.25" customHeight="1">
      <c r="A1273" s="19">
        <v>60</v>
      </c>
      <c r="B1273" s="19">
        <v>28.9</v>
      </c>
      <c r="C1273" s="20">
        <v>0</v>
      </c>
      <c r="D1273" s="20">
        <v>0</v>
      </c>
      <c r="E1273" s="20">
        <v>1</v>
      </c>
      <c r="F1273" s="20">
        <v>0</v>
      </c>
      <c r="G1273" s="20">
        <v>1</v>
      </c>
      <c r="H1273" s="21">
        <v>0</v>
      </c>
      <c r="I1273" s="21">
        <v>0</v>
      </c>
      <c r="J1273" s="21">
        <v>1</v>
      </c>
      <c r="K1273" s="21">
        <v>0</v>
      </c>
      <c r="L1273" s="21">
        <v>0</v>
      </c>
      <c r="M1273" s="21">
        <v>0</v>
      </c>
      <c r="N1273" s="21">
        <v>0</v>
      </c>
      <c r="O1273" s="21">
        <v>0</v>
      </c>
      <c r="P1273" s="21">
        <v>1</v>
      </c>
      <c r="Q1273" s="22">
        <v>12146.971</v>
      </c>
      <c r="R1273" s="59">
        <f t="shared" si="57"/>
        <v>12398.559190885542</v>
      </c>
      <c r="S1273" s="59">
        <f t="shared" si="58"/>
        <v>-251.58819088554264</v>
      </c>
      <c r="T1273" s="61">
        <f t="shared" si="59"/>
        <v>2.0712010499205329E-2</v>
      </c>
      <c r="U1273" s="61"/>
    </row>
    <row r="1274" spans="1:21" ht="14.25" customHeight="1">
      <c r="A1274" s="19">
        <v>62</v>
      </c>
      <c r="B1274" s="19">
        <v>27.55</v>
      </c>
      <c r="C1274" s="20">
        <v>0</v>
      </c>
      <c r="D1274" s="20">
        <v>0</v>
      </c>
      <c r="E1274" s="20">
        <v>1</v>
      </c>
      <c r="F1274" s="20">
        <v>0</v>
      </c>
      <c r="G1274" s="20">
        <v>1</v>
      </c>
      <c r="H1274" s="21">
        <v>0</v>
      </c>
      <c r="I1274" s="21">
        <v>0</v>
      </c>
      <c r="J1274" s="21">
        <v>0</v>
      </c>
      <c r="K1274" s="21">
        <v>1</v>
      </c>
      <c r="L1274" s="21">
        <v>0</v>
      </c>
      <c r="M1274" s="21">
        <v>0</v>
      </c>
      <c r="N1274" s="21">
        <v>0</v>
      </c>
      <c r="O1274" s="21">
        <v>0</v>
      </c>
      <c r="P1274" s="21">
        <v>1</v>
      </c>
      <c r="Q1274" s="22">
        <v>13937.666499999999</v>
      </c>
      <c r="R1274" s="59">
        <f t="shared" si="57"/>
        <v>13372.935428828438</v>
      </c>
      <c r="S1274" s="59">
        <f t="shared" si="58"/>
        <v>564.73107117156178</v>
      </c>
      <c r="T1274" s="61">
        <f t="shared" si="59"/>
        <v>-4.0518337210289961E-2</v>
      </c>
      <c r="U1274" s="61"/>
    </row>
    <row r="1275" spans="1:21" ht="14.25" customHeight="1">
      <c r="A1275" s="19">
        <v>63</v>
      </c>
      <c r="B1275" s="19">
        <v>28.31</v>
      </c>
      <c r="C1275" s="20">
        <v>0</v>
      </c>
      <c r="D1275" s="20">
        <v>0</v>
      </c>
      <c r="E1275" s="20">
        <v>1</v>
      </c>
      <c r="F1275" s="20">
        <v>0</v>
      </c>
      <c r="G1275" s="20">
        <v>1</v>
      </c>
      <c r="H1275" s="21">
        <v>0</v>
      </c>
      <c r="I1275" s="21">
        <v>0</v>
      </c>
      <c r="J1275" s="21">
        <v>0</v>
      </c>
      <c r="K1275" s="21">
        <v>1</v>
      </c>
      <c r="L1275" s="21">
        <v>0</v>
      </c>
      <c r="M1275" s="21">
        <v>0</v>
      </c>
      <c r="N1275" s="21">
        <v>0</v>
      </c>
      <c r="O1275" s="21">
        <v>0</v>
      </c>
      <c r="P1275" s="21">
        <v>1</v>
      </c>
      <c r="Q1275" s="22">
        <v>13770.097900000001</v>
      </c>
      <c r="R1275" s="59">
        <f t="shared" si="57"/>
        <v>13801.993378360701</v>
      </c>
      <c r="S1275" s="59">
        <f t="shared" si="58"/>
        <v>-31.895478360700508</v>
      </c>
      <c r="T1275" s="61">
        <f t="shared" si="59"/>
        <v>2.3162855189795351E-3</v>
      </c>
      <c r="U1275" s="61"/>
    </row>
    <row r="1276" spans="1:21" ht="14.25" customHeight="1">
      <c r="A1276" s="19">
        <v>64</v>
      </c>
      <c r="B1276" s="19">
        <v>25.6</v>
      </c>
      <c r="C1276" s="20">
        <v>0</v>
      </c>
      <c r="D1276" s="20">
        <v>0</v>
      </c>
      <c r="E1276" s="20">
        <v>1</v>
      </c>
      <c r="F1276" s="20">
        <v>0</v>
      </c>
      <c r="G1276" s="20">
        <v>1</v>
      </c>
      <c r="H1276" s="21">
        <v>0</v>
      </c>
      <c r="I1276" s="21">
        <v>0</v>
      </c>
      <c r="J1276" s="21">
        <v>1</v>
      </c>
      <c r="K1276" s="21">
        <v>0</v>
      </c>
      <c r="L1276" s="21">
        <v>0</v>
      </c>
      <c r="M1276" s="21">
        <v>0</v>
      </c>
      <c r="N1276" s="21">
        <v>0</v>
      </c>
      <c r="O1276" s="21">
        <v>0</v>
      </c>
      <c r="P1276" s="21">
        <v>1</v>
      </c>
      <c r="Q1276" s="22">
        <v>14988.432000000001</v>
      </c>
      <c r="R1276" s="59">
        <f t="shared" si="57"/>
        <v>13157.893425649545</v>
      </c>
      <c r="S1276" s="59">
        <f t="shared" si="58"/>
        <v>1830.5385743504557</v>
      </c>
      <c r="T1276" s="61">
        <f t="shared" si="59"/>
        <v>-0.12213009168340329</v>
      </c>
      <c r="U1276" s="61"/>
    </row>
    <row r="1277" spans="1:21" ht="14.25" customHeight="1">
      <c r="A1277" s="19">
        <v>64</v>
      </c>
      <c r="B1277" s="19">
        <v>26.41</v>
      </c>
      <c r="C1277" s="20">
        <v>0</v>
      </c>
      <c r="D1277" s="20">
        <v>0</v>
      </c>
      <c r="E1277" s="20">
        <v>1</v>
      </c>
      <c r="F1277" s="20">
        <v>0</v>
      </c>
      <c r="G1277" s="20">
        <v>1</v>
      </c>
      <c r="H1277" s="21">
        <v>0</v>
      </c>
      <c r="I1277" s="21">
        <v>0</v>
      </c>
      <c r="J1277" s="21">
        <v>0</v>
      </c>
      <c r="K1277" s="21">
        <v>0</v>
      </c>
      <c r="L1277" s="21">
        <v>1</v>
      </c>
      <c r="M1277" s="21">
        <v>0</v>
      </c>
      <c r="N1277" s="21">
        <v>0</v>
      </c>
      <c r="O1277" s="21">
        <v>0</v>
      </c>
      <c r="P1277" s="21">
        <v>1</v>
      </c>
      <c r="Q1277" s="22">
        <v>14394.5579</v>
      </c>
      <c r="R1277" s="59">
        <f t="shared" si="57"/>
        <v>14204.198584733695</v>
      </c>
      <c r="S1277" s="59">
        <f t="shared" si="58"/>
        <v>190.3593152663052</v>
      </c>
      <c r="T1277" s="61">
        <f t="shared" si="59"/>
        <v>-1.3224394704494899E-2</v>
      </c>
      <c r="U1277" s="61"/>
    </row>
    <row r="1278" spans="1:21" ht="14.25" customHeight="1">
      <c r="A1278" s="19">
        <v>48</v>
      </c>
      <c r="B1278" s="19">
        <v>28</v>
      </c>
      <c r="C1278" s="20">
        <v>0</v>
      </c>
      <c r="D1278" s="20">
        <v>0</v>
      </c>
      <c r="E1278" s="20">
        <v>1</v>
      </c>
      <c r="F1278" s="20">
        <v>0</v>
      </c>
      <c r="G1278" s="20">
        <v>1</v>
      </c>
      <c r="H1278" s="21">
        <v>1</v>
      </c>
      <c r="I1278" s="21">
        <v>0</v>
      </c>
      <c r="J1278" s="21">
        <v>1</v>
      </c>
      <c r="K1278" s="21">
        <v>0</v>
      </c>
      <c r="L1278" s="21">
        <v>0</v>
      </c>
      <c r="M1278" s="21">
        <v>0</v>
      </c>
      <c r="N1278" s="21">
        <v>0</v>
      </c>
      <c r="O1278" s="21">
        <v>1</v>
      </c>
      <c r="P1278" s="21">
        <v>0</v>
      </c>
      <c r="Q1278" s="22">
        <v>23568.272000000001</v>
      </c>
      <c r="R1278" s="59">
        <f t="shared" si="57"/>
        <v>32163.351512126887</v>
      </c>
      <c r="S1278" s="59">
        <f t="shared" si="58"/>
        <v>-8595.0795121268857</v>
      </c>
      <c r="T1278" s="61">
        <f t="shared" si="59"/>
        <v>0.36468857420378065</v>
      </c>
      <c r="U1278" s="61"/>
    </row>
    <row r="1279" spans="1:21" ht="14.25" customHeight="1">
      <c r="A1279" s="19">
        <v>59</v>
      </c>
      <c r="B1279" s="19">
        <v>29.83</v>
      </c>
      <c r="C1279" s="20">
        <v>0</v>
      </c>
      <c r="D1279" s="20">
        <v>0</v>
      </c>
      <c r="E1279" s="20">
        <v>1</v>
      </c>
      <c r="F1279" s="20">
        <v>0</v>
      </c>
      <c r="G1279" s="20">
        <v>1</v>
      </c>
      <c r="H1279" s="21">
        <v>1</v>
      </c>
      <c r="I1279" s="21">
        <v>0</v>
      </c>
      <c r="J1279" s="21">
        <v>0</v>
      </c>
      <c r="K1279" s="21">
        <v>0</v>
      </c>
      <c r="L1279" s="21">
        <v>1</v>
      </c>
      <c r="M1279" s="21">
        <v>0</v>
      </c>
      <c r="N1279" s="21">
        <v>0</v>
      </c>
      <c r="O1279" s="21">
        <v>1</v>
      </c>
      <c r="P1279" s="21">
        <v>0</v>
      </c>
      <c r="Q1279" s="22">
        <v>30184.936699999998</v>
      </c>
      <c r="R1279" s="59">
        <f t="shared" si="57"/>
        <v>36821.466337659076</v>
      </c>
      <c r="S1279" s="59">
        <f t="shared" si="58"/>
        <v>-6636.5296376590777</v>
      </c>
      <c r="T1279" s="61">
        <f t="shared" si="59"/>
        <v>0.21986230097540929</v>
      </c>
      <c r="U1279" s="61"/>
    </row>
    <row r="1280" spans="1:21" ht="14.25" customHeight="1">
      <c r="A1280" s="19">
        <v>20</v>
      </c>
      <c r="B1280" s="19">
        <v>28.024999999999999</v>
      </c>
      <c r="C1280" s="20">
        <v>0</v>
      </c>
      <c r="D1280" s="20">
        <v>0</v>
      </c>
      <c r="E1280" s="20">
        <v>1</v>
      </c>
      <c r="F1280" s="20">
        <v>0</v>
      </c>
      <c r="G1280" s="20">
        <v>1</v>
      </c>
      <c r="H1280" s="21">
        <v>1</v>
      </c>
      <c r="I1280" s="21">
        <v>0</v>
      </c>
      <c r="J1280" s="21">
        <v>0</v>
      </c>
      <c r="K1280" s="21">
        <v>1</v>
      </c>
      <c r="L1280" s="21">
        <v>0</v>
      </c>
      <c r="M1280" s="21">
        <v>1</v>
      </c>
      <c r="N1280" s="21">
        <v>0</v>
      </c>
      <c r="O1280" s="21">
        <v>0</v>
      </c>
      <c r="P1280" s="21">
        <v>0</v>
      </c>
      <c r="Q1280" s="22">
        <v>17560.37975</v>
      </c>
      <c r="R1280" s="59">
        <f t="shared" si="57"/>
        <v>26273.54372980542</v>
      </c>
      <c r="S1280" s="59">
        <f t="shared" si="58"/>
        <v>-8713.1639798054202</v>
      </c>
      <c r="T1280" s="61">
        <f t="shared" si="59"/>
        <v>0.49618311812450527</v>
      </c>
      <c r="U1280" s="61"/>
    </row>
    <row r="1281" spans="1:21" ht="14.25" customHeight="1">
      <c r="A1281" s="19">
        <v>34</v>
      </c>
      <c r="B1281" s="19">
        <v>25.3</v>
      </c>
      <c r="C1281" s="20">
        <v>0</v>
      </c>
      <c r="D1281" s="20">
        <v>0</v>
      </c>
      <c r="E1281" s="20">
        <v>1</v>
      </c>
      <c r="F1281" s="20">
        <v>0</v>
      </c>
      <c r="G1281" s="20">
        <v>1</v>
      </c>
      <c r="H1281" s="21">
        <v>1</v>
      </c>
      <c r="I1281" s="21">
        <v>1</v>
      </c>
      <c r="J1281" s="21">
        <v>0</v>
      </c>
      <c r="K1281" s="21">
        <v>0</v>
      </c>
      <c r="L1281" s="21">
        <v>0</v>
      </c>
      <c r="M1281" s="21">
        <v>0</v>
      </c>
      <c r="N1281" s="21">
        <v>1</v>
      </c>
      <c r="O1281" s="21">
        <v>0</v>
      </c>
      <c r="P1281" s="21">
        <v>0</v>
      </c>
      <c r="Q1281" s="22">
        <v>18972.494999999999</v>
      </c>
      <c r="R1281" s="59">
        <f t="shared" si="57"/>
        <v>28152.661980526325</v>
      </c>
      <c r="S1281" s="59">
        <f t="shared" si="58"/>
        <v>-9180.1669805263264</v>
      </c>
      <c r="T1281" s="61">
        <f t="shared" si="59"/>
        <v>0.48386714454405322</v>
      </c>
      <c r="U1281" s="61"/>
    </row>
    <row r="1282" spans="1:21" ht="14.25" customHeight="1">
      <c r="A1282" s="19">
        <v>30</v>
      </c>
      <c r="B1282" s="19">
        <v>28.69</v>
      </c>
      <c r="C1282" s="20">
        <v>0</v>
      </c>
      <c r="D1282" s="20">
        <v>0</v>
      </c>
      <c r="E1282" s="20">
        <v>1</v>
      </c>
      <c r="F1282" s="20">
        <v>0</v>
      </c>
      <c r="G1282" s="20">
        <v>1</v>
      </c>
      <c r="H1282" s="21">
        <v>1</v>
      </c>
      <c r="I1282" s="21">
        <v>0</v>
      </c>
      <c r="J1282" s="21">
        <v>0</v>
      </c>
      <c r="K1282" s="21">
        <v>1</v>
      </c>
      <c r="L1282" s="21">
        <v>0</v>
      </c>
      <c r="M1282" s="21">
        <v>0</v>
      </c>
      <c r="N1282" s="21">
        <v>1</v>
      </c>
      <c r="O1282" s="21">
        <v>0</v>
      </c>
      <c r="P1282" s="21">
        <v>0</v>
      </c>
      <c r="Q1282" s="22">
        <v>20745.989099999999</v>
      </c>
      <c r="R1282" s="59">
        <f t="shared" si="57"/>
        <v>27953.732634902917</v>
      </c>
      <c r="S1282" s="59">
        <f t="shared" si="58"/>
        <v>-7207.7435349029183</v>
      </c>
      <c r="T1282" s="61">
        <f t="shared" si="59"/>
        <v>0.34742829084504429</v>
      </c>
      <c r="U1282" s="61"/>
    </row>
    <row r="1283" spans="1:21" ht="14.25" customHeight="1">
      <c r="A1283" s="19">
        <v>18</v>
      </c>
      <c r="B1283" s="19">
        <v>25.175000000000001</v>
      </c>
      <c r="C1283" s="20">
        <v>0</v>
      </c>
      <c r="D1283" s="20">
        <v>0</v>
      </c>
      <c r="E1283" s="20">
        <v>1</v>
      </c>
      <c r="F1283" s="20">
        <v>0</v>
      </c>
      <c r="G1283" s="20">
        <v>1</v>
      </c>
      <c r="H1283" s="21">
        <v>1</v>
      </c>
      <c r="I1283" s="21">
        <v>0</v>
      </c>
      <c r="J1283" s="21">
        <v>0</v>
      </c>
      <c r="K1283" s="21">
        <v>0</v>
      </c>
      <c r="L1283" s="21">
        <v>1</v>
      </c>
      <c r="M1283" s="21">
        <v>1</v>
      </c>
      <c r="N1283" s="21">
        <v>0</v>
      </c>
      <c r="O1283" s="21">
        <v>0</v>
      </c>
      <c r="P1283" s="21">
        <v>0</v>
      </c>
      <c r="Q1283" s="22">
        <v>15518.180249999999</v>
      </c>
      <c r="R1283" s="59">
        <f t="shared" ref="R1283:R1339" si="60">$X$2*A1283+$X$3*B1283+($X$4)*C1283+$X$5*D1283+($X$6)*E1283+($X$7)*F1283+($X$8)*G1283+$X$9*H1283+($X$10)*I1283+($X$11)*J1283+$X$12*K1283+$X$13*L1283+$X$14*M1283+($X$15)*N1283+($X$16)*O1283+($X$17)*P1283+($X$18)</f>
        <v>25589.312273587231</v>
      </c>
      <c r="S1283" s="59">
        <f t="shared" ref="S1283:S1339" si="61">Q1283-R1283</f>
        <v>-10071.132023587232</v>
      </c>
      <c r="T1283" s="61">
        <f t="shared" ref="T1283:T1339" si="62">(R1283-Q1283)/Q1283</f>
        <v>0.6489892410927004</v>
      </c>
      <c r="U1283" s="61"/>
    </row>
    <row r="1284" spans="1:21" ht="14.25" customHeight="1">
      <c r="A1284" s="19">
        <v>35</v>
      </c>
      <c r="B1284" s="19">
        <v>27.74</v>
      </c>
      <c r="C1284" s="20">
        <v>0</v>
      </c>
      <c r="D1284" s="20">
        <v>0</v>
      </c>
      <c r="E1284" s="20">
        <v>1</v>
      </c>
      <c r="F1284" s="20">
        <v>0</v>
      </c>
      <c r="G1284" s="20">
        <v>1</v>
      </c>
      <c r="H1284" s="21">
        <v>1</v>
      </c>
      <c r="I1284" s="21">
        <v>0</v>
      </c>
      <c r="J1284" s="21">
        <v>0</v>
      </c>
      <c r="K1284" s="21">
        <v>0</v>
      </c>
      <c r="L1284" s="21">
        <v>1</v>
      </c>
      <c r="M1284" s="21">
        <v>0</v>
      </c>
      <c r="N1284" s="21">
        <v>1</v>
      </c>
      <c r="O1284" s="21">
        <v>0</v>
      </c>
      <c r="P1284" s="21">
        <v>0</v>
      </c>
      <c r="Q1284" s="22">
        <v>20984.0936</v>
      </c>
      <c r="R1284" s="59">
        <f t="shared" si="60"/>
        <v>29756.72548996759</v>
      </c>
      <c r="S1284" s="59">
        <f t="shared" si="61"/>
        <v>-8772.6318899675898</v>
      </c>
      <c r="T1284" s="61">
        <f t="shared" si="62"/>
        <v>0.41806103504835634</v>
      </c>
      <c r="U1284" s="61"/>
    </row>
    <row r="1285" spans="1:21" ht="14.25" customHeight="1">
      <c r="A1285" s="19">
        <v>19</v>
      </c>
      <c r="B1285" s="19">
        <v>29.07</v>
      </c>
      <c r="C1285" s="20">
        <v>0</v>
      </c>
      <c r="D1285" s="20">
        <v>0</v>
      </c>
      <c r="E1285" s="20">
        <v>1</v>
      </c>
      <c r="F1285" s="20">
        <v>0</v>
      </c>
      <c r="G1285" s="20">
        <v>1</v>
      </c>
      <c r="H1285" s="21">
        <v>1</v>
      </c>
      <c r="I1285" s="21">
        <v>0</v>
      </c>
      <c r="J1285" s="21">
        <v>0</v>
      </c>
      <c r="K1285" s="21">
        <v>1</v>
      </c>
      <c r="L1285" s="21">
        <v>0</v>
      </c>
      <c r="M1285" s="21">
        <v>1</v>
      </c>
      <c r="N1285" s="21">
        <v>0</v>
      </c>
      <c r="O1285" s="21">
        <v>0</v>
      </c>
      <c r="P1285" s="21">
        <v>0</v>
      </c>
      <c r="Q1285" s="22">
        <v>17352.6803</v>
      </c>
      <c r="R1285" s="59">
        <f t="shared" si="60"/>
        <v>26116.914818423615</v>
      </c>
      <c r="S1285" s="59">
        <f t="shared" si="61"/>
        <v>-8764.2345184236146</v>
      </c>
      <c r="T1285" s="61">
        <f t="shared" si="62"/>
        <v>0.50506517534490702</v>
      </c>
      <c r="U1285" s="61"/>
    </row>
    <row r="1286" spans="1:21" ht="14.25" customHeight="1">
      <c r="A1286" s="19">
        <v>19</v>
      </c>
      <c r="B1286" s="19">
        <v>27.7</v>
      </c>
      <c r="C1286" s="20">
        <v>0</v>
      </c>
      <c r="D1286" s="20">
        <v>0</v>
      </c>
      <c r="E1286" s="20">
        <v>1</v>
      </c>
      <c r="F1286" s="20">
        <v>0</v>
      </c>
      <c r="G1286" s="20">
        <v>1</v>
      </c>
      <c r="H1286" s="21">
        <v>1</v>
      </c>
      <c r="I1286" s="21">
        <v>0</v>
      </c>
      <c r="J1286" s="21">
        <v>1</v>
      </c>
      <c r="K1286" s="21">
        <v>0</v>
      </c>
      <c r="L1286" s="21">
        <v>0</v>
      </c>
      <c r="M1286" s="21">
        <v>1</v>
      </c>
      <c r="N1286" s="21">
        <v>0</v>
      </c>
      <c r="O1286" s="21">
        <v>0</v>
      </c>
      <c r="P1286" s="21">
        <v>0</v>
      </c>
      <c r="Q1286" s="22">
        <v>16297.846</v>
      </c>
      <c r="R1286" s="59">
        <f t="shared" si="60"/>
        <v>25360.710367767988</v>
      </c>
      <c r="S1286" s="59">
        <f t="shared" si="61"/>
        <v>-9062.8643677679884</v>
      </c>
      <c r="T1286" s="61">
        <f t="shared" si="62"/>
        <v>0.55607743304041457</v>
      </c>
      <c r="U1286" s="61"/>
    </row>
    <row r="1287" spans="1:21" ht="14.25" customHeight="1">
      <c r="A1287" s="19">
        <v>47</v>
      </c>
      <c r="B1287" s="19">
        <v>25.41</v>
      </c>
      <c r="C1287" s="20">
        <v>0</v>
      </c>
      <c r="D1287" s="20">
        <v>0</v>
      </c>
      <c r="E1287" s="20">
        <v>1</v>
      </c>
      <c r="F1287" s="20">
        <v>0</v>
      </c>
      <c r="G1287" s="20">
        <v>1</v>
      </c>
      <c r="H1287" s="21">
        <v>1</v>
      </c>
      <c r="I1287" s="21">
        <v>1</v>
      </c>
      <c r="J1287" s="21">
        <v>0</v>
      </c>
      <c r="K1287" s="21">
        <v>0</v>
      </c>
      <c r="L1287" s="21">
        <v>0</v>
      </c>
      <c r="M1287" s="21">
        <v>0</v>
      </c>
      <c r="N1287" s="21">
        <v>0</v>
      </c>
      <c r="O1287" s="21">
        <v>1</v>
      </c>
      <c r="P1287" s="21">
        <v>0</v>
      </c>
      <c r="Q1287" s="22">
        <v>21978.676899999999</v>
      </c>
      <c r="R1287" s="59">
        <f t="shared" si="60"/>
        <v>31460.700155329643</v>
      </c>
      <c r="S1287" s="59">
        <f t="shared" si="61"/>
        <v>-9482.0232553296446</v>
      </c>
      <c r="T1287" s="61">
        <f t="shared" si="62"/>
        <v>0.43141920227826114</v>
      </c>
      <c r="U1287" s="61"/>
    </row>
    <row r="1288" spans="1:21" ht="14.25" customHeight="1">
      <c r="A1288" s="19">
        <v>52</v>
      </c>
      <c r="B1288" s="19">
        <v>27.36</v>
      </c>
      <c r="C1288" s="20">
        <v>0</v>
      </c>
      <c r="D1288" s="20">
        <v>0</v>
      </c>
      <c r="E1288" s="20">
        <v>1</v>
      </c>
      <c r="F1288" s="20">
        <v>0</v>
      </c>
      <c r="G1288" s="20">
        <v>1</v>
      </c>
      <c r="H1288" s="21">
        <v>1</v>
      </c>
      <c r="I1288" s="21">
        <v>0</v>
      </c>
      <c r="J1288" s="21">
        <v>0</v>
      </c>
      <c r="K1288" s="21">
        <v>1</v>
      </c>
      <c r="L1288" s="21">
        <v>0</v>
      </c>
      <c r="M1288" s="21">
        <v>0</v>
      </c>
      <c r="N1288" s="21">
        <v>0</v>
      </c>
      <c r="O1288" s="21">
        <v>1</v>
      </c>
      <c r="P1288" s="21">
        <v>0</v>
      </c>
      <c r="Q1288" s="22">
        <v>24393.6224</v>
      </c>
      <c r="R1288" s="59">
        <f t="shared" si="60"/>
        <v>33873.590174950441</v>
      </c>
      <c r="S1288" s="59">
        <f t="shared" si="61"/>
        <v>-9479.9677749504408</v>
      </c>
      <c r="T1288" s="61">
        <f t="shared" si="62"/>
        <v>0.38862484708095019</v>
      </c>
      <c r="U1288" s="61"/>
    </row>
    <row r="1289" spans="1:21" ht="14.25" customHeight="1">
      <c r="A1289" s="19">
        <v>56</v>
      </c>
      <c r="B1289" s="19">
        <v>26.695</v>
      </c>
      <c r="C1289" s="20">
        <v>0</v>
      </c>
      <c r="D1289" s="20">
        <v>0</v>
      </c>
      <c r="E1289" s="20">
        <v>1</v>
      </c>
      <c r="F1289" s="20">
        <v>0</v>
      </c>
      <c r="G1289" s="20">
        <v>1</v>
      </c>
      <c r="H1289" s="21">
        <v>1</v>
      </c>
      <c r="I1289" s="21">
        <v>0</v>
      </c>
      <c r="J1289" s="21">
        <v>0</v>
      </c>
      <c r="K1289" s="21">
        <v>1</v>
      </c>
      <c r="L1289" s="21">
        <v>0</v>
      </c>
      <c r="M1289" s="21">
        <v>0</v>
      </c>
      <c r="N1289" s="21">
        <v>0</v>
      </c>
      <c r="O1289" s="21">
        <v>1</v>
      </c>
      <c r="P1289" s="21">
        <v>0</v>
      </c>
      <c r="Q1289" s="22">
        <v>26109.32905</v>
      </c>
      <c r="R1289" s="59">
        <f t="shared" si="60"/>
        <v>35030.625526349606</v>
      </c>
      <c r="S1289" s="59">
        <f t="shared" si="61"/>
        <v>-8921.2964763496057</v>
      </c>
      <c r="T1289" s="61">
        <f t="shared" si="62"/>
        <v>0.34168999361358943</v>
      </c>
      <c r="U1289" s="61"/>
    </row>
    <row r="1290" spans="1:21" ht="14.25" customHeight="1">
      <c r="A1290" s="19">
        <v>54</v>
      </c>
      <c r="B1290" s="19">
        <v>25.1</v>
      </c>
      <c r="C1290" s="20">
        <v>0</v>
      </c>
      <c r="D1290" s="20">
        <v>0</v>
      </c>
      <c r="E1290" s="20">
        <v>1</v>
      </c>
      <c r="F1290" s="20">
        <v>0</v>
      </c>
      <c r="G1290" s="20">
        <v>1</v>
      </c>
      <c r="H1290" s="21">
        <v>1</v>
      </c>
      <c r="I1290" s="21">
        <v>0</v>
      </c>
      <c r="J1290" s="21">
        <v>1</v>
      </c>
      <c r="K1290" s="21">
        <v>0</v>
      </c>
      <c r="L1290" s="21">
        <v>0</v>
      </c>
      <c r="M1290" s="21">
        <v>0</v>
      </c>
      <c r="N1290" s="21">
        <v>0</v>
      </c>
      <c r="O1290" s="21">
        <v>1</v>
      </c>
      <c r="P1290" s="21">
        <v>0</v>
      </c>
      <c r="Q1290" s="22">
        <v>25382.296999999999</v>
      </c>
      <c r="R1290" s="59">
        <f t="shared" si="60"/>
        <v>33611.759805108595</v>
      </c>
      <c r="S1290" s="59">
        <f t="shared" si="61"/>
        <v>-8229.4628051085965</v>
      </c>
      <c r="T1290" s="61">
        <f t="shared" si="62"/>
        <v>0.32422057015204719</v>
      </c>
      <c r="U1290" s="61"/>
    </row>
    <row r="1291" spans="1:21" ht="14.25" customHeight="1">
      <c r="A1291" s="19">
        <v>61</v>
      </c>
      <c r="B1291" s="19">
        <v>28.31</v>
      </c>
      <c r="C1291" s="20">
        <v>0</v>
      </c>
      <c r="D1291" s="20">
        <v>0</v>
      </c>
      <c r="E1291" s="20">
        <v>1</v>
      </c>
      <c r="F1291" s="20">
        <v>0</v>
      </c>
      <c r="G1291" s="20">
        <v>1</v>
      </c>
      <c r="H1291" s="21">
        <v>1</v>
      </c>
      <c r="I1291" s="21">
        <v>0</v>
      </c>
      <c r="J1291" s="21">
        <v>0</v>
      </c>
      <c r="K1291" s="21">
        <v>1</v>
      </c>
      <c r="L1291" s="21">
        <v>0</v>
      </c>
      <c r="M1291" s="21">
        <v>0</v>
      </c>
      <c r="N1291" s="21">
        <v>0</v>
      </c>
      <c r="O1291" s="21">
        <v>0</v>
      </c>
      <c r="P1291" s="21">
        <v>1</v>
      </c>
      <c r="Q1291" s="22">
        <v>28868.6639</v>
      </c>
      <c r="R1291" s="59">
        <f t="shared" si="60"/>
        <v>37055.253222005827</v>
      </c>
      <c r="S1291" s="59">
        <f t="shared" si="61"/>
        <v>-8186.5893220058279</v>
      </c>
      <c r="T1291" s="61">
        <f t="shared" si="62"/>
        <v>0.28358047155780658</v>
      </c>
      <c r="U1291" s="61"/>
    </row>
    <row r="1292" spans="1:21" ht="14.25" customHeight="1">
      <c r="A1292" s="19">
        <v>24</v>
      </c>
      <c r="B1292" s="19">
        <v>28.5</v>
      </c>
      <c r="C1292" s="20">
        <v>0</v>
      </c>
      <c r="D1292" s="20">
        <v>0</v>
      </c>
      <c r="E1292" s="20">
        <v>1</v>
      </c>
      <c r="F1292" s="20">
        <v>0</v>
      </c>
      <c r="G1292" s="20">
        <v>1</v>
      </c>
      <c r="H1292" s="21">
        <v>1</v>
      </c>
      <c r="I1292" s="21">
        <v>0</v>
      </c>
      <c r="J1292" s="21">
        <v>0</v>
      </c>
      <c r="K1292" s="21">
        <v>0</v>
      </c>
      <c r="L1292" s="21">
        <v>1</v>
      </c>
      <c r="M1292" s="21">
        <v>1</v>
      </c>
      <c r="N1292" s="21">
        <v>0</v>
      </c>
      <c r="O1292" s="21">
        <v>0</v>
      </c>
      <c r="P1292" s="21">
        <v>0</v>
      </c>
      <c r="Q1292" s="22">
        <v>35147.528480000001</v>
      </c>
      <c r="R1292" s="59">
        <f t="shared" si="60"/>
        <v>27977.261155204171</v>
      </c>
      <c r="S1292" s="59">
        <f t="shared" si="61"/>
        <v>7170.2673247958301</v>
      </c>
      <c r="T1292" s="61">
        <f t="shared" si="62"/>
        <v>-0.2040048798559457</v>
      </c>
      <c r="U1292" s="61"/>
    </row>
    <row r="1293" spans="1:21" ht="14.25" customHeight="1">
      <c r="A1293" s="19">
        <v>21</v>
      </c>
      <c r="B1293" s="19">
        <v>25.7</v>
      </c>
      <c r="C1293" s="20">
        <v>0</v>
      </c>
      <c r="D1293" s="20">
        <v>0</v>
      </c>
      <c r="E1293" s="20">
        <v>1</v>
      </c>
      <c r="F1293" s="20">
        <v>0</v>
      </c>
      <c r="G1293" s="20">
        <v>1</v>
      </c>
      <c r="H1293" s="21">
        <v>1</v>
      </c>
      <c r="I1293" s="21">
        <v>0</v>
      </c>
      <c r="J1293" s="21">
        <v>1</v>
      </c>
      <c r="K1293" s="21">
        <v>0</v>
      </c>
      <c r="L1293" s="21">
        <v>0</v>
      </c>
      <c r="M1293" s="21">
        <v>1</v>
      </c>
      <c r="N1293" s="21">
        <v>0</v>
      </c>
      <c r="O1293" s="21">
        <v>0</v>
      </c>
      <c r="P1293" s="21">
        <v>0</v>
      </c>
      <c r="Q1293" s="22">
        <v>17942.106</v>
      </c>
      <c r="R1293" s="59">
        <f t="shared" si="60"/>
        <v>25687.551909885358</v>
      </c>
      <c r="S1293" s="59">
        <f t="shared" si="61"/>
        <v>-7745.4459098853586</v>
      </c>
      <c r="T1293" s="61">
        <f t="shared" si="62"/>
        <v>0.4316910127431729</v>
      </c>
      <c r="U1293" s="61"/>
    </row>
    <row r="1294" spans="1:21" ht="14.25" customHeight="1">
      <c r="A1294" s="19">
        <v>39</v>
      </c>
      <c r="B1294" s="19">
        <v>28.3</v>
      </c>
      <c r="C1294" s="20">
        <v>0</v>
      </c>
      <c r="D1294" s="20">
        <v>0</v>
      </c>
      <c r="E1294" s="20">
        <v>1</v>
      </c>
      <c r="F1294" s="20">
        <v>0</v>
      </c>
      <c r="G1294" s="20">
        <v>1</v>
      </c>
      <c r="H1294" s="21">
        <v>1</v>
      </c>
      <c r="I1294" s="21">
        <v>0</v>
      </c>
      <c r="J1294" s="21">
        <v>1</v>
      </c>
      <c r="K1294" s="21">
        <v>0</v>
      </c>
      <c r="L1294" s="21">
        <v>0</v>
      </c>
      <c r="M1294" s="21">
        <v>0</v>
      </c>
      <c r="N1294" s="21">
        <v>0</v>
      </c>
      <c r="O1294" s="21">
        <v>1</v>
      </c>
      <c r="P1294" s="21">
        <v>0</v>
      </c>
      <c r="Q1294" s="22">
        <v>21082.16</v>
      </c>
      <c r="R1294" s="59">
        <f t="shared" si="60"/>
        <v>29379.471701735027</v>
      </c>
      <c r="S1294" s="59">
        <f t="shared" si="61"/>
        <v>-8297.3117017350269</v>
      </c>
      <c r="T1294" s="61">
        <f t="shared" si="62"/>
        <v>0.3935702841518624</v>
      </c>
      <c r="U1294" s="61"/>
    </row>
    <row r="1295" spans="1:21" ht="14.25" customHeight="1">
      <c r="A1295" s="19">
        <v>42</v>
      </c>
      <c r="B1295" s="19">
        <v>26.07</v>
      </c>
      <c r="C1295" s="20">
        <v>0</v>
      </c>
      <c r="D1295" s="20">
        <v>0</v>
      </c>
      <c r="E1295" s="20">
        <v>1</v>
      </c>
      <c r="F1295" s="20">
        <v>0</v>
      </c>
      <c r="G1295" s="20">
        <v>1</v>
      </c>
      <c r="H1295" s="21">
        <v>1</v>
      </c>
      <c r="I1295" s="21">
        <v>1</v>
      </c>
      <c r="J1295" s="21">
        <v>0</v>
      </c>
      <c r="K1295" s="21">
        <v>0</v>
      </c>
      <c r="L1295" s="21">
        <v>0</v>
      </c>
      <c r="M1295" s="21">
        <v>0</v>
      </c>
      <c r="N1295" s="21">
        <v>0</v>
      </c>
      <c r="O1295" s="21">
        <v>1</v>
      </c>
      <c r="P1295" s="21">
        <v>0</v>
      </c>
      <c r="Q1295" s="22">
        <v>38245.593269999998</v>
      </c>
      <c r="R1295" s="59">
        <f t="shared" si="60"/>
        <v>29988.559166754792</v>
      </c>
      <c r="S1295" s="59">
        <f t="shared" si="61"/>
        <v>8257.0341032452052</v>
      </c>
      <c r="T1295" s="61">
        <f t="shared" si="62"/>
        <v>-0.2158950456057393</v>
      </c>
      <c r="U1295" s="61"/>
    </row>
    <row r="1296" spans="1:21" ht="14.25" customHeight="1">
      <c r="A1296" s="19">
        <v>49</v>
      </c>
      <c r="B1296" s="19">
        <v>25.84</v>
      </c>
      <c r="C1296" s="20">
        <v>0</v>
      </c>
      <c r="D1296" s="20">
        <v>0</v>
      </c>
      <c r="E1296" s="20">
        <v>1</v>
      </c>
      <c r="F1296" s="20">
        <v>0</v>
      </c>
      <c r="G1296" s="20">
        <v>1</v>
      </c>
      <c r="H1296" s="21">
        <v>1</v>
      </c>
      <c r="I1296" s="21">
        <v>0</v>
      </c>
      <c r="J1296" s="21">
        <v>0</v>
      </c>
      <c r="K1296" s="21">
        <v>1</v>
      </c>
      <c r="L1296" s="21">
        <v>0</v>
      </c>
      <c r="M1296" s="21">
        <v>0</v>
      </c>
      <c r="N1296" s="21">
        <v>0</v>
      </c>
      <c r="O1296" s="21">
        <v>1</v>
      </c>
      <c r="P1296" s="21">
        <v>0</v>
      </c>
      <c r="Q1296" s="22">
        <v>23807.240600000001</v>
      </c>
      <c r="R1296" s="59">
        <f t="shared" si="60"/>
        <v>32701.123289785435</v>
      </c>
      <c r="S1296" s="59">
        <f t="shared" si="61"/>
        <v>-8893.8826897854342</v>
      </c>
      <c r="T1296" s="61">
        <f t="shared" si="62"/>
        <v>0.37357889724462373</v>
      </c>
      <c r="U1296" s="61"/>
    </row>
    <row r="1297" spans="1:21" ht="14.25" customHeight="1">
      <c r="A1297" s="19">
        <v>49</v>
      </c>
      <c r="B1297" s="19">
        <v>25.6</v>
      </c>
      <c r="C1297" s="20">
        <v>0</v>
      </c>
      <c r="D1297" s="20">
        <v>0</v>
      </c>
      <c r="E1297" s="20">
        <v>1</v>
      </c>
      <c r="F1297" s="20">
        <v>0</v>
      </c>
      <c r="G1297" s="20">
        <v>1</v>
      </c>
      <c r="H1297" s="21">
        <v>1</v>
      </c>
      <c r="I1297" s="21">
        <v>0</v>
      </c>
      <c r="J1297" s="21">
        <v>1</v>
      </c>
      <c r="K1297" s="21">
        <v>0</v>
      </c>
      <c r="L1297" s="21">
        <v>0</v>
      </c>
      <c r="M1297" s="21">
        <v>0</v>
      </c>
      <c r="N1297" s="21">
        <v>0</v>
      </c>
      <c r="O1297" s="21">
        <v>1</v>
      </c>
      <c r="P1297" s="21">
        <v>0</v>
      </c>
      <c r="Q1297" s="22">
        <v>23306.546999999999</v>
      </c>
      <c r="R1297" s="59">
        <f t="shared" si="60"/>
        <v>32115.469982127048</v>
      </c>
      <c r="S1297" s="59">
        <f t="shared" si="61"/>
        <v>-8808.9229821270492</v>
      </c>
      <c r="T1297" s="61">
        <f t="shared" si="62"/>
        <v>0.37795916238158528</v>
      </c>
      <c r="U1297" s="61"/>
    </row>
    <row r="1298" spans="1:21" ht="14.25" customHeight="1">
      <c r="A1298" s="19">
        <v>39</v>
      </c>
      <c r="B1298" s="19">
        <v>26.41</v>
      </c>
      <c r="C1298" s="20">
        <v>0</v>
      </c>
      <c r="D1298" s="20">
        <v>0</v>
      </c>
      <c r="E1298" s="20">
        <v>1</v>
      </c>
      <c r="F1298" s="20">
        <v>0</v>
      </c>
      <c r="G1298" s="20">
        <v>1</v>
      </c>
      <c r="H1298" s="21">
        <v>1</v>
      </c>
      <c r="I1298" s="21">
        <v>0</v>
      </c>
      <c r="J1298" s="21">
        <v>0</v>
      </c>
      <c r="K1298" s="21">
        <v>0</v>
      </c>
      <c r="L1298" s="21">
        <v>1</v>
      </c>
      <c r="M1298" s="21">
        <v>0</v>
      </c>
      <c r="N1298" s="21">
        <v>0</v>
      </c>
      <c r="O1298" s="21">
        <v>1</v>
      </c>
      <c r="P1298" s="21">
        <v>0</v>
      </c>
      <c r="Q1298" s="22">
        <v>20149.322899999999</v>
      </c>
      <c r="R1298" s="59">
        <f t="shared" si="60"/>
        <v>30018.265280206302</v>
      </c>
      <c r="S1298" s="59">
        <f t="shared" si="61"/>
        <v>-9868.9423802063029</v>
      </c>
      <c r="T1298" s="61">
        <f t="shared" si="62"/>
        <v>0.48979027380648621</v>
      </c>
      <c r="U1298" s="61"/>
    </row>
    <row r="1299" spans="1:21" ht="14.25" customHeight="1">
      <c r="A1299" s="19">
        <v>42</v>
      </c>
      <c r="B1299" s="19">
        <v>28.31</v>
      </c>
      <c r="C1299" s="20">
        <v>0</v>
      </c>
      <c r="D1299" s="20">
        <v>0</v>
      </c>
      <c r="E1299" s="20">
        <v>1</v>
      </c>
      <c r="F1299" s="20">
        <v>0</v>
      </c>
      <c r="G1299" s="20">
        <v>1</v>
      </c>
      <c r="H1299" s="21">
        <v>1</v>
      </c>
      <c r="I1299" s="21">
        <v>0</v>
      </c>
      <c r="J1299" s="21">
        <v>0</v>
      </c>
      <c r="K1299" s="21">
        <v>1</v>
      </c>
      <c r="L1299" s="21">
        <v>0</v>
      </c>
      <c r="M1299" s="21">
        <v>0</v>
      </c>
      <c r="N1299" s="21">
        <v>0</v>
      </c>
      <c r="O1299" s="21">
        <v>1</v>
      </c>
      <c r="P1299" s="21">
        <v>0</v>
      </c>
      <c r="Q1299" s="22">
        <v>32787.458590000002</v>
      </c>
      <c r="R1299" s="59">
        <f t="shared" si="60"/>
        <v>30873.464018235267</v>
      </c>
      <c r="S1299" s="59">
        <f t="shared" si="61"/>
        <v>1913.9945717647352</v>
      </c>
      <c r="T1299" s="61">
        <f t="shared" si="62"/>
        <v>-5.8375813621263505E-2</v>
      </c>
      <c r="U1299" s="61"/>
    </row>
    <row r="1300" spans="1:21" ht="14.25" customHeight="1">
      <c r="A1300" s="19">
        <v>27</v>
      </c>
      <c r="B1300" s="19">
        <v>29.15</v>
      </c>
      <c r="C1300" s="20">
        <v>0</v>
      </c>
      <c r="D1300" s="20">
        <v>0</v>
      </c>
      <c r="E1300" s="20">
        <v>1</v>
      </c>
      <c r="F1300" s="20">
        <v>0</v>
      </c>
      <c r="G1300" s="20">
        <v>1</v>
      </c>
      <c r="H1300" s="21">
        <v>1</v>
      </c>
      <c r="I1300" s="21">
        <v>1</v>
      </c>
      <c r="J1300" s="21">
        <v>0</v>
      </c>
      <c r="K1300" s="21">
        <v>0</v>
      </c>
      <c r="L1300" s="21">
        <v>0</v>
      </c>
      <c r="M1300" s="21">
        <v>0</v>
      </c>
      <c r="N1300" s="21">
        <v>1</v>
      </c>
      <c r="O1300" s="21">
        <v>0</v>
      </c>
      <c r="P1300" s="21">
        <v>0</v>
      </c>
      <c r="Q1300" s="22">
        <v>18246.495500000001</v>
      </c>
      <c r="R1300" s="59">
        <f t="shared" si="60"/>
        <v>26533.286405733845</v>
      </c>
      <c r="S1300" s="59">
        <f t="shared" si="61"/>
        <v>-8286.7909057338438</v>
      </c>
      <c r="T1300" s="61">
        <f t="shared" si="62"/>
        <v>0.45415794532894516</v>
      </c>
      <c r="U1300" s="61"/>
    </row>
    <row r="1301" spans="1:21" ht="14.25" customHeight="1">
      <c r="A1301" s="19">
        <v>33</v>
      </c>
      <c r="B1301" s="19">
        <v>27.1</v>
      </c>
      <c r="C1301" s="20">
        <v>0</v>
      </c>
      <c r="D1301" s="20">
        <v>0</v>
      </c>
      <c r="E1301" s="20">
        <v>1</v>
      </c>
      <c r="F1301" s="20">
        <v>0</v>
      </c>
      <c r="G1301" s="20">
        <v>1</v>
      </c>
      <c r="H1301" s="21">
        <v>1</v>
      </c>
      <c r="I1301" s="21">
        <v>0</v>
      </c>
      <c r="J1301" s="21">
        <v>1</v>
      </c>
      <c r="K1301" s="21">
        <v>0</v>
      </c>
      <c r="L1301" s="21">
        <v>0</v>
      </c>
      <c r="M1301" s="21">
        <v>0</v>
      </c>
      <c r="N1301" s="21">
        <v>1</v>
      </c>
      <c r="O1301" s="21">
        <v>0</v>
      </c>
      <c r="P1301" s="21">
        <v>0</v>
      </c>
      <c r="Q1301" s="22">
        <v>19040.876</v>
      </c>
      <c r="R1301" s="59">
        <f t="shared" si="60"/>
        <v>28107.376495239565</v>
      </c>
      <c r="S1301" s="59">
        <f t="shared" si="61"/>
        <v>-9066.5004952395648</v>
      </c>
      <c r="T1301" s="61">
        <f t="shared" si="62"/>
        <v>0.47615984134551187</v>
      </c>
      <c r="U1301" s="61"/>
    </row>
    <row r="1302" spans="1:21" ht="14.25" customHeight="1">
      <c r="A1302" s="19">
        <v>27</v>
      </c>
      <c r="B1302" s="19">
        <v>28.5</v>
      </c>
      <c r="C1302" s="20">
        <v>0</v>
      </c>
      <c r="D1302" s="20">
        <v>0</v>
      </c>
      <c r="E1302" s="20">
        <v>1</v>
      </c>
      <c r="F1302" s="20">
        <v>0</v>
      </c>
      <c r="G1302" s="20">
        <v>1</v>
      </c>
      <c r="H1302" s="21">
        <v>1</v>
      </c>
      <c r="I1302" s="21">
        <v>0</v>
      </c>
      <c r="J1302" s="21">
        <v>0</v>
      </c>
      <c r="K1302" s="21">
        <v>1</v>
      </c>
      <c r="L1302" s="21">
        <v>0</v>
      </c>
      <c r="M1302" s="21">
        <v>0</v>
      </c>
      <c r="N1302" s="21">
        <v>1</v>
      </c>
      <c r="O1302" s="21">
        <v>0</v>
      </c>
      <c r="P1302" s="21">
        <v>0</v>
      </c>
      <c r="Q1302" s="22">
        <v>18310.741999999998</v>
      </c>
      <c r="R1302" s="59">
        <f t="shared" si="60"/>
        <v>26982.002935743505</v>
      </c>
      <c r="S1302" s="59">
        <f t="shared" si="61"/>
        <v>-8671.2609357435067</v>
      </c>
      <c r="T1302" s="61">
        <f t="shared" si="62"/>
        <v>0.47356141743155505</v>
      </c>
      <c r="U1302" s="61"/>
    </row>
    <row r="1303" spans="1:21" ht="14.25" customHeight="1">
      <c r="A1303" s="19">
        <v>36</v>
      </c>
      <c r="B1303" s="19">
        <v>28.024999999999999</v>
      </c>
      <c r="C1303" s="20">
        <v>0</v>
      </c>
      <c r="D1303" s="20">
        <v>0</v>
      </c>
      <c r="E1303" s="20">
        <v>1</v>
      </c>
      <c r="F1303" s="20">
        <v>0</v>
      </c>
      <c r="G1303" s="20">
        <v>1</v>
      </c>
      <c r="H1303" s="21">
        <v>1</v>
      </c>
      <c r="I1303" s="21">
        <v>0</v>
      </c>
      <c r="J1303" s="21">
        <v>0</v>
      </c>
      <c r="K1303" s="21">
        <v>0</v>
      </c>
      <c r="L1303" s="21">
        <v>1</v>
      </c>
      <c r="M1303" s="21">
        <v>0</v>
      </c>
      <c r="N1303" s="21">
        <v>0</v>
      </c>
      <c r="O1303" s="21">
        <v>1</v>
      </c>
      <c r="P1303" s="21">
        <v>0</v>
      </c>
      <c r="Q1303" s="22">
        <v>20773.62775</v>
      </c>
      <c r="R1303" s="59">
        <f t="shared" si="60"/>
        <v>29318.964619197344</v>
      </c>
      <c r="S1303" s="59">
        <f t="shared" si="61"/>
        <v>-8545.3368691973446</v>
      </c>
      <c r="T1303" s="61">
        <f t="shared" si="62"/>
        <v>0.41135505902176112</v>
      </c>
      <c r="U1303" s="61"/>
    </row>
    <row r="1304" spans="1:21" ht="14.25" customHeight="1">
      <c r="A1304" s="19">
        <v>32</v>
      </c>
      <c r="B1304" s="19">
        <v>28.93</v>
      </c>
      <c r="C1304" s="20">
        <v>0</v>
      </c>
      <c r="D1304" s="20">
        <v>0</v>
      </c>
      <c r="E1304" s="20">
        <v>1</v>
      </c>
      <c r="F1304" s="20">
        <v>0</v>
      </c>
      <c r="G1304" s="20">
        <v>1</v>
      </c>
      <c r="H1304" s="21">
        <v>1</v>
      </c>
      <c r="I1304" s="21">
        <v>1</v>
      </c>
      <c r="J1304" s="21">
        <v>0</v>
      </c>
      <c r="K1304" s="21">
        <v>0</v>
      </c>
      <c r="L1304" s="21">
        <v>0</v>
      </c>
      <c r="M1304" s="21">
        <v>0</v>
      </c>
      <c r="N1304" s="21">
        <v>1</v>
      </c>
      <c r="O1304" s="21">
        <v>0</v>
      </c>
      <c r="P1304" s="21">
        <v>0</v>
      </c>
      <c r="Q1304" s="22">
        <v>19719.6947</v>
      </c>
      <c r="R1304" s="59">
        <f t="shared" si="60"/>
        <v>28071.836688927098</v>
      </c>
      <c r="S1304" s="59">
        <f t="shared" si="61"/>
        <v>-8352.1419889270983</v>
      </c>
      <c r="T1304" s="61">
        <f t="shared" si="62"/>
        <v>0.42354316920165597</v>
      </c>
      <c r="U1304" s="61"/>
    </row>
    <row r="1305" spans="1:21" ht="14.25" customHeight="1">
      <c r="A1305" s="19">
        <v>57</v>
      </c>
      <c r="B1305" s="19">
        <v>28.975000000000001</v>
      </c>
      <c r="C1305" s="20">
        <v>0</v>
      </c>
      <c r="D1305" s="20">
        <v>0</v>
      </c>
      <c r="E1305" s="20">
        <v>1</v>
      </c>
      <c r="F1305" s="20">
        <v>0</v>
      </c>
      <c r="G1305" s="20">
        <v>1</v>
      </c>
      <c r="H1305" s="21">
        <v>1</v>
      </c>
      <c r="I1305" s="21">
        <v>0</v>
      </c>
      <c r="J1305" s="21">
        <v>0</v>
      </c>
      <c r="K1305" s="21">
        <v>0</v>
      </c>
      <c r="L1305" s="21">
        <v>1</v>
      </c>
      <c r="M1305" s="21">
        <v>0</v>
      </c>
      <c r="N1305" s="21">
        <v>0</v>
      </c>
      <c r="O1305" s="21">
        <v>1</v>
      </c>
      <c r="P1305" s="21">
        <v>0</v>
      </c>
      <c r="Q1305" s="22">
        <v>27218.437249999999</v>
      </c>
      <c r="R1305" s="59">
        <f t="shared" si="60"/>
        <v>36063.719031597342</v>
      </c>
      <c r="S1305" s="59">
        <f t="shared" si="61"/>
        <v>-8845.2817815973431</v>
      </c>
      <c r="T1305" s="61">
        <f t="shared" si="62"/>
        <v>0.32497390281278338</v>
      </c>
      <c r="U1305" s="61"/>
    </row>
    <row r="1306" spans="1:21" ht="14.25" customHeight="1">
      <c r="A1306" s="19">
        <v>25</v>
      </c>
      <c r="B1306" s="19">
        <v>29.7</v>
      </c>
      <c r="C1306" s="20">
        <v>0</v>
      </c>
      <c r="D1306" s="20">
        <v>0</v>
      </c>
      <c r="E1306" s="20">
        <v>1</v>
      </c>
      <c r="F1306" s="20">
        <v>0</v>
      </c>
      <c r="G1306" s="20">
        <v>1</v>
      </c>
      <c r="H1306" s="21">
        <v>1</v>
      </c>
      <c r="I1306" s="21">
        <v>0</v>
      </c>
      <c r="J1306" s="21">
        <v>1</v>
      </c>
      <c r="K1306" s="21">
        <v>0</v>
      </c>
      <c r="L1306" s="21">
        <v>0</v>
      </c>
      <c r="M1306" s="21">
        <v>1</v>
      </c>
      <c r="N1306" s="21">
        <v>0</v>
      </c>
      <c r="O1306" s="21">
        <v>0</v>
      </c>
      <c r="P1306" s="21">
        <v>0</v>
      </c>
      <c r="Q1306" s="22">
        <v>19933.457999999999</v>
      </c>
      <c r="R1306" s="59">
        <f t="shared" si="60"/>
        <v>27548.676714454537</v>
      </c>
      <c r="S1306" s="59">
        <f t="shared" si="61"/>
        <v>-7615.2187144545387</v>
      </c>
      <c r="T1306" s="61">
        <f t="shared" si="62"/>
        <v>0.38203199437119939</v>
      </c>
      <c r="U1306" s="61"/>
    </row>
    <row r="1307" spans="1:21" ht="14.25" customHeight="1">
      <c r="A1307" s="19">
        <v>34</v>
      </c>
      <c r="B1307" s="19">
        <v>27.835000000000001</v>
      </c>
      <c r="C1307" s="20">
        <v>0</v>
      </c>
      <c r="D1307" s="20">
        <v>0</v>
      </c>
      <c r="E1307" s="20">
        <v>1</v>
      </c>
      <c r="F1307" s="20">
        <v>0</v>
      </c>
      <c r="G1307" s="20">
        <v>1</v>
      </c>
      <c r="H1307" s="21">
        <v>1</v>
      </c>
      <c r="I1307" s="21">
        <v>0</v>
      </c>
      <c r="J1307" s="21">
        <v>0</v>
      </c>
      <c r="K1307" s="21">
        <v>1</v>
      </c>
      <c r="L1307" s="21">
        <v>0</v>
      </c>
      <c r="M1307" s="21">
        <v>0</v>
      </c>
      <c r="N1307" s="21">
        <v>1</v>
      </c>
      <c r="O1307" s="21">
        <v>0</v>
      </c>
      <c r="P1307" s="21">
        <v>0</v>
      </c>
      <c r="Q1307" s="22">
        <v>20009.63365</v>
      </c>
      <c r="R1307" s="59">
        <f t="shared" si="60"/>
        <v>29082.091245444135</v>
      </c>
      <c r="S1307" s="59">
        <f t="shared" si="61"/>
        <v>-9072.4575954441352</v>
      </c>
      <c r="T1307" s="61">
        <f t="shared" si="62"/>
        <v>0.45340448276743617</v>
      </c>
      <c r="U1307" s="61"/>
    </row>
    <row r="1308" spans="1:21" ht="14.25" customHeight="1">
      <c r="A1308" s="19">
        <v>31</v>
      </c>
      <c r="B1308" s="19">
        <v>25.9</v>
      </c>
      <c r="C1308" s="20">
        <v>0</v>
      </c>
      <c r="D1308" s="20">
        <v>0</v>
      </c>
      <c r="E1308" s="20">
        <v>1</v>
      </c>
      <c r="F1308" s="20">
        <v>0</v>
      </c>
      <c r="G1308" s="20">
        <v>1</v>
      </c>
      <c r="H1308" s="21">
        <v>1</v>
      </c>
      <c r="I1308" s="21">
        <v>0</v>
      </c>
      <c r="J1308" s="21">
        <v>1</v>
      </c>
      <c r="K1308" s="21">
        <v>0</v>
      </c>
      <c r="L1308" s="21">
        <v>0</v>
      </c>
      <c r="M1308" s="21">
        <v>0</v>
      </c>
      <c r="N1308" s="21">
        <v>1</v>
      </c>
      <c r="O1308" s="21">
        <v>0</v>
      </c>
      <c r="P1308" s="21">
        <v>0</v>
      </c>
      <c r="Q1308" s="22">
        <v>19199.944</v>
      </c>
      <c r="R1308" s="59">
        <f t="shared" si="60"/>
        <v>27297.558264988416</v>
      </c>
      <c r="S1308" s="59">
        <f t="shared" si="61"/>
        <v>-8097.6142649884168</v>
      </c>
      <c r="T1308" s="61">
        <f t="shared" si="62"/>
        <v>0.42175197307806822</v>
      </c>
      <c r="U1308" s="61"/>
    </row>
    <row r="1309" spans="1:21" ht="14.25" customHeight="1">
      <c r="A1309" s="19">
        <v>47</v>
      </c>
      <c r="B1309" s="19">
        <v>28.215</v>
      </c>
      <c r="C1309" s="20">
        <v>0</v>
      </c>
      <c r="D1309" s="20">
        <v>0</v>
      </c>
      <c r="E1309" s="20">
        <v>1</v>
      </c>
      <c r="F1309" s="20">
        <v>0</v>
      </c>
      <c r="G1309" s="20">
        <v>1</v>
      </c>
      <c r="H1309" s="21">
        <v>1</v>
      </c>
      <c r="I1309" s="21">
        <v>0</v>
      </c>
      <c r="J1309" s="21">
        <v>0</v>
      </c>
      <c r="K1309" s="21">
        <v>1</v>
      </c>
      <c r="L1309" s="21">
        <v>0</v>
      </c>
      <c r="M1309" s="21">
        <v>0</v>
      </c>
      <c r="N1309" s="21">
        <v>0</v>
      </c>
      <c r="O1309" s="21">
        <v>1</v>
      </c>
      <c r="P1309" s="21">
        <v>0</v>
      </c>
      <c r="Q1309" s="22">
        <v>24915.220850000002</v>
      </c>
      <c r="R1309" s="59">
        <f t="shared" si="60"/>
        <v>32430.880578308745</v>
      </c>
      <c r="S1309" s="59">
        <f t="shared" si="61"/>
        <v>-7515.6597283087431</v>
      </c>
      <c r="T1309" s="61">
        <f t="shared" si="62"/>
        <v>0.30164933209126027</v>
      </c>
      <c r="U1309" s="61"/>
    </row>
    <row r="1310" spans="1:21" ht="14.25" customHeight="1">
      <c r="A1310" s="19">
        <v>19</v>
      </c>
      <c r="B1310" s="19">
        <v>26.03</v>
      </c>
      <c r="C1310" s="20">
        <v>0</v>
      </c>
      <c r="D1310" s="20">
        <v>0</v>
      </c>
      <c r="E1310" s="20">
        <v>1</v>
      </c>
      <c r="F1310" s="20">
        <v>0</v>
      </c>
      <c r="G1310" s="20">
        <v>1</v>
      </c>
      <c r="H1310" s="21">
        <v>1</v>
      </c>
      <c r="I1310" s="21">
        <v>0</v>
      </c>
      <c r="J1310" s="21">
        <v>0</v>
      </c>
      <c r="K1310" s="21">
        <v>1</v>
      </c>
      <c r="L1310" s="21">
        <v>0</v>
      </c>
      <c r="M1310" s="21">
        <v>1</v>
      </c>
      <c r="N1310" s="21">
        <v>0</v>
      </c>
      <c r="O1310" s="21">
        <v>0</v>
      </c>
      <c r="P1310" s="21">
        <v>0</v>
      </c>
      <c r="Q1310" s="22">
        <v>16450.894700000001</v>
      </c>
      <c r="R1310" s="59">
        <f t="shared" si="60"/>
        <v>25658.086964696526</v>
      </c>
      <c r="S1310" s="59">
        <f t="shared" si="61"/>
        <v>-9207.1922646965249</v>
      </c>
      <c r="T1310" s="61">
        <f t="shared" si="62"/>
        <v>0.55967729613493455</v>
      </c>
      <c r="U1310" s="61"/>
    </row>
    <row r="1311" spans="1:21" ht="14.25" customHeight="1">
      <c r="A1311" s="19">
        <v>47</v>
      </c>
      <c r="B1311" s="19">
        <v>29.8</v>
      </c>
      <c r="C1311" s="20">
        <v>0</v>
      </c>
      <c r="D1311" s="20">
        <v>0</v>
      </c>
      <c r="E1311" s="20">
        <v>1</v>
      </c>
      <c r="F1311" s="20">
        <v>0</v>
      </c>
      <c r="G1311" s="20">
        <v>1</v>
      </c>
      <c r="H1311" s="21">
        <v>1</v>
      </c>
      <c r="I1311" s="21">
        <v>0</v>
      </c>
      <c r="J1311" s="21">
        <v>1</v>
      </c>
      <c r="K1311" s="21">
        <v>0</v>
      </c>
      <c r="L1311" s="21">
        <v>0</v>
      </c>
      <c r="M1311" s="21">
        <v>0</v>
      </c>
      <c r="N1311" s="21">
        <v>0</v>
      </c>
      <c r="O1311" s="21">
        <v>1</v>
      </c>
      <c r="P1311" s="21">
        <v>0</v>
      </c>
      <c r="Q1311" s="22">
        <v>25309.489000000001</v>
      </c>
      <c r="R1311" s="59">
        <f t="shared" si="60"/>
        <v>32120.674913101655</v>
      </c>
      <c r="S1311" s="59">
        <f t="shared" si="61"/>
        <v>-6811.1859131016536</v>
      </c>
      <c r="T1311" s="61">
        <f t="shared" si="62"/>
        <v>0.26911590009192415</v>
      </c>
      <c r="U1311" s="61"/>
    </row>
    <row r="1312" spans="1:21" ht="14.25" customHeight="1">
      <c r="A1312" s="19">
        <v>18</v>
      </c>
      <c r="B1312" s="19">
        <v>27.36</v>
      </c>
      <c r="C1312" s="20">
        <v>0</v>
      </c>
      <c r="D1312" s="20">
        <v>0</v>
      </c>
      <c r="E1312" s="20">
        <v>1</v>
      </c>
      <c r="F1312" s="20">
        <v>0</v>
      </c>
      <c r="G1312" s="20">
        <v>1</v>
      </c>
      <c r="H1312" s="21">
        <v>1</v>
      </c>
      <c r="I1312" s="21">
        <v>0</v>
      </c>
      <c r="J1312" s="21">
        <v>0</v>
      </c>
      <c r="K1312" s="21">
        <v>0</v>
      </c>
      <c r="L1312" s="21">
        <v>1</v>
      </c>
      <c r="M1312" s="21">
        <v>1</v>
      </c>
      <c r="N1312" s="21">
        <v>0</v>
      </c>
      <c r="O1312" s="21">
        <v>0</v>
      </c>
      <c r="P1312" s="21">
        <v>0</v>
      </c>
      <c r="Q1312" s="22">
        <v>17178.682400000002</v>
      </c>
      <c r="R1312" s="59">
        <f t="shared" si="60"/>
        <v>25919.094793453572</v>
      </c>
      <c r="S1312" s="59">
        <f t="shared" si="61"/>
        <v>-8740.412393453571</v>
      </c>
      <c r="T1312" s="61">
        <f t="shared" si="62"/>
        <v>0.50879410829864169</v>
      </c>
      <c r="U1312" s="61"/>
    </row>
    <row r="1313" spans="1:21" ht="14.25" customHeight="1">
      <c r="A1313" s="19">
        <v>31</v>
      </c>
      <c r="B1313" s="19">
        <v>29.81</v>
      </c>
      <c r="C1313" s="20">
        <v>0</v>
      </c>
      <c r="D1313" s="20">
        <v>0</v>
      </c>
      <c r="E1313" s="20">
        <v>1</v>
      </c>
      <c r="F1313" s="20">
        <v>0</v>
      </c>
      <c r="G1313" s="20">
        <v>1</v>
      </c>
      <c r="H1313" s="21">
        <v>1</v>
      </c>
      <c r="I1313" s="21">
        <v>1</v>
      </c>
      <c r="J1313" s="21">
        <v>0</v>
      </c>
      <c r="K1313" s="21">
        <v>0</v>
      </c>
      <c r="L1313" s="21">
        <v>0</v>
      </c>
      <c r="M1313" s="21">
        <v>0</v>
      </c>
      <c r="N1313" s="21">
        <v>1</v>
      </c>
      <c r="O1313" s="21">
        <v>0</v>
      </c>
      <c r="P1313" s="21">
        <v>0</v>
      </c>
      <c r="Q1313" s="22">
        <v>19350.368900000001</v>
      </c>
      <c r="R1313" s="59">
        <f t="shared" si="60"/>
        <v>27890.304292063396</v>
      </c>
      <c r="S1313" s="59">
        <f t="shared" si="61"/>
        <v>-8539.9353920633948</v>
      </c>
      <c r="T1313" s="61">
        <f t="shared" si="62"/>
        <v>0.44133191652296583</v>
      </c>
      <c r="U1313" s="61"/>
    </row>
    <row r="1314" spans="1:21" ht="14.25" customHeight="1">
      <c r="A1314" s="19">
        <v>24</v>
      </c>
      <c r="B1314" s="19">
        <v>29.83</v>
      </c>
      <c r="C1314" s="20">
        <v>0</v>
      </c>
      <c r="D1314" s="20">
        <v>0</v>
      </c>
      <c r="E1314" s="20">
        <v>1</v>
      </c>
      <c r="F1314" s="20">
        <v>0</v>
      </c>
      <c r="G1314" s="20">
        <v>1</v>
      </c>
      <c r="H1314" s="21">
        <v>1</v>
      </c>
      <c r="I1314" s="21">
        <v>0</v>
      </c>
      <c r="J1314" s="21">
        <v>0</v>
      </c>
      <c r="K1314" s="21">
        <v>0</v>
      </c>
      <c r="L1314" s="21">
        <v>1</v>
      </c>
      <c r="M1314" s="21">
        <v>1</v>
      </c>
      <c r="N1314" s="21">
        <v>0</v>
      </c>
      <c r="O1314" s="21">
        <v>0</v>
      </c>
      <c r="P1314" s="21">
        <v>0</v>
      </c>
      <c r="Q1314" s="22">
        <v>18648.421699999999</v>
      </c>
      <c r="R1314" s="59">
        <f t="shared" si="60"/>
        <v>28177.998341209772</v>
      </c>
      <c r="S1314" s="59">
        <f t="shared" si="61"/>
        <v>-9529.5766412097728</v>
      </c>
      <c r="T1314" s="61">
        <f t="shared" si="62"/>
        <v>0.51101250253311103</v>
      </c>
      <c r="U1314" s="61"/>
    </row>
    <row r="1315" spans="1:21" ht="14.25" customHeight="1">
      <c r="A1315" s="19">
        <v>20</v>
      </c>
      <c r="B1315" s="19">
        <v>27.3</v>
      </c>
      <c r="C1315" s="20">
        <v>0</v>
      </c>
      <c r="D1315" s="20">
        <v>0</v>
      </c>
      <c r="E1315" s="20">
        <v>1</v>
      </c>
      <c r="F1315" s="20">
        <v>0</v>
      </c>
      <c r="G1315" s="20">
        <v>1</v>
      </c>
      <c r="H1315" s="21">
        <v>1</v>
      </c>
      <c r="I1315" s="21">
        <v>0</v>
      </c>
      <c r="J1315" s="21">
        <v>1</v>
      </c>
      <c r="K1315" s="21">
        <v>0</v>
      </c>
      <c r="L1315" s="21">
        <v>0</v>
      </c>
      <c r="M1315" s="21">
        <v>1</v>
      </c>
      <c r="N1315" s="21">
        <v>0</v>
      </c>
      <c r="O1315" s="21">
        <v>0</v>
      </c>
      <c r="P1315" s="21">
        <v>0</v>
      </c>
      <c r="Q1315" s="22">
        <v>16232.847</v>
      </c>
      <c r="R1315" s="59">
        <f t="shared" si="60"/>
        <v>25614.689267851758</v>
      </c>
      <c r="S1315" s="59">
        <f t="shared" si="61"/>
        <v>-9381.8422678517582</v>
      </c>
      <c r="T1315" s="61">
        <f t="shared" si="62"/>
        <v>0.57795421024123239</v>
      </c>
      <c r="U1315" s="61"/>
    </row>
    <row r="1316" spans="1:21" ht="14.25" customHeight="1">
      <c r="A1316" s="19">
        <v>26</v>
      </c>
      <c r="B1316" s="19">
        <v>27.06</v>
      </c>
      <c r="C1316" s="20">
        <v>0</v>
      </c>
      <c r="D1316" s="20">
        <v>0</v>
      </c>
      <c r="E1316" s="20">
        <v>1</v>
      </c>
      <c r="F1316" s="20">
        <v>0</v>
      </c>
      <c r="G1316" s="20">
        <v>1</v>
      </c>
      <c r="H1316" s="21">
        <v>1</v>
      </c>
      <c r="I1316" s="21">
        <v>1</v>
      </c>
      <c r="J1316" s="21">
        <v>0</v>
      </c>
      <c r="K1316" s="21">
        <v>0</v>
      </c>
      <c r="L1316" s="21">
        <v>0</v>
      </c>
      <c r="M1316" s="21">
        <v>0</v>
      </c>
      <c r="N1316" s="21">
        <v>1</v>
      </c>
      <c r="O1316" s="21">
        <v>0</v>
      </c>
      <c r="P1316" s="21">
        <v>0</v>
      </c>
      <c r="Q1316" s="22">
        <v>17043.341400000001</v>
      </c>
      <c r="R1316" s="59">
        <f t="shared" si="60"/>
        <v>25903.491270195984</v>
      </c>
      <c r="S1316" s="59">
        <f t="shared" si="61"/>
        <v>-8860.1498701959827</v>
      </c>
      <c r="T1316" s="61">
        <f t="shared" si="62"/>
        <v>0.51985990670796411</v>
      </c>
      <c r="U1316" s="61"/>
    </row>
    <row r="1317" spans="1:21" ht="14.25" customHeight="1">
      <c r="A1317" s="19">
        <v>43</v>
      </c>
      <c r="B1317" s="19">
        <v>27.8</v>
      </c>
      <c r="C1317" s="20">
        <v>0</v>
      </c>
      <c r="D1317" s="20">
        <v>0</v>
      </c>
      <c r="E1317" s="20">
        <v>1</v>
      </c>
      <c r="F1317" s="20">
        <v>0</v>
      </c>
      <c r="G1317" s="20">
        <v>1</v>
      </c>
      <c r="H1317" s="21">
        <v>1</v>
      </c>
      <c r="I1317" s="21">
        <v>0</v>
      </c>
      <c r="J1317" s="21">
        <v>1</v>
      </c>
      <c r="K1317" s="21">
        <v>0</v>
      </c>
      <c r="L1317" s="21">
        <v>0</v>
      </c>
      <c r="M1317" s="21">
        <v>0</v>
      </c>
      <c r="N1317" s="21">
        <v>0</v>
      </c>
      <c r="O1317" s="21">
        <v>1</v>
      </c>
      <c r="P1317" s="21">
        <v>0</v>
      </c>
      <c r="Q1317" s="22">
        <v>37829.724199999997</v>
      </c>
      <c r="R1317" s="59">
        <f t="shared" si="60"/>
        <v>30561.410538616081</v>
      </c>
      <c r="S1317" s="59">
        <f t="shared" si="61"/>
        <v>7268.313661383916</v>
      </c>
      <c r="T1317" s="61">
        <f t="shared" si="62"/>
        <v>-0.19213234606092944</v>
      </c>
      <c r="U1317" s="61"/>
    </row>
    <row r="1318" spans="1:21" ht="14.25" customHeight="1">
      <c r="A1318" s="19">
        <v>32</v>
      </c>
      <c r="B1318" s="19">
        <v>28.12</v>
      </c>
      <c r="C1318" s="20">
        <v>0</v>
      </c>
      <c r="D1318" s="20">
        <v>0</v>
      </c>
      <c r="E1318" s="20">
        <v>1</v>
      </c>
      <c r="F1318" s="20">
        <v>0</v>
      </c>
      <c r="G1318" s="20">
        <v>1</v>
      </c>
      <c r="H1318" s="21">
        <v>1</v>
      </c>
      <c r="I1318" s="21">
        <v>0</v>
      </c>
      <c r="J1318" s="21">
        <v>0</v>
      </c>
      <c r="K1318" s="21">
        <v>1</v>
      </c>
      <c r="L1318" s="21">
        <v>0</v>
      </c>
      <c r="M1318" s="21">
        <v>0</v>
      </c>
      <c r="N1318" s="21">
        <v>1</v>
      </c>
      <c r="O1318" s="21">
        <v>0</v>
      </c>
      <c r="P1318" s="21">
        <v>0</v>
      </c>
      <c r="Q1318" s="22">
        <v>21472.478800000001</v>
      </c>
      <c r="R1318" s="59">
        <f t="shared" si="60"/>
        <v>28496.404384530069</v>
      </c>
      <c r="S1318" s="59">
        <f t="shared" si="61"/>
        <v>-7023.9255845300686</v>
      </c>
      <c r="T1318" s="61">
        <f t="shared" si="62"/>
        <v>0.32711293604956632</v>
      </c>
      <c r="U1318" s="61"/>
    </row>
    <row r="1319" spans="1:21" ht="14.25" customHeight="1">
      <c r="A1319" s="19">
        <v>62</v>
      </c>
      <c r="B1319" s="19">
        <v>26.695</v>
      </c>
      <c r="C1319" s="20">
        <v>0</v>
      </c>
      <c r="D1319" s="20">
        <v>0</v>
      </c>
      <c r="E1319" s="20">
        <v>1</v>
      </c>
      <c r="F1319" s="20">
        <v>0</v>
      </c>
      <c r="G1319" s="20">
        <v>1</v>
      </c>
      <c r="H1319" s="21">
        <v>1</v>
      </c>
      <c r="I1319" s="21">
        <v>0</v>
      </c>
      <c r="J1319" s="21">
        <v>0</v>
      </c>
      <c r="K1319" s="21">
        <v>0</v>
      </c>
      <c r="L1319" s="21">
        <v>1</v>
      </c>
      <c r="M1319" s="21">
        <v>0</v>
      </c>
      <c r="N1319" s="21">
        <v>0</v>
      </c>
      <c r="O1319" s="21">
        <v>0</v>
      </c>
      <c r="P1319" s="21">
        <v>1</v>
      </c>
      <c r="Q1319" s="22">
        <v>28101.333050000001</v>
      </c>
      <c r="R1319" s="59">
        <f t="shared" si="60"/>
        <v>37500.473539665734</v>
      </c>
      <c r="S1319" s="59">
        <f t="shared" si="61"/>
        <v>-9399.1404896657332</v>
      </c>
      <c r="T1319" s="61">
        <f t="shared" si="62"/>
        <v>0.334473118159273</v>
      </c>
      <c r="U1319" s="61"/>
    </row>
    <row r="1320" spans="1:21" ht="14.25" customHeight="1">
      <c r="A1320" s="19">
        <v>19</v>
      </c>
      <c r="B1320" s="19">
        <v>17.8</v>
      </c>
      <c r="C1320" s="20">
        <v>0</v>
      </c>
      <c r="D1320" s="20">
        <v>0</v>
      </c>
      <c r="E1320" s="20">
        <v>0</v>
      </c>
      <c r="F1320" s="20">
        <v>1</v>
      </c>
      <c r="G1320" s="20">
        <v>0</v>
      </c>
      <c r="H1320" s="21">
        <v>0</v>
      </c>
      <c r="I1320" s="21">
        <v>0</v>
      </c>
      <c r="J1320" s="21">
        <v>1</v>
      </c>
      <c r="K1320" s="21">
        <v>0</v>
      </c>
      <c r="L1320" s="21">
        <v>0</v>
      </c>
      <c r="M1320" s="21">
        <v>1</v>
      </c>
      <c r="N1320" s="21">
        <v>0</v>
      </c>
      <c r="O1320" s="21">
        <v>0</v>
      </c>
      <c r="P1320" s="21">
        <v>0</v>
      </c>
      <c r="Q1320" s="22">
        <v>1727.7850000000001</v>
      </c>
      <c r="R1320" s="59">
        <f t="shared" si="60"/>
        <v>-604.15538018363623</v>
      </c>
      <c r="S1320" s="59">
        <f t="shared" si="61"/>
        <v>2331.9403801836361</v>
      </c>
      <c r="T1320" s="61">
        <f t="shared" si="62"/>
        <v>-1.3496704625770197</v>
      </c>
      <c r="U1320" s="61"/>
    </row>
    <row r="1321" spans="1:21" ht="14.25" customHeight="1">
      <c r="A1321" s="19">
        <v>21</v>
      </c>
      <c r="B1321" s="19">
        <v>16.815000000000001</v>
      </c>
      <c r="C1321" s="20">
        <v>0</v>
      </c>
      <c r="D1321" s="20">
        <v>0</v>
      </c>
      <c r="E1321" s="20">
        <v>0</v>
      </c>
      <c r="F1321" s="20">
        <v>1</v>
      </c>
      <c r="G1321" s="20">
        <v>0</v>
      </c>
      <c r="H1321" s="21">
        <v>0</v>
      </c>
      <c r="I1321" s="21">
        <v>0</v>
      </c>
      <c r="J1321" s="21">
        <v>0</v>
      </c>
      <c r="K1321" s="21">
        <v>0</v>
      </c>
      <c r="L1321" s="21">
        <v>1</v>
      </c>
      <c r="M1321" s="21">
        <v>1</v>
      </c>
      <c r="N1321" s="21">
        <v>0</v>
      </c>
      <c r="O1321" s="21">
        <v>0</v>
      </c>
      <c r="P1321" s="21">
        <v>0</v>
      </c>
      <c r="Q1321" s="22">
        <v>3167.4558499999998</v>
      </c>
      <c r="R1321" s="59">
        <f t="shared" si="60"/>
        <v>799.93201510144991</v>
      </c>
      <c r="S1321" s="59">
        <f t="shared" si="61"/>
        <v>2367.5238348985499</v>
      </c>
      <c r="T1321" s="61">
        <f t="shared" si="62"/>
        <v>-0.74745282871063545</v>
      </c>
      <c r="U1321" s="61"/>
    </row>
    <row r="1322" spans="1:21" ht="14.25" customHeight="1">
      <c r="A1322" s="19">
        <v>21</v>
      </c>
      <c r="B1322" s="19">
        <v>17.399999999999999</v>
      </c>
      <c r="C1322" s="20">
        <v>0</v>
      </c>
      <c r="D1322" s="20">
        <v>0</v>
      </c>
      <c r="E1322" s="20">
        <v>0</v>
      </c>
      <c r="F1322" s="20">
        <v>1</v>
      </c>
      <c r="G1322" s="20">
        <v>0</v>
      </c>
      <c r="H1322" s="21">
        <v>0</v>
      </c>
      <c r="I1322" s="21">
        <v>0</v>
      </c>
      <c r="J1322" s="21">
        <v>1</v>
      </c>
      <c r="K1322" s="21">
        <v>0</v>
      </c>
      <c r="L1322" s="21">
        <v>0</v>
      </c>
      <c r="M1322" s="21">
        <v>1</v>
      </c>
      <c r="N1322" s="21">
        <v>0</v>
      </c>
      <c r="O1322" s="21">
        <v>0</v>
      </c>
      <c r="P1322" s="21">
        <v>0</v>
      </c>
      <c r="Q1322" s="22">
        <v>2585.2689999999998</v>
      </c>
      <c r="R1322" s="59">
        <f t="shared" si="60"/>
        <v>-35.825493999380342</v>
      </c>
      <c r="S1322" s="59">
        <f t="shared" si="61"/>
        <v>2621.0944939993801</v>
      </c>
      <c r="T1322" s="61">
        <f t="shared" si="62"/>
        <v>-1.0138575498330658</v>
      </c>
      <c r="U1322" s="61"/>
    </row>
    <row r="1323" spans="1:21" ht="14.25" customHeight="1">
      <c r="A1323" s="19">
        <v>28</v>
      </c>
      <c r="B1323" s="19">
        <v>17.29</v>
      </c>
      <c r="C1323" s="20">
        <v>0</v>
      </c>
      <c r="D1323" s="20">
        <v>0</v>
      </c>
      <c r="E1323" s="20">
        <v>0</v>
      </c>
      <c r="F1323" s="20">
        <v>1</v>
      </c>
      <c r="G1323" s="20">
        <v>0</v>
      </c>
      <c r="H1323" s="21">
        <v>0</v>
      </c>
      <c r="I1323" s="21">
        <v>0</v>
      </c>
      <c r="J1323" s="21">
        <v>0</v>
      </c>
      <c r="K1323" s="21">
        <v>0</v>
      </c>
      <c r="L1323" s="21">
        <v>1</v>
      </c>
      <c r="M1323" s="21">
        <v>0</v>
      </c>
      <c r="N1323" s="21">
        <v>1</v>
      </c>
      <c r="O1323" s="21">
        <v>0</v>
      </c>
      <c r="P1323" s="21">
        <v>0</v>
      </c>
      <c r="Q1323" s="22">
        <v>3732.6251000000002</v>
      </c>
      <c r="R1323" s="59">
        <f t="shared" si="60"/>
        <v>1508.391221039532</v>
      </c>
      <c r="S1323" s="59">
        <f t="shared" si="61"/>
        <v>2224.2338789604682</v>
      </c>
      <c r="T1323" s="61">
        <f t="shared" si="62"/>
        <v>-0.59588997538500932</v>
      </c>
      <c r="U1323" s="61"/>
    </row>
    <row r="1324" spans="1:21" ht="14.25" customHeight="1">
      <c r="A1324" s="19">
        <v>37</v>
      </c>
      <c r="B1324" s="19">
        <v>17.29</v>
      </c>
      <c r="C1324" s="20">
        <v>0</v>
      </c>
      <c r="D1324" s="20">
        <v>0</v>
      </c>
      <c r="E1324" s="20">
        <v>0</v>
      </c>
      <c r="F1324" s="20">
        <v>1</v>
      </c>
      <c r="G1324" s="20">
        <v>0</v>
      </c>
      <c r="H1324" s="21">
        <v>0</v>
      </c>
      <c r="I1324" s="21">
        <v>0</v>
      </c>
      <c r="J1324" s="21">
        <v>0</v>
      </c>
      <c r="K1324" s="21">
        <v>0</v>
      </c>
      <c r="L1324" s="21">
        <v>1</v>
      </c>
      <c r="M1324" s="21">
        <v>0</v>
      </c>
      <c r="N1324" s="21">
        <v>0</v>
      </c>
      <c r="O1324" s="21">
        <v>1</v>
      </c>
      <c r="P1324" s="21">
        <v>0</v>
      </c>
      <c r="Q1324" s="22">
        <v>6877.9800999999998</v>
      </c>
      <c r="R1324" s="59">
        <f t="shared" si="60"/>
        <v>3542.4231277862964</v>
      </c>
      <c r="S1324" s="59">
        <f t="shared" si="61"/>
        <v>3335.5569722137034</v>
      </c>
      <c r="T1324" s="61">
        <f t="shared" si="62"/>
        <v>-0.48496170732068611</v>
      </c>
      <c r="U1324" s="61"/>
    </row>
    <row r="1325" spans="1:21" ht="14.25" customHeight="1">
      <c r="A1325" s="19">
        <v>51</v>
      </c>
      <c r="B1325" s="19">
        <v>18.05</v>
      </c>
      <c r="C1325" s="20">
        <v>0</v>
      </c>
      <c r="D1325" s="20">
        <v>0</v>
      </c>
      <c r="E1325" s="20">
        <v>0</v>
      </c>
      <c r="F1325" s="20">
        <v>1</v>
      </c>
      <c r="G1325" s="20">
        <v>0</v>
      </c>
      <c r="H1325" s="21">
        <v>0</v>
      </c>
      <c r="I1325" s="21">
        <v>0</v>
      </c>
      <c r="J1325" s="21">
        <v>0</v>
      </c>
      <c r="K1325" s="21">
        <v>1</v>
      </c>
      <c r="L1325" s="21">
        <v>0</v>
      </c>
      <c r="M1325" s="21">
        <v>0</v>
      </c>
      <c r="N1325" s="21">
        <v>0</v>
      </c>
      <c r="O1325" s="21">
        <v>1</v>
      </c>
      <c r="P1325" s="21">
        <v>0</v>
      </c>
      <c r="Q1325" s="22">
        <v>9644.2525000000005</v>
      </c>
      <c r="R1325" s="59">
        <f t="shared" si="60"/>
        <v>7683.4222677729922</v>
      </c>
      <c r="S1325" s="59">
        <f t="shared" si="61"/>
        <v>1960.8302322270083</v>
      </c>
      <c r="T1325" s="61">
        <f t="shared" si="62"/>
        <v>-0.20331593684705043</v>
      </c>
      <c r="U1325" s="61"/>
    </row>
    <row r="1326" spans="1:21" ht="14.25" customHeight="1">
      <c r="A1326" s="19">
        <v>52</v>
      </c>
      <c r="B1326" s="19">
        <v>18.335000000000001</v>
      </c>
      <c r="C1326" s="20">
        <v>0</v>
      </c>
      <c r="D1326" s="20">
        <v>0</v>
      </c>
      <c r="E1326" s="20">
        <v>0</v>
      </c>
      <c r="F1326" s="20">
        <v>1</v>
      </c>
      <c r="G1326" s="20">
        <v>0</v>
      </c>
      <c r="H1326" s="21">
        <v>0</v>
      </c>
      <c r="I1326" s="21">
        <v>0</v>
      </c>
      <c r="J1326" s="21">
        <v>0</v>
      </c>
      <c r="K1326" s="21">
        <v>1</v>
      </c>
      <c r="L1326" s="21">
        <v>0</v>
      </c>
      <c r="M1326" s="21">
        <v>0</v>
      </c>
      <c r="N1326" s="21">
        <v>0</v>
      </c>
      <c r="O1326" s="21">
        <v>1</v>
      </c>
      <c r="P1326" s="21">
        <v>0</v>
      </c>
      <c r="Q1326" s="22">
        <v>9991.0376500000002</v>
      </c>
      <c r="R1326" s="59">
        <f t="shared" si="60"/>
        <v>8040.7883651603952</v>
      </c>
      <c r="S1326" s="59">
        <f t="shared" si="61"/>
        <v>1950.249284839605</v>
      </c>
      <c r="T1326" s="61">
        <f t="shared" si="62"/>
        <v>-0.19519987344253528</v>
      </c>
      <c r="U1326" s="61"/>
    </row>
    <row r="1327" spans="1:21" ht="14.25" customHeight="1">
      <c r="A1327" s="19">
        <v>60</v>
      </c>
      <c r="B1327" s="19">
        <v>18.335000000000001</v>
      </c>
      <c r="C1327" s="20">
        <v>0</v>
      </c>
      <c r="D1327" s="20">
        <v>0</v>
      </c>
      <c r="E1327" s="20">
        <v>0</v>
      </c>
      <c r="F1327" s="20">
        <v>1</v>
      </c>
      <c r="G1327" s="20">
        <v>0</v>
      </c>
      <c r="H1327" s="21">
        <v>0</v>
      </c>
      <c r="I1327" s="21">
        <v>0</v>
      </c>
      <c r="J1327" s="21">
        <v>0</v>
      </c>
      <c r="K1327" s="21">
        <v>0</v>
      </c>
      <c r="L1327" s="21">
        <v>1</v>
      </c>
      <c r="M1327" s="21">
        <v>0</v>
      </c>
      <c r="N1327" s="21">
        <v>0</v>
      </c>
      <c r="O1327" s="21">
        <v>0</v>
      </c>
      <c r="P1327" s="21">
        <v>1</v>
      </c>
      <c r="Q1327" s="22">
        <v>13204.28565</v>
      </c>
      <c r="R1327" s="59">
        <f t="shared" si="60"/>
        <v>11139.338350677514</v>
      </c>
      <c r="S1327" s="59">
        <f t="shared" si="61"/>
        <v>2064.9472993224863</v>
      </c>
      <c r="T1327" s="61">
        <f t="shared" si="62"/>
        <v>-0.15638462799556949</v>
      </c>
      <c r="U1327" s="61"/>
    </row>
    <row r="1328" spans="1:21" ht="14.25" customHeight="1">
      <c r="A1328" s="19">
        <v>32</v>
      </c>
      <c r="B1328" s="19">
        <v>17.765000000000001</v>
      </c>
      <c r="C1328" s="20">
        <v>0</v>
      </c>
      <c r="D1328" s="20">
        <v>0</v>
      </c>
      <c r="E1328" s="20">
        <v>0</v>
      </c>
      <c r="F1328" s="20">
        <v>1</v>
      </c>
      <c r="G1328" s="20">
        <v>0</v>
      </c>
      <c r="H1328" s="21">
        <v>1</v>
      </c>
      <c r="I1328" s="21">
        <v>0</v>
      </c>
      <c r="J1328" s="21">
        <v>0</v>
      </c>
      <c r="K1328" s="21">
        <v>1</v>
      </c>
      <c r="L1328" s="21">
        <v>0</v>
      </c>
      <c r="M1328" s="21">
        <v>0</v>
      </c>
      <c r="N1328" s="21">
        <v>1</v>
      </c>
      <c r="O1328" s="21">
        <v>0</v>
      </c>
      <c r="P1328" s="21">
        <v>0</v>
      </c>
      <c r="Q1328" s="22">
        <v>32734.186300000001</v>
      </c>
      <c r="R1328" s="59">
        <f t="shared" si="60"/>
        <v>26344.827204580528</v>
      </c>
      <c r="S1328" s="59">
        <f t="shared" si="61"/>
        <v>6389.3590954194733</v>
      </c>
      <c r="T1328" s="61">
        <f t="shared" si="62"/>
        <v>-0.1951891834690106</v>
      </c>
      <c r="U1328" s="61"/>
    </row>
    <row r="1329" spans="1:21" ht="14.25" customHeight="1">
      <c r="A1329" s="19">
        <v>27</v>
      </c>
      <c r="B1329" s="19">
        <v>17.954999999999998</v>
      </c>
      <c r="C1329" s="20">
        <v>0</v>
      </c>
      <c r="D1329" s="20">
        <v>0</v>
      </c>
      <c r="E1329" s="20">
        <v>0</v>
      </c>
      <c r="F1329" s="20">
        <v>1</v>
      </c>
      <c r="G1329" s="20">
        <v>0</v>
      </c>
      <c r="H1329" s="21">
        <v>1</v>
      </c>
      <c r="I1329" s="21">
        <v>0</v>
      </c>
      <c r="J1329" s="21">
        <v>0</v>
      </c>
      <c r="K1329" s="21">
        <v>0</v>
      </c>
      <c r="L1329" s="21">
        <v>1</v>
      </c>
      <c r="M1329" s="21">
        <v>0</v>
      </c>
      <c r="N1329" s="21">
        <v>1</v>
      </c>
      <c r="O1329" s="21">
        <v>0</v>
      </c>
      <c r="P1329" s="21">
        <v>0</v>
      </c>
      <c r="Q1329" s="22">
        <v>15006.579449999999</v>
      </c>
      <c r="R1329" s="59">
        <f t="shared" si="60"/>
        <v>25176.370643787955</v>
      </c>
      <c r="S1329" s="59">
        <f t="shared" si="61"/>
        <v>-10169.791193787956</v>
      </c>
      <c r="T1329" s="61">
        <f t="shared" si="62"/>
        <v>0.67768882493658189</v>
      </c>
      <c r="U1329" s="61"/>
    </row>
    <row r="1330" spans="1:21" ht="14.25" customHeight="1">
      <c r="A1330" s="19">
        <v>26</v>
      </c>
      <c r="B1330" s="19">
        <v>17.195</v>
      </c>
      <c r="C1330" s="20">
        <v>0</v>
      </c>
      <c r="D1330" s="20">
        <v>0</v>
      </c>
      <c r="E1330" s="20">
        <v>0</v>
      </c>
      <c r="F1330" s="20">
        <v>1</v>
      </c>
      <c r="G1330" s="20">
        <v>0</v>
      </c>
      <c r="H1330" s="21">
        <v>1</v>
      </c>
      <c r="I1330" s="21">
        <v>0</v>
      </c>
      <c r="J1330" s="21">
        <v>0</v>
      </c>
      <c r="K1330" s="21">
        <v>0</v>
      </c>
      <c r="L1330" s="21">
        <v>1</v>
      </c>
      <c r="M1330" s="21">
        <v>0</v>
      </c>
      <c r="N1330" s="21">
        <v>1</v>
      </c>
      <c r="O1330" s="21">
        <v>0</v>
      </c>
      <c r="P1330" s="21">
        <v>0</v>
      </c>
      <c r="Q1330" s="22">
        <v>14455.644050000001</v>
      </c>
      <c r="R1330" s="59">
        <f t="shared" si="60"/>
        <v>24747.312694255692</v>
      </c>
      <c r="S1330" s="59">
        <f t="shared" si="61"/>
        <v>-10291.668644255691</v>
      </c>
      <c r="T1330" s="61">
        <f t="shared" si="62"/>
        <v>0.71194812273035257</v>
      </c>
      <c r="U1330" s="61"/>
    </row>
    <row r="1331" spans="1:21" ht="14.25" customHeight="1">
      <c r="A1331" s="19">
        <v>39</v>
      </c>
      <c r="B1331" s="19">
        <v>18.3</v>
      </c>
      <c r="C1331" s="20">
        <v>0</v>
      </c>
      <c r="D1331" s="20">
        <v>0</v>
      </c>
      <c r="E1331" s="20">
        <v>0</v>
      </c>
      <c r="F1331" s="20">
        <v>1</v>
      </c>
      <c r="G1331" s="20">
        <v>0</v>
      </c>
      <c r="H1331" s="21">
        <v>1</v>
      </c>
      <c r="I1331" s="21">
        <v>0</v>
      </c>
      <c r="J1331" s="21">
        <v>1</v>
      </c>
      <c r="K1331" s="21">
        <v>0</v>
      </c>
      <c r="L1331" s="21">
        <v>0</v>
      </c>
      <c r="M1331" s="21">
        <v>0</v>
      </c>
      <c r="N1331" s="21">
        <v>0</v>
      </c>
      <c r="O1331" s="21">
        <v>1</v>
      </c>
      <c r="P1331" s="21">
        <v>0</v>
      </c>
      <c r="Q1331" s="22">
        <v>19023.259999999998</v>
      </c>
      <c r="R1331" s="59">
        <f t="shared" si="60"/>
        <v>27281.474748125318</v>
      </c>
      <c r="S1331" s="59">
        <f t="shared" si="61"/>
        <v>-8258.2147481253196</v>
      </c>
      <c r="T1331" s="61">
        <f t="shared" si="62"/>
        <v>0.43411143768866745</v>
      </c>
      <c r="U1331" s="61"/>
    </row>
    <row r="1332" spans="1:21" ht="14.25" customHeight="1">
      <c r="A1332" s="19">
        <v>18</v>
      </c>
      <c r="B1332" s="19">
        <v>15.96</v>
      </c>
      <c r="C1332" s="20">
        <v>0</v>
      </c>
      <c r="D1332" s="20">
        <v>0</v>
      </c>
      <c r="E1332" s="20">
        <v>0</v>
      </c>
      <c r="F1332" s="20">
        <v>1</v>
      </c>
      <c r="G1332" s="20">
        <v>1</v>
      </c>
      <c r="H1332" s="21">
        <v>0</v>
      </c>
      <c r="I1332" s="21">
        <v>0</v>
      </c>
      <c r="J1332" s="21">
        <v>0</v>
      </c>
      <c r="K1332" s="21">
        <v>0</v>
      </c>
      <c r="L1332" s="21">
        <v>1</v>
      </c>
      <c r="M1332" s="21">
        <v>1</v>
      </c>
      <c r="N1332" s="21">
        <v>0</v>
      </c>
      <c r="O1332" s="21">
        <v>0</v>
      </c>
      <c r="P1332" s="21">
        <v>0</v>
      </c>
      <c r="Q1332" s="22">
        <v>1694.7963999999999</v>
      </c>
      <c r="R1332" s="59">
        <f t="shared" si="60"/>
        <v>-385.99116522754957</v>
      </c>
      <c r="S1332" s="59">
        <f t="shared" si="61"/>
        <v>2080.7875652275497</v>
      </c>
      <c r="T1332" s="61">
        <f t="shared" si="62"/>
        <v>-1.2277507582784279</v>
      </c>
      <c r="U1332" s="61"/>
    </row>
    <row r="1333" spans="1:21" ht="14.25" customHeight="1">
      <c r="A1333" s="19">
        <v>19</v>
      </c>
      <c r="B1333" s="19">
        <v>17.48</v>
      </c>
      <c r="C1333" s="20">
        <v>0</v>
      </c>
      <c r="D1333" s="20">
        <v>0</v>
      </c>
      <c r="E1333" s="20">
        <v>0</v>
      </c>
      <c r="F1333" s="20">
        <v>1</v>
      </c>
      <c r="G1333" s="20">
        <v>1</v>
      </c>
      <c r="H1333" s="21">
        <v>0</v>
      </c>
      <c r="I1333" s="21">
        <v>0</v>
      </c>
      <c r="J1333" s="21">
        <v>0</v>
      </c>
      <c r="K1333" s="21">
        <v>1</v>
      </c>
      <c r="L1333" s="21">
        <v>0</v>
      </c>
      <c r="M1333" s="21">
        <v>1</v>
      </c>
      <c r="N1333" s="21">
        <v>0</v>
      </c>
      <c r="O1333" s="21">
        <v>0</v>
      </c>
      <c r="P1333" s="21">
        <v>0</v>
      </c>
      <c r="Q1333" s="22">
        <v>1621.3402000000001</v>
      </c>
      <c r="R1333" s="59">
        <f t="shared" si="60"/>
        <v>-216.84788111545004</v>
      </c>
      <c r="S1333" s="59">
        <f t="shared" si="61"/>
        <v>1838.1880811154501</v>
      </c>
      <c r="T1333" s="61">
        <f t="shared" si="62"/>
        <v>-1.1337460707601341</v>
      </c>
      <c r="U1333" s="61"/>
    </row>
    <row r="1334" spans="1:21" ht="14.25" customHeight="1">
      <c r="A1334" s="19">
        <v>23</v>
      </c>
      <c r="B1334" s="19">
        <v>17.385000000000002</v>
      </c>
      <c r="C1334" s="20">
        <v>0</v>
      </c>
      <c r="D1334" s="20">
        <v>0</v>
      </c>
      <c r="E1334" s="20">
        <v>0</v>
      </c>
      <c r="F1334" s="20">
        <v>1</v>
      </c>
      <c r="G1334" s="20">
        <v>1</v>
      </c>
      <c r="H1334" s="21">
        <v>0</v>
      </c>
      <c r="I1334" s="21">
        <v>0</v>
      </c>
      <c r="J1334" s="21">
        <v>0</v>
      </c>
      <c r="K1334" s="21">
        <v>1</v>
      </c>
      <c r="L1334" s="21">
        <v>0</v>
      </c>
      <c r="M1334" s="21">
        <v>1</v>
      </c>
      <c r="N1334" s="21">
        <v>0</v>
      </c>
      <c r="O1334" s="21">
        <v>0</v>
      </c>
      <c r="P1334" s="21">
        <v>0</v>
      </c>
      <c r="Q1334" s="22">
        <v>2775.1921499999999</v>
      </c>
      <c r="R1334" s="59">
        <f t="shared" si="60"/>
        <v>1026.2176928575382</v>
      </c>
      <c r="S1334" s="59">
        <f t="shared" si="61"/>
        <v>1748.9744571424617</v>
      </c>
      <c r="T1334" s="61">
        <f t="shared" si="62"/>
        <v>-0.63021742733830588</v>
      </c>
      <c r="U1334" s="61"/>
    </row>
    <row r="1335" spans="1:21" ht="14.25" customHeight="1">
      <c r="A1335" s="19">
        <v>26</v>
      </c>
      <c r="B1335" s="19">
        <v>17.670000000000002</v>
      </c>
      <c r="C1335" s="20">
        <v>0</v>
      </c>
      <c r="D1335" s="20">
        <v>0</v>
      </c>
      <c r="E1335" s="20">
        <v>0</v>
      </c>
      <c r="F1335" s="20">
        <v>1</v>
      </c>
      <c r="G1335" s="20">
        <v>1</v>
      </c>
      <c r="H1335" s="21">
        <v>0</v>
      </c>
      <c r="I1335" s="21">
        <v>0</v>
      </c>
      <c r="J1335" s="21">
        <v>0</v>
      </c>
      <c r="K1335" s="21">
        <v>1</v>
      </c>
      <c r="L1335" s="21">
        <v>0</v>
      </c>
      <c r="M1335" s="21">
        <v>0</v>
      </c>
      <c r="N1335" s="21">
        <v>1</v>
      </c>
      <c r="O1335" s="21">
        <v>0</v>
      </c>
      <c r="P1335" s="21">
        <v>0</v>
      </c>
      <c r="Q1335" s="22">
        <v>2680.9493000000002</v>
      </c>
      <c r="R1335" s="59">
        <f t="shared" si="60"/>
        <v>448.59621353572038</v>
      </c>
      <c r="S1335" s="59">
        <f t="shared" si="61"/>
        <v>2232.3530864642798</v>
      </c>
      <c r="T1335" s="61">
        <f t="shared" si="62"/>
        <v>-0.83267262326231972</v>
      </c>
      <c r="U1335" s="61"/>
    </row>
    <row r="1336" spans="1:21" ht="14.25" customHeight="1">
      <c r="A1336" s="19">
        <v>35</v>
      </c>
      <c r="B1336" s="19">
        <v>17.86</v>
      </c>
      <c r="C1336" s="20">
        <v>0</v>
      </c>
      <c r="D1336" s="20">
        <v>0</v>
      </c>
      <c r="E1336" s="20">
        <v>0</v>
      </c>
      <c r="F1336" s="20">
        <v>1</v>
      </c>
      <c r="G1336" s="20">
        <v>1</v>
      </c>
      <c r="H1336" s="21">
        <v>0</v>
      </c>
      <c r="I1336" s="21">
        <v>0</v>
      </c>
      <c r="J1336" s="21">
        <v>0</v>
      </c>
      <c r="K1336" s="21">
        <v>1</v>
      </c>
      <c r="L1336" s="21">
        <v>0</v>
      </c>
      <c r="M1336" s="21">
        <v>0</v>
      </c>
      <c r="N1336" s="21">
        <v>1</v>
      </c>
      <c r="O1336" s="21">
        <v>0</v>
      </c>
      <c r="P1336" s="21">
        <v>0</v>
      </c>
      <c r="Q1336" s="22">
        <v>5116.5003999999999</v>
      </c>
      <c r="R1336" s="59">
        <f t="shared" si="60"/>
        <v>3306.4318292980715</v>
      </c>
      <c r="S1336" s="59">
        <f t="shared" si="61"/>
        <v>1810.0685707019284</v>
      </c>
      <c r="T1336" s="61">
        <f t="shared" si="62"/>
        <v>-0.35377082560218864</v>
      </c>
      <c r="U1336" s="61"/>
    </row>
    <row r="1337" spans="1:21" ht="14.25" customHeight="1">
      <c r="A1337" s="19">
        <v>38</v>
      </c>
      <c r="B1337" s="19">
        <v>16.815000000000001</v>
      </c>
      <c r="C1337" s="20">
        <v>0</v>
      </c>
      <c r="D1337" s="20">
        <v>0</v>
      </c>
      <c r="E1337" s="20">
        <v>0</v>
      </c>
      <c r="F1337" s="20">
        <v>1</v>
      </c>
      <c r="G1337" s="20">
        <v>1</v>
      </c>
      <c r="H1337" s="21">
        <v>0</v>
      </c>
      <c r="I1337" s="21">
        <v>0</v>
      </c>
      <c r="J1337" s="21">
        <v>0</v>
      </c>
      <c r="K1337" s="21">
        <v>0</v>
      </c>
      <c r="L1337" s="21">
        <v>1</v>
      </c>
      <c r="M1337" s="21">
        <v>0</v>
      </c>
      <c r="N1337" s="21">
        <v>0</v>
      </c>
      <c r="O1337" s="21">
        <v>1</v>
      </c>
      <c r="P1337" s="21">
        <v>0</v>
      </c>
      <c r="Q1337" s="22">
        <v>6640.5448500000002</v>
      </c>
      <c r="R1337" s="59">
        <f t="shared" si="60"/>
        <v>3671.257373575143</v>
      </c>
      <c r="S1337" s="59">
        <f t="shared" si="61"/>
        <v>2969.2874764248572</v>
      </c>
      <c r="T1337" s="61">
        <f t="shared" si="62"/>
        <v>-0.44714515803998478</v>
      </c>
      <c r="U1337" s="61"/>
    </row>
    <row r="1338" spans="1:21" ht="14.25" customHeight="1">
      <c r="A1338" s="19">
        <v>57</v>
      </c>
      <c r="B1338" s="19">
        <v>18.335000000000001</v>
      </c>
      <c r="C1338" s="20">
        <v>0</v>
      </c>
      <c r="D1338" s="20">
        <v>0</v>
      </c>
      <c r="E1338" s="20">
        <v>0</v>
      </c>
      <c r="F1338" s="20">
        <v>1</v>
      </c>
      <c r="G1338" s="20">
        <v>1</v>
      </c>
      <c r="H1338" s="21">
        <v>0</v>
      </c>
      <c r="I1338" s="21">
        <v>0</v>
      </c>
      <c r="J1338" s="21">
        <v>0</v>
      </c>
      <c r="K1338" s="21">
        <v>0</v>
      </c>
      <c r="L1338" s="21">
        <v>1</v>
      </c>
      <c r="M1338" s="21">
        <v>0</v>
      </c>
      <c r="N1338" s="21">
        <v>0</v>
      </c>
      <c r="O1338" s="21">
        <v>1</v>
      </c>
      <c r="P1338" s="21">
        <v>0</v>
      </c>
      <c r="Q1338" s="22">
        <v>11534.872649999999</v>
      </c>
      <c r="R1338" s="59">
        <f t="shared" si="60"/>
        <v>9873.3400363479923</v>
      </c>
      <c r="S1338" s="59">
        <f t="shared" si="61"/>
        <v>1661.5326136520071</v>
      </c>
      <c r="T1338" s="61">
        <f t="shared" si="62"/>
        <v>-0.14404429628895879</v>
      </c>
      <c r="U1338" s="61"/>
    </row>
    <row r="1339" spans="1:21" ht="14.25" customHeight="1">
      <c r="A1339" s="19">
        <v>18</v>
      </c>
      <c r="B1339" s="19">
        <v>17.29</v>
      </c>
      <c r="C1339" s="20">
        <v>0</v>
      </c>
      <c r="D1339" s="20">
        <v>0</v>
      </c>
      <c r="E1339" s="20">
        <v>0</v>
      </c>
      <c r="F1339" s="20">
        <v>1</v>
      </c>
      <c r="G1339" s="20">
        <v>1</v>
      </c>
      <c r="H1339" s="21">
        <v>1</v>
      </c>
      <c r="I1339" s="21">
        <v>0</v>
      </c>
      <c r="J1339" s="21">
        <v>0</v>
      </c>
      <c r="K1339" s="21">
        <v>0</v>
      </c>
      <c r="L1339" s="21">
        <v>1</v>
      </c>
      <c r="M1339" s="21">
        <v>1</v>
      </c>
      <c r="N1339" s="21">
        <v>0</v>
      </c>
      <c r="O1339" s="21">
        <v>0</v>
      </c>
      <c r="P1339" s="21">
        <v>0</v>
      </c>
      <c r="Q1339" s="22">
        <v>12829.455099999999</v>
      </c>
      <c r="R1339" s="59">
        <f t="shared" si="60"/>
        <v>23696.707836624162</v>
      </c>
      <c r="S1339" s="59">
        <f t="shared" si="61"/>
        <v>-10867.252736624163</v>
      </c>
      <c r="T1339" s="61">
        <f t="shared" si="62"/>
        <v>0.84705489453126992</v>
      </c>
      <c r="U1339" s="61"/>
    </row>
  </sheetData>
  <autoFilter ref="A1:T1339" xr:uid="{00000000-0001-0000-0200-000000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4.42578125" defaultRowHeight="15" customHeight="1"/>
  <cols>
    <col min="1" max="1" width="23.85546875" customWidth="1"/>
    <col min="2" max="2" width="12.7109375" customWidth="1"/>
    <col min="3" max="3" width="14.5703125" customWidth="1"/>
    <col min="4" max="4" width="12.7109375" customWidth="1"/>
    <col min="5" max="5" width="12" customWidth="1"/>
    <col min="6" max="6" width="13.42578125" customWidth="1"/>
    <col min="7" max="7" width="12.7109375" customWidth="1"/>
    <col min="8" max="26" width="8.7109375" customWidth="1"/>
  </cols>
  <sheetData>
    <row r="1" spans="1:7" ht="14.25" customHeight="1">
      <c r="A1" s="21" t="s">
        <v>123</v>
      </c>
    </row>
    <row r="2" spans="1:7" ht="14.25" customHeight="1"/>
    <row r="3" spans="1:7" ht="14.25" customHeight="1">
      <c r="A3" s="67" t="s">
        <v>124</v>
      </c>
      <c r="B3" s="113"/>
    </row>
    <row r="4" spans="1:7" ht="14.25" customHeight="1">
      <c r="A4" s="21" t="s">
        <v>125</v>
      </c>
      <c r="B4" s="21">
        <v>0.86882817115720123</v>
      </c>
    </row>
    <row r="5" spans="1:7" ht="14.25" customHeight="1">
      <c r="A5" s="21" t="s">
        <v>126</v>
      </c>
      <c r="B5" s="21">
        <v>0.75486239099636698</v>
      </c>
    </row>
    <row r="6" spans="1:7" ht="14.25" customHeight="1">
      <c r="A6" s="21" t="s">
        <v>127</v>
      </c>
      <c r="B6" s="21">
        <v>0.75018958969950345</v>
      </c>
    </row>
    <row r="7" spans="1:7" ht="14.25" customHeight="1">
      <c r="A7" s="21" t="s">
        <v>128</v>
      </c>
      <c r="B7" s="21">
        <v>6025.1967075307675</v>
      </c>
    </row>
    <row r="8" spans="1:7" ht="14.25" customHeight="1">
      <c r="A8" s="30" t="s">
        <v>129</v>
      </c>
      <c r="B8" s="30">
        <v>1338</v>
      </c>
    </row>
    <row r="9" spans="1:7" ht="14.25" customHeight="1"/>
    <row r="10" spans="1:7" ht="14.25" customHeight="1">
      <c r="A10" s="21" t="s">
        <v>130</v>
      </c>
    </row>
    <row r="11" spans="1:7" ht="14.25" customHeight="1">
      <c r="A11" s="29"/>
      <c r="B11" s="29" t="s">
        <v>131</v>
      </c>
      <c r="C11" s="29" t="s">
        <v>132</v>
      </c>
      <c r="D11" s="29" t="s">
        <v>133</v>
      </c>
      <c r="E11" s="29" t="s">
        <v>134</v>
      </c>
      <c r="F11" s="29" t="s">
        <v>135</v>
      </c>
    </row>
    <row r="12" spans="1:7" ht="14.25" customHeight="1">
      <c r="A12" s="21" t="s">
        <v>136</v>
      </c>
      <c r="B12" s="21">
        <v>16</v>
      </c>
      <c r="C12" s="21">
        <v>148009055705.84885</v>
      </c>
      <c r="D12" s="21">
        <v>9250565981.6155529</v>
      </c>
      <c r="E12" s="21">
        <v>313.6190791717811</v>
      </c>
      <c r="F12" s="21">
        <v>0</v>
      </c>
    </row>
    <row r="13" spans="1:7" ht="14.25" customHeight="1">
      <c r="A13" s="21" t="s">
        <v>137</v>
      </c>
      <c r="B13" s="21">
        <v>1324</v>
      </c>
      <c r="C13" s="21">
        <v>48065165862.518044</v>
      </c>
      <c r="D13" s="21">
        <v>36302995.364439607</v>
      </c>
    </row>
    <row r="14" spans="1:7" ht="14.25" customHeight="1">
      <c r="A14" s="30" t="s">
        <v>138</v>
      </c>
      <c r="B14" s="30">
        <v>1340</v>
      </c>
      <c r="C14" s="30">
        <v>196074221568.36688</v>
      </c>
      <c r="D14" s="30"/>
      <c r="E14" s="30"/>
      <c r="F14" s="30"/>
    </row>
    <row r="15" spans="1:7" ht="14.25" customHeight="1"/>
    <row r="16" spans="1:7" ht="14.25" customHeight="1">
      <c r="A16" s="29"/>
      <c r="B16" s="29" t="s">
        <v>139</v>
      </c>
      <c r="C16" s="29" t="s">
        <v>128</v>
      </c>
      <c r="D16" s="29" t="s">
        <v>140</v>
      </c>
      <c r="E16" s="29" t="s">
        <v>141</v>
      </c>
      <c r="F16" s="29" t="s">
        <v>142</v>
      </c>
      <c r="G16" s="29" t="s">
        <v>143</v>
      </c>
    </row>
    <row r="17" spans="1:7" ht="14.25" customHeight="1">
      <c r="A17" s="21" t="s">
        <v>144</v>
      </c>
      <c r="B17" s="21">
        <v>-5419.1366000141934</v>
      </c>
      <c r="C17" s="21">
        <v>1997.8219383856283</v>
      </c>
      <c r="D17" s="21">
        <v>-2.7125223203791688</v>
      </c>
      <c r="E17" s="21">
        <v>6.7638254554271129E-3</v>
      </c>
      <c r="F17" s="21">
        <v>-9338.378454456586</v>
      </c>
      <c r="G17" s="21">
        <v>-1499.8947455718016</v>
      </c>
    </row>
    <row r="18" spans="1:7" ht="14.25" customHeight="1">
      <c r="A18" s="21" t="s">
        <v>23</v>
      </c>
      <c r="B18" s="21">
        <v>314.35098610048988</v>
      </c>
      <c r="C18" s="21">
        <v>32.910136610168507</v>
      </c>
      <c r="D18" s="21">
        <v>9.5517982749230619</v>
      </c>
      <c r="E18" s="21">
        <v>5.9234823282628468E-21</v>
      </c>
      <c r="F18" s="21">
        <v>249.78928399894232</v>
      </c>
      <c r="G18" s="21">
        <v>378.91268820203743</v>
      </c>
    </row>
    <row r="19" spans="1:7" ht="14.25" customHeight="1">
      <c r="A19" s="21" t="s">
        <v>25</v>
      </c>
      <c r="B19" s="21">
        <v>150.93021504180552</v>
      </c>
      <c r="C19" s="21">
        <v>53.724421037434993</v>
      </c>
      <c r="D19" s="21">
        <v>2.809340931503717</v>
      </c>
      <c r="E19" s="21">
        <v>5.0373057353646994E-3</v>
      </c>
      <c r="F19" s="21">
        <v>45.535937659034317</v>
      </c>
      <c r="G19" s="21">
        <v>256.32449242457676</v>
      </c>
    </row>
    <row r="20" spans="1:7" ht="14.25" customHeight="1">
      <c r="A20" s="21" t="s">
        <v>114</v>
      </c>
      <c r="B20" s="21">
        <v>-2875.51807134206</v>
      </c>
      <c r="C20" s="21">
        <v>810.83118688710863</v>
      </c>
      <c r="D20" s="21">
        <v>-3.5463831656273181</v>
      </c>
      <c r="E20" s="21">
        <v>4.0418376342626287E-4</v>
      </c>
      <c r="F20" s="21">
        <v>-4466.1721048557092</v>
      </c>
      <c r="G20" s="21">
        <v>-1284.8640378284108</v>
      </c>
    </row>
    <row r="21" spans="1:7" ht="14.25" customHeight="1">
      <c r="A21" s="21" t="s">
        <v>115</v>
      </c>
      <c r="B21" s="21">
        <v>0</v>
      </c>
      <c r="C21" s="21">
        <v>0</v>
      </c>
      <c r="D21" s="21">
        <v>65535</v>
      </c>
      <c r="E21" s="21" t="e">
        <v>#NUM!</v>
      </c>
      <c r="F21" s="21">
        <v>0</v>
      </c>
      <c r="G21" s="21">
        <v>0</v>
      </c>
    </row>
    <row r="22" spans="1:7" ht="14.25" customHeight="1">
      <c r="A22" s="21" t="s">
        <v>116</v>
      </c>
      <c r="B22" s="21">
        <v>-2592.2955964161069</v>
      </c>
      <c r="C22" s="21">
        <v>555.5917699180726</v>
      </c>
      <c r="D22" s="21">
        <v>-4.6658279275777721</v>
      </c>
      <c r="E22" s="21" t="e">
        <v>#NUM!</v>
      </c>
      <c r="F22" s="21">
        <v>-3682.2318298755308</v>
      </c>
      <c r="G22" s="21">
        <v>-1502.3593629566828</v>
      </c>
    </row>
    <row r="23" spans="1:7" ht="14.25" customHeight="1">
      <c r="A23" s="21" t="s">
        <v>117</v>
      </c>
      <c r="B23" s="21">
        <v>-3294.8152877745383</v>
      </c>
      <c r="C23" s="21">
        <v>1652.8406915967093</v>
      </c>
      <c r="D23" s="21">
        <v>-1.993425805962955</v>
      </c>
      <c r="E23" s="21">
        <v>4.6419738539392796E-2</v>
      </c>
      <c r="F23" s="21">
        <v>-6537.2876486826826</v>
      </c>
      <c r="G23" s="21">
        <v>-52.342926866394464</v>
      </c>
    </row>
    <row r="24" spans="1:7" ht="14.25" customHeight="1">
      <c r="A24" s="21" t="s">
        <v>145</v>
      </c>
      <c r="B24" s="21">
        <v>-113.82488816678678</v>
      </c>
      <c r="C24" s="21">
        <v>330.91809142076721</v>
      </c>
      <c r="D24" s="21">
        <v>-0.34396695471707156</v>
      </c>
      <c r="E24" s="21">
        <v>0.73092575576974794</v>
      </c>
      <c r="F24" s="21">
        <v>-763.00588341428318</v>
      </c>
      <c r="G24" s="21">
        <v>535.35610708070965</v>
      </c>
    </row>
    <row r="25" spans="1:7" ht="14.25" customHeight="1">
      <c r="A25" s="21" t="s">
        <v>17</v>
      </c>
      <c r="B25" s="21">
        <v>23881.961815846109</v>
      </c>
      <c r="C25" s="21">
        <v>411.59303520174655</v>
      </c>
      <c r="D25" s="21">
        <v>58.023240855230021</v>
      </c>
      <c r="E25" s="21">
        <v>0</v>
      </c>
      <c r="F25" s="21">
        <v>23074.516157369068</v>
      </c>
      <c r="G25" s="21">
        <v>24689.40747432315</v>
      </c>
    </row>
    <row r="26" spans="1:7" ht="14.25" customHeight="1">
      <c r="A26" s="21" t="s">
        <v>33</v>
      </c>
      <c r="B26" s="21">
        <v>-546.82116978683337</v>
      </c>
      <c r="C26" s="21">
        <v>478.67283704989688</v>
      </c>
      <c r="D26" s="21">
        <v>-1.1423693334197542</v>
      </c>
      <c r="E26" s="21">
        <v>0.25350707290290625</v>
      </c>
      <c r="F26" s="21">
        <v>-1485.8611219992904</v>
      </c>
      <c r="G26" s="21">
        <v>392.21878242562366</v>
      </c>
    </row>
    <row r="27" spans="1:7" ht="14.25" customHeight="1">
      <c r="A27" s="21" t="s">
        <v>34</v>
      </c>
      <c r="B27" s="21">
        <v>-549.43005604835184</v>
      </c>
      <c r="C27" s="21">
        <v>474.50851563681283</v>
      </c>
      <c r="D27" s="21">
        <v>-1.1578929311963786</v>
      </c>
      <c r="E27" s="21">
        <v>0.24711656046741728</v>
      </c>
      <c r="F27" s="21">
        <v>-1480.3006201567327</v>
      </c>
      <c r="G27" s="21">
        <v>381.44050806002906</v>
      </c>
    </row>
    <row r="28" spans="1:7" ht="14.25" customHeight="1">
      <c r="A28" s="21" t="s">
        <v>35</v>
      </c>
      <c r="B28" s="21">
        <v>0</v>
      </c>
      <c r="C28" s="21">
        <v>0</v>
      </c>
      <c r="D28" s="21">
        <v>65535</v>
      </c>
      <c r="E28" s="21" t="e">
        <v>#NUM!</v>
      </c>
      <c r="F28" s="21">
        <v>0</v>
      </c>
      <c r="G28" s="21">
        <v>0</v>
      </c>
    </row>
    <row r="29" spans="1:7" ht="14.25" customHeight="1">
      <c r="A29" s="21" t="s">
        <v>36</v>
      </c>
      <c r="B29" s="21">
        <v>374.6216288519343</v>
      </c>
      <c r="C29" s="21">
        <v>473.96148706863306</v>
      </c>
      <c r="D29" s="21">
        <v>0.79040521028175093</v>
      </c>
      <c r="E29" s="21" t="e">
        <v>#NUM!</v>
      </c>
      <c r="F29" s="21">
        <v>-555.17579794686321</v>
      </c>
      <c r="G29" s="21">
        <v>1304.4190556507319</v>
      </c>
    </row>
    <row r="30" spans="1:7" ht="14.25" customHeight="1">
      <c r="A30" s="21" t="s">
        <v>98</v>
      </c>
      <c r="B30" s="21">
        <v>0</v>
      </c>
      <c r="C30" s="21">
        <v>0</v>
      </c>
      <c r="D30" s="21">
        <v>65535</v>
      </c>
      <c r="E30" s="21" t="e">
        <v>#NUM!</v>
      </c>
      <c r="F30" s="21">
        <v>0</v>
      </c>
      <c r="G30" s="21">
        <v>0</v>
      </c>
    </row>
    <row r="31" spans="1:7" ht="14.25" customHeight="1">
      <c r="A31" s="21" t="s">
        <v>99</v>
      </c>
      <c r="B31" s="21">
        <v>-1563.6895489102039</v>
      </c>
      <c r="C31" s="21">
        <v>596.53695432907455</v>
      </c>
      <c r="D31" s="21">
        <v>-2.6212785939957173</v>
      </c>
      <c r="E31" s="21" t="e">
        <v>#NUM!</v>
      </c>
      <c r="F31" s="21">
        <v>-2733.9502984829783</v>
      </c>
      <c r="G31" s="21">
        <v>-393.42879933742961</v>
      </c>
    </row>
    <row r="32" spans="1:7" ht="14.25" customHeight="1">
      <c r="A32" s="21" t="s">
        <v>100</v>
      </c>
      <c r="B32" s="21">
        <v>-2358.8165170678503</v>
      </c>
      <c r="C32" s="21">
        <v>975.87568146785134</v>
      </c>
      <c r="D32" s="21">
        <v>-2.4171280849214991</v>
      </c>
      <c r="E32" s="21">
        <v>1.5777934558109229E-2</v>
      </c>
      <c r="F32" s="21">
        <v>-4273.247799483288</v>
      </c>
      <c r="G32" s="21">
        <v>-444.38523465241246</v>
      </c>
    </row>
    <row r="33" spans="1:7" ht="14.25" customHeight="1">
      <c r="A33" s="30" t="s">
        <v>95</v>
      </c>
      <c r="B33" s="30">
        <v>-2149.6960492065887</v>
      </c>
      <c r="C33" s="30">
        <v>1508.64845294875</v>
      </c>
      <c r="D33" s="30">
        <v>-1.4249151583358404</v>
      </c>
      <c r="E33" s="30">
        <v>0.15441740058406694</v>
      </c>
      <c r="F33" s="30">
        <v>-5109.2982273738799</v>
      </c>
      <c r="G33" s="30">
        <v>809.90612896070206</v>
      </c>
    </row>
    <row r="34" spans="1:7" ht="14.25" customHeight="1"/>
    <row r="35" spans="1:7" ht="14.25" customHeight="1"/>
    <row r="36" spans="1:7" ht="14.25" customHeight="1"/>
    <row r="37" spans="1:7" ht="14.25" customHeight="1"/>
    <row r="38" spans="1:7" ht="14.25" customHeight="1"/>
    <row r="39" spans="1:7" ht="14.25" customHeight="1"/>
    <row r="40" spans="1:7" ht="14.25" customHeight="1"/>
    <row r="41" spans="1:7" ht="14.25" customHeight="1"/>
    <row r="42" spans="1:7" ht="14.25" customHeight="1"/>
    <row r="43" spans="1:7" ht="14.25" customHeight="1"/>
    <row r="44" spans="1:7" ht="14.25" customHeight="1"/>
    <row r="45" spans="1:7" ht="14.25" customHeight="1"/>
    <row r="46" spans="1:7" ht="14.25" customHeight="1"/>
    <row r="47" spans="1:7" ht="14.25" customHeight="1"/>
    <row r="48" spans="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3:B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5B"/>
  </sheetPr>
  <dimension ref="A1:AL1000"/>
  <sheetViews>
    <sheetView showGridLines="0" tabSelected="1" topLeftCell="A75" workbookViewId="0">
      <selection activeCell="E70" sqref="E70"/>
    </sheetView>
  </sheetViews>
  <sheetFormatPr defaultColWidth="14.42578125" defaultRowHeight="15" customHeight="1"/>
  <cols>
    <col min="1" max="1" width="21.140625" customWidth="1"/>
    <col min="2" max="2" width="22.42578125" customWidth="1"/>
    <col min="3" max="3" width="18.28515625" customWidth="1"/>
    <col min="4" max="4" width="15.85546875" customWidth="1"/>
    <col min="5" max="5" width="22.7109375" customWidth="1"/>
    <col min="6" max="6" width="28.28515625" customWidth="1"/>
    <col min="7" max="7" width="21" customWidth="1"/>
    <col min="8" max="8" width="15.28515625" bestFit="1" customWidth="1"/>
    <col min="9" max="9" width="16.42578125" customWidth="1"/>
    <col min="10" max="10" width="9.140625" bestFit="1" customWidth="1"/>
    <col min="11" max="11" width="8.7109375" customWidth="1"/>
    <col min="12" max="12" width="9.28515625" bestFit="1" customWidth="1"/>
    <col min="13" max="13" width="11.28515625" customWidth="1"/>
    <col min="14" max="14" width="10.5703125" bestFit="1" customWidth="1"/>
    <col min="15" max="15" width="8.140625" bestFit="1" customWidth="1"/>
    <col min="16" max="16" width="8.7109375" customWidth="1"/>
    <col min="17" max="17" width="8.7109375" bestFit="1" customWidth="1"/>
    <col min="18" max="38" width="8.7109375" customWidth="1"/>
  </cols>
  <sheetData>
    <row r="1" spans="1:38" ht="26.25">
      <c r="A1" s="83" t="s">
        <v>146</v>
      </c>
      <c r="B1" s="84"/>
      <c r="C1" s="84"/>
      <c r="D1" s="84"/>
      <c r="E1" s="84"/>
      <c r="F1" s="84"/>
      <c r="G1" s="84"/>
      <c r="H1" s="84"/>
      <c r="I1" s="84"/>
      <c r="J1" s="84"/>
      <c r="K1" s="84"/>
      <c r="L1" s="84"/>
      <c r="M1" s="84"/>
      <c r="N1" s="84"/>
      <c r="O1" s="84"/>
      <c r="P1" s="84"/>
      <c r="Q1" s="84"/>
      <c r="R1" s="84"/>
      <c r="S1" s="84"/>
      <c r="T1" s="84"/>
      <c r="U1" s="84"/>
      <c r="V1" s="84"/>
      <c r="W1" s="84"/>
      <c r="X1" s="84"/>
      <c r="Y1" s="84"/>
      <c r="Z1" s="84"/>
      <c r="AA1" s="84"/>
      <c r="AB1" s="114"/>
      <c r="AC1" s="114"/>
      <c r="AD1" s="114"/>
      <c r="AE1" s="114"/>
      <c r="AF1" s="114"/>
      <c r="AG1" s="114"/>
      <c r="AH1" s="114"/>
      <c r="AI1" s="114"/>
      <c r="AJ1" s="114"/>
      <c r="AK1" s="114"/>
      <c r="AL1" s="114"/>
    </row>
    <row r="2" spans="1:38" ht="14.25" customHeight="1">
      <c r="A2" s="23" t="s">
        <v>147</v>
      </c>
      <c r="B2" s="23"/>
      <c r="C2" s="23"/>
      <c r="D2" s="23"/>
      <c r="E2" s="23"/>
      <c r="F2" s="23"/>
      <c r="G2" s="23"/>
      <c r="H2" s="23"/>
      <c r="I2" s="23"/>
      <c r="J2" s="23"/>
      <c r="K2" s="23"/>
      <c r="L2" s="23"/>
      <c r="M2" s="23"/>
      <c r="N2" s="23"/>
      <c r="O2" s="23"/>
      <c r="P2" s="1"/>
      <c r="Q2" s="1"/>
      <c r="R2" s="1"/>
      <c r="S2" s="1"/>
      <c r="T2" s="1"/>
      <c r="U2" s="1"/>
      <c r="V2" s="1"/>
      <c r="W2" s="1"/>
      <c r="X2" s="1"/>
      <c r="Y2" s="1"/>
      <c r="Z2" s="1"/>
      <c r="AA2" s="1"/>
    </row>
    <row r="3" spans="1:38" ht="14.25" customHeight="1">
      <c r="A3" s="23" t="s">
        <v>148</v>
      </c>
      <c r="B3" s="23"/>
      <c r="C3" s="23"/>
      <c r="D3" s="23"/>
      <c r="E3" s="23"/>
      <c r="F3" s="23"/>
      <c r="G3" s="23"/>
      <c r="H3" s="23"/>
      <c r="I3" s="23"/>
      <c r="J3" s="23"/>
      <c r="K3" s="23"/>
      <c r="L3" s="23"/>
      <c r="M3" s="23"/>
      <c r="N3" s="23"/>
      <c r="O3" s="23"/>
      <c r="P3" s="1"/>
      <c r="Q3" s="1"/>
      <c r="R3" s="1"/>
      <c r="S3" s="1"/>
      <c r="T3" s="1"/>
      <c r="U3" s="1"/>
      <c r="V3" s="1"/>
      <c r="W3" s="1"/>
      <c r="X3" s="1"/>
      <c r="Y3" s="1"/>
      <c r="Z3" s="1"/>
      <c r="AA3" s="1"/>
    </row>
    <row r="4" spans="1:38" ht="14.25" customHeight="1">
      <c r="A4" s="23"/>
      <c r="B4" s="23"/>
      <c r="C4" s="23"/>
      <c r="D4" s="23"/>
      <c r="E4" s="23"/>
      <c r="F4" s="23"/>
      <c r="G4" s="23"/>
      <c r="H4" s="23"/>
      <c r="I4" s="23"/>
      <c r="J4" s="23"/>
      <c r="K4" s="23"/>
      <c r="L4" s="23"/>
      <c r="M4" s="23"/>
      <c r="N4" s="23"/>
      <c r="O4" s="23"/>
      <c r="P4" s="1"/>
      <c r="Q4" s="1"/>
      <c r="R4" s="1"/>
      <c r="S4" s="1"/>
      <c r="T4" s="1"/>
      <c r="U4" s="1"/>
      <c r="V4" s="1"/>
      <c r="W4" s="1"/>
      <c r="X4" s="1"/>
      <c r="Y4" s="1"/>
      <c r="Z4" s="1"/>
      <c r="AA4" s="1"/>
    </row>
    <row r="5" spans="1:38" ht="14.25" customHeight="1">
      <c r="A5" s="23" t="s">
        <v>149</v>
      </c>
      <c r="B5" s="23"/>
      <c r="C5" s="23"/>
      <c r="D5" s="23"/>
      <c r="E5" s="23"/>
      <c r="F5" s="23"/>
      <c r="G5" s="23"/>
      <c r="H5" s="23"/>
      <c r="I5" s="23"/>
      <c r="J5" s="23"/>
      <c r="K5" s="23"/>
      <c r="L5" s="23"/>
      <c r="M5" s="23"/>
      <c r="N5" s="23"/>
      <c r="O5" s="23"/>
      <c r="P5" s="1"/>
      <c r="Q5" s="1"/>
      <c r="R5" s="1"/>
      <c r="S5" s="1"/>
      <c r="T5" s="1"/>
      <c r="U5" s="1"/>
      <c r="V5" s="1"/>
      <c r="W5" s="1"/>
      <c r="X5" s="1"/>
      <c r="Y5" s="1"/>
      <c r="Z5" s="1"/>
      <c r="AA5" s="1"/>
    </row>
    <row r="6" spans="1:38" ht="14.25" customHeight="1">
      <c r="A6" s="66" t="s">
        <v>150</v>
      </c>
      <c r="B6" s="79"/>
      <c r="C6" s="79"/>
      <c r="D6" s="79"/>
      <c r="E6" s="79"/>
      <c r="F6" s="79"/>
      <c r="G6" s="79"/>
      <c r="H6" s="79"/>
      <c r="I6" s="79"/>
      <c r="J6" s="79"/>
      <c r="K6" s="79"/>
      <c r="L6" s="79"/>
      <c r="M6" s="79"/>
      <c r="N6" s="79"/>
      <c r="O6" s="79"/>
      <c r="P6" s="1"/>
      <c r="Q6" s="1"/>
      <c r="R6" s="1"/>
      <c r="S6" s="1"/>
      <c r="T6" s="1"/>
      <c r="U6" s="1"/>
      <c r="V6" s="1"/>
      <c r="W6" s="1"/>
      <c r="X6" s="1"/>
      <c r="Y6" s="1"/>
      <c r="Z6" s="1"/>
      <c r="AA6" s="1"/>
    </row>
    <row r="7" spans="1:38" ht="14.25" customHeight="1">
      <c r="A7" s="23" t="s">
        <v>151</v>
      </c>
      <c r="B7" s="23"/>
      <c r="C7" s="23"/>
      <c r="D7" s="23"/>
      <c r="E7" s="23"/>
      <c r="F7" s="23"/>
      <c r="G7" s="23"/>
      <c r="H7" s="23"/>
      <c r="I7" s="23"/>
      <c r="J7" s="23"/>
      <c r="K7" s="23"/>
      <c r="L7" s="23"/>
      <c r="M7" s="23"/>
      <c r="N7" s="23"/>
      <c r="O7" s="23"/>
      <c r="P7" s="1"/>
      <c r="Q7" s="1"/>
      <c r="R7" s="1"/>
      <c r="S7" s="1"/>
      <c r="T7" s="1"/>
      <c r="U7" s="1"/>
      <c r="V7" s="1"/>
      <c r="W7" s="1"/>
      <c r="X7" s="1"/>
      <c r="Y7" s="1"/>
      <c r="Z7" s="1"/>
      <c r="AA7" s="1"/>
    </row>
    <row r="8" spans="1:38" ht="14.25" customHeight="1">
      <c r="A8" s="23"/>
      <c r="B8" s="23"/>
      <c r="C8" s="23"/>
      <c r="D8" s="23"/>
      <c r="E8" s="23"/>
      <c r="F8" s="23"/>
      <c r="G8" s="23"/>
      <c r="H8" s="23"/>
      <c r="I8" s="23"/>
      <c r="J8" s="23"/>
      <c r="K8" s="23"/>
      <c r="L8" s="23"/>
      <c r="M8" s="23"/>
      <c r="N8" s="23"/>
      <c r="O8" s="23"/>
      <c r="P8" s="1"/>
      <c r="Q8" s="1"/>
      <c r="R8" s="1"/>
      <c r="S8" s="1"/>
      <c r="T8" s="1"/>
      <c r="U8" s="1"/>
      <c r="V8" s="1"/>
      <c r="W8" s="1"/>
      <c r="X8" s="1"/>
      <c r="Y8" s="1"/>
      <c r="Z8" s="1"/>
      <c r="AA8" s="1"/>
    </row>
    <row r="9" spans="1:38" ht="14.25" customHeight="1">
      <c r="A9" s="1" t="s">
        <v>152</v>
      </c>
      <c r="B9" s="23"/>
      <c r="C9" s="23"/>
      <c r="D9" s="23"/>
      <c r="E9" s="23"/>
      <c r="F9" s="23"/>
      <c r="G9" s="23"/>
      <c r="H9" s="23"/>
      <c r="I9" s="23"/>
      <c r="J9" s="23"/>
      <c r="K9" s="23"/>
      <c r="L9" s="23"/>
      <c r="M9" s="23"/>
      <c r="N9" s="23"/>
      <c r="O9" s="23"/>
      <c r="P9" s="1"/>
      <c r="Q9" s="1"/>
      <c r="R9" s="1"/>
      <c r="S9" s="1"/>
      <c r="T9" s="1"/>
      <c r="U9" s="1"/>
      <c r="V9" s="1"/>
      <c r="W9" s="1"/>
      <c r="X9" s="1"/>
      <c r="Y9" s="1"/>
      <c r="Z9" s="1"/>
      <c r="AA9" s="1"/>
    </row>
    <row r="10" spans="1:38" ht="14.25" customHeight="1">
      <c r="A10" s="24" t="s">
        <v>153</v>
      </c>
      <c r="B10" s="23"/>
      <c r="C10" s="23"/>
      <c r="D10" s="23"/>
      <c r="E10" s="23"/>
      <c r="F10" s="23"/>
      <c r="G10" s="23"/>
      <c r="H10" s="23"/>
      <c r="I10" s="23"/>
      <c r="J10" s="23"/>
      <c r="K10" s="23"/>
      <c r="L10" s="23"/>
      <c r="M10" s="23"/>
      <c r="N10" s="23"/>
      <c r="O10" s="23"/>
      <c r="P10" s="1"/>
      <c r="Q10" s="1"/>
      <c r="R10" s="1"/>
      <c r="S10" s="1"/>
      <c r="T10" s="1"/>
      <c r="U10" s="1"/>
      <c r="V10" s="1"/>
      <c r="W10" s="1"/>
      <c r="X10" s="1"/>
      <c r="Y10" s="1"/>
      <c r="Z10" s="1"/>
      <c r="AA10" s="1"/>
    </row>
    <row r="11" spans="1:38" ht="14.25" customHeight="1">
      <c r="A11" s="24"/>
      <c r="B11" s="23"/>
      <c r="C11" s="23"/>
      <c r="D11" s="23"/>
      <c r="E11" s="23"/>
      <c r="F11" s="23"/>
      <c r="G11" s="23"/>
      <c r="H11" s="23"/>
      <c r="I11" s="23"/>
      <c r="J11" s="23"/>
      <c r="K11" s="23"/>
      <c r="L11" s="23"/>
      <c r="M11" s="23"/>
      <c r="N11" s="23"/>
      <c r="O11" s="23"/>
      <c r="P11" s="1"/>
      <c r="Q11" s="1"/>
      <c r="R11" s="1"/>
      <c r="S11" s="1"/>
      <c r="T11" s="1"/>
      <c r="U11" s="1"/>
      <c r="V11" s="1"/>
      <c r="W11" s="1"/>
      <c r="X11" s="1"/>
      <c r="Y11" s="1"/>
      <c r="Z11" s="1"/>
      <c r="AA11" s="1"/>
    </row>
    <row r="12" spans="1:38" ht="14.25" customHeight="1">
      <c r="A12" s="70" t="s">
        <v>154</v>
      </c>
      <c r="B12" s="70"/>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86"/>
      <c r="AC12" s="86"/>
      <c r="AD12" s="86"/>
      <c r="AE12" s="86"/>
      <c r="AF12" s="86"/>
      <c r="AG12" s="86"/>
      <c r="AH12" s="86"/>
      <c r="AI12" s="86"/>
      <c r="AJ12" s="86"/>
      <c r="AK12" s="86"/>
      <c r="AL12" s="86"/>
    </row>
    <row r="13" spans="1:38" ht="14.25" customHeight="1">
      <c r="A13" s="70" t="s">
        <v>155</v>
      </c>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86"/>
      <c r="AC13" s="86"/>
      <c r="AD13" s="86"/>
      <c r="AE13" s="86"/>
      <c r="AF13" s="86"/>
      <c r="AG13" s="86"/>
      <c r="AH13" s="86"/>
      <c r="AI13" s="86"/>
      <c r="AJ13" s="86"/>
      <c r="AK13" s="86"/>
      <c r="AL13" s="86"/>
    </row>
    <row r="14" spans="1:38" ht="14.25" customHeight="1">
      <c r="A14" s="70" t="s">
        <v>156</v>
      </c>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86"/>
      <c r="AC14" s="86"/>
      <c r="AD14" s="86"/>
      <c r="AE14" s="86"/>
      <c r="AF14" s="86"/>
      <c r="AG14" s="86"/>
      <c r="AH14" s="86"/>
      <c r="AI14" s="86"/>
      <c r="AJ14" s="86"/>
      <c r="AK14" s="86"/>
      <c r="AL14" s="86"/>
    </row>
    <row r="15" spans="1:38" ht="14.25" customHeight="1">
      <c r="A15" s="70" t="s">
        <v>157</v>
      </c>
      <c r="B15" s="70"/>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86"/>
      <c r="AC15" s="86"/>
      <c r="AD15" s="86"/>
      <c r="AE15" s="86"/>
      <c r="AF15" s="86"/>
      <c r="AG15" s="86"/>
      <c r="AH15" s="86"/>
      <c r="AI15" s="86"/>
      <c r="AJ15" s="86"/>
      <c r="AK15" s="86"/>
      <c r="AL15" s="86"/>
    </row>
    <row r="16" spans="1:38" ht="14.25" customHeight="1">
      <c r="A16" s="73" t="s">
        <v>158</v>
      </c>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95"/>
      <c r="AC16" s="95"/>
      <c r="AD16" s="95"/>
      <c r="AE16" s="95"/>
      <c r="AF16" s="95"/>
      <c r="AG16" s="95"/>
      <c r="AH16" s="95"/>
      <c r="AI16" s="95"/>
      <c r="AJ16" s="95"/>
      <c r="AK16" s="95"/>
      <c r="AL16" s="95"/>
    </row>
    <row r="17" spans="1:38" ht="14.25" customHeight="1">
      <c r="A17" s="73" t="s">
        <v>159</v>
      </c>
      <c r="B17" s="73"/>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95"/>
      <c r="AC17" s="95"/>
      <c r="AD17" s="95"/>
      <c r="AE17" s="95"/>
      <c r="AF17" s="95"/>
      <c r="AG17" s="95"/>
      <c r="AH17" s="95"/>
      <c r="AI17" s="95"/>
      <c r="AJ17" s="95"/>
      <c r="AK17" s="95"/>
      <c r="AL17" s="95"/>
    </row>
    <row r="18" spans="1:38" ht="14.25" customHeight="1">
      <c r="A18" s="103" t="s">
        <v>160</v>
      </c>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15"/>
      <c r="AC18" s="115"/>
      <c r="AD18" s="115"/>
      <c r="AE18" s="115"/>
      <c r="AF18" s="115"/>
      <c r="AG18" s="115"/>
      <c r="AH18" s="115"/>
      <c r="AI18" s="115"/>
      <c r="AJ18" s="115"/>
      <c r="AK18" s="115"/>
      <c r="AL18" s="115"/>
    </row>
    <row r="19" spans="1:38" ht="14.25" customHeight="1">
      <c r="A19" s="24"/>
      <c r="B19" s="116" t="s">
        <v>161</v>
      </c>
      <c r="C19" s="116">
        <v>25</v>
      </c>
      <c r="D19" s="116">
        <v>50</v>
      </c>
      <c r="E19" s="116">
        <v>75</v>
      </c>
      <c r="F19" s="116">
        <v>100</v>
      </c>
      <c r="G19" s="23"/>
      <c r="H19" s="23"/>
      <c r="I19" s="23"/>
      <c r="J19" s="23"/>
      <c r="K19" s="23"/>
      <c r="L19" s="23"/>
      <c r="M19" s="23"/>
      <c r="N19" s="23"/>
      <c r="O19" s="23"/>
      <c r="P19" s="1"/>
      <c r="Q19" s="1"/>
      <c r="R19" s="1"/>
      <c r="S19" s="1"/>
      <c r="T19" s="1"/>
      <c r="U19" s="1"/>
      <c r="V19" s="1"/>
      <c r="W19" s="1"/>
      <c r="X19" s="1"/>
      <c r="Y19" s="1"/>
      <c r="Z19" s="1"/>
      <c r="AA19" s="1"/>
    </row>
    <row r="20" spans="1:38" ht="14.25" customHeight="1">
      <c r="A20" s="24"/>
      <c r="B20" s="23"/>
      <c r="C20" s="117">
        <f>QUARTILE('FamInsureCo Int. Stats Data'!$Q:$Q,1)</f>
        <v>4740.2871500000001</v>
      </c>
      <c r="D20" s="117">
        <f>QUARTILE('FamInsureCo Int. Stats Data'!$Q:$Q,2)</f>
        <v>9382.0329999999994</v>
      </c>
      <c r="E20" s="117">
        <f>QUARTILE('FamInsureCo Int. Stats Data'!$Q:$Q,3)</f>
        <v>16639.912515</v>
      </c>
      <c r="F20" s="117">
        <f>QUARTILE('FamInsureCo Int. Stats Data'!$Q:$Q,4)</f>
        <v>63770.428010000003</v>
      </c>
      <c r="G20" s="23"/>
      <c r="H20" s="23"/>
      <c r="I20" s="23"/>
      <c r="J20" s="23"/>
      <c r="K20" s="23"/>
      <c r="L20" s="23"/>
      <c r="M20" s="23"/>
      <c r="N20" s="23"/>
      <c r="O20" s="23"/>
      <c r="P20" s="1"/>
      <c r="Q20" s="1"/>
      <c r="R20" s="1"/>
      <c r="S20" s="1"/>
      <c r="T20" s="1"/>
      <c r="U20" s="1"/>
      <c r="V20" s="1"/>
      <c r="W20" s="1"/>
      <c r="X20" s="1"/>
      <c r="Y20" s="1"/>
      <c r="Z20" s="1"/>
      <c r="AA20" s="1"/>
    </row>
    <row r="21" spans="1:38" ht="14.25" customHeight="1">
      <c r="A21" s="24"/>
      <c r="B21" s="23"/>
      <c r="C21" s="23"/>
      <c r="D21" s="23"/>
      <c r="E21" s="23"/>
      <c r="F21" s="23"/>
      <c r="G21" s="23"/>
      <c r="H21" s="23"/>
      <c r="I21" s="23"/>
      <c r="J21" s="23"/>
      <c r="K21" s="23"/>
      <c r="L21" s="23"/>
      <c r="M21" s="23"/>
      <c r="N21" s="23"/>
      <c r="O21" s="23"/>
      <c r="P21" s="1"/>
      <c r="Q21" s="1"/>
      <c r="R21" s="1"/>
      <c r="S21" s="1"/>
      <c r="T21" s="1"/>
      <c r="U21" s="1"/>
      <c r="V21" s="1"/>
      <c r="W21" s="1"/>
      <c r="X21" s="1"/>
      <c r="Y21" s="1"/>
      <c r="Z21" s="1"/>
      <c r="AA21" s="1"/>
    </row>
    <row r="22" spans="1:38" ht="14.25" customHeight="1">
      <c r="A22" s="24"/>
      <c r="B22" s="116" t="s">
        <v>162</v>
      </c>
      <c r="C22" s="117">
        <f>E20-C20</f>
        <v>11899.625365</v>
      </c>
      <c r="D22" s="23"/>
      <c r="E22" s="23"/>
      <c r="F22" s="23"/>
      <c r="G22" s="23"/>
      <c r="H22" s="23"/>
      <c r="I22" s="23"/>
      <c r="J22" s="23"/>
      <c r="K22" s="23"/>
      <c r="L22" s="23"/>
      <c r="M22" s="23"/>
      <c r="N22" s="23"/>
      <c r="O22" s="23"/>
      <c r="P22" s="1"/>
      <c r="Q22" s="1"/>
      <c r="R22" s="1"/>
      <c r="S22" s="1"/>
      <c r="T22" s="1"/>
      <c r="U22" s="1"/>
      <c r="V22" s="1"/>
      <c r="W22" s="1"/>
      <c r="X22" s="1"/>
      <c r="Y22" s="1"/>
      <c r="Z22" s="1"/>
      <c r="AA22" s="1"/>
    </row>
    <row r="23" spans="1:38" ht="14.25" customHeight="1">
      <c r="A23" s="24"/>
      <c r="B23" s="23"/>
      <c r="C23" s="23"/>
      <c r="D23" s="23"/>
      <c r="E23" s="23"/>
      <c r="F23" s="23"/>
      <c r="G23" s="23"/>
      <c r="H23" s="23"/>
      <c r="I23" s="23"/>
      <c r="J23" s="23"/>
      <c r="K23" s="23"/>
      <c r="L23" s="23"/>
      <c r="M23" s="23"/>
      <c r="N23" s="23"/>
      <c r="O23" s="23"/>
      <c r="P23" s="1"/>
      <c r="Q23" s="1"/>
      <c r="R23" s="1"/>
      <c r="S23" s="1"/>
      <c r="T23" s="1"/>
      <c r="U23" s="1"/>
      <c r="V23" s="1"/>
      <c r="W23" s="1"/>
      <c r="X23" s="1"/>
      <c r="Y23" s="1"/>
      <c r="Z23" s="1"/>
      <c r="AA23" s="1"/>
    </row>
    <row r="24" spans="1:38" ht="14.25" customHeight="1">
      <c r="A24" s="24"/>
      <c r="B24" s="23"/>
      <c r="C24" s="23"/>
      <c r="D24" s="23"/>
      <c r="E24" s="23"/>
      <c r="F24" s="23"/>
      <c r="G24" s="23"/>
      <c r="H24" s="23"/>
      <c r="I24" s="23"/>
      <c r="J24" s="23"/>
      <c r="K24" s="23"/>
      <c r="L24" s="23"/>
      <c r="M24" s="23"/>
      <c r="N24" s="23"/>
      <c r="O24" s="23"/>
      <c r="P24" s="1"/>
      <c r="Q24" s="1"/>
      <c r="R24" s="1"/>
      <c r="S24" s="1"/>
      <c r="T24" s="1"/>
      <c r="U24" s="1"/>
      <c r="V24" s="1"/>
      <c r="W24" s="1"/>
      <c r="X24" s="1"/>
      <c r="Y24" s="1"/>
      <c r="Z24" s="1"/>
      <c r="AA24" s="1"/>
    </row>
    <row r="25" spans="1:38" ht="14.25" customHeight="1">
      <c r="A25" s="70" t="s">
        <v>163</v>
      </c>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86"/>
      <c r="AC25" s="86"/>
      <c r="AD25" s="86"/>
      <c r="AE25" s="86"/>
      <c r="AF25" s="86"/>
      <c r="AG25" s="86"/>
      <c r="AH25" s="86"/>
      <c r="AI25" s="86"/>
      <c r="AJ25" s="86"/>
      <c r="AK25" s="86"/>
      <c r="AL25" s="86"/>
    </row>
    <row r="26" spans="1:38" ht="14.25" customHeight="1">
      <c r="A26" s="70" t="s">
        <v>164</v>
      </c>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86"/>
      <c r="AC26" s="86"/>
      <c r="AD26" s="86"/>
      <c r="AE26" s="86"/>
      <c r="AF26" s="86"/>
      <c r="AG26" s="86"/>
      <c r="AH26" s="86"/>
      <c r="AI26" s="86"/>
      <c r="AJ26" s="86"/>
      <c r="AK26" s="86"/>
      <c r="AL26" s="86"/>
    </row>
    <row r="27" spans="1:38" ht="14.25" customHeight="1">
      <c r="A27" s="70" t="s">
        <v>165</v>
      </c>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86"/>
      <c r="AC27" s="86"/>
      <c r="AD27" s="86"/>
      <c r="AE27" s="86"/>
      <c r="AF27" s="86"/>
      <c r="AG27" s="86"/>
      <c r="AH27" s="86"/>
      <c r="AI27" s="86"/>
      <c r="AJ27" s="86"/>
      <c r="AK27" s="86"/>
      <c r="AL27" s="86"/>
    </row>
    <row r="28" spans="1:38" ht="14.25" customHeight="1">
      <c r="A28" s="70" t="s">
        <v>166</v>
      </c>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86"/>
      <c r="AC28" s="86"/>
      <c r="AD28" s="86"/>
      <c r="AE28" s="86"/>
      <c r="AF28" s="86"/>
      <c r="AG28" s="86"/>
      <c r="AH28" s="86"/>
      <c r="AI28" s="86"/>
      <c r="AJ28" s="86"/>
      <c r="AK28" s="86"/>
      <c r="AL28" s="86"/>
    </row>
    <row r="29" spans="1:38" ht="14.25" customHeight="1">
      <c r="A29" s="73" t="s">
        <v>167</v>
      </c>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86"/>
      <c r="AC29" s="86"/>
      <c r="AD29" s="86"/>
      <c r="AE29" s="86"/>
      <c r="AF29" s="86"/>
      <c r="AG29" s="86"/>
      <c r="AH29" s="86"/>
      <c r="AI29" s="86"/>
      <c r="AJ29" s="86"/>
      <c r="AK29" s="86"/>
      <c r="AL29" s="86"/>
    </row>
    <row r="30" spans="1:38" ht="14.25" customHeight="1">
      <c r="A30" s="103" t="s">
        <v>168</v>
      </c>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8"/>
      <c r="AC30" s="88"/>
      <c r="AD30" s="88"/>
      <c r="AE30" s="88"/>
      <c r="AF30" s="88"/>
      <c r="AG30" s="88"/>
      <c r="AH30" s="88"/>
      <c r="AI30" s="88"/>
      <c r="AJ30" s="88"/>
      <c r="AK30" s="88"/>
      <c r="AL30" s="88"/>
    </row>
    <row r="31" spans="1:38" ht="14.25" customHeight="1">
      <c r="A31" s="24"/>
      <c r="B31" s="23"/>
      <c r="C31" s="23"/>
      <c r="D31" s="23"/>
      <c r="E31" s="23"/>
      <c r="F31" s="23"/>
      <c r="G31" s="23"/>
      <c r="H31" s="23"/>
      <c r="I31" s="23"/>
      <c r="J31" s="23"/>
      <c r="K31" s="23"/>
      <c r="L31" s="23"/>
      <c r="M31" s="23"/>
      <c r="N31" s="23"/>
      <c r="O31" s="23"/>
      <c r="P31" s="1"/>
      <c r="Q31" s="1"/>
      <c r="R31" s="1"/>
      <c r="S31" s="1"/>
      <c r="T31" s="1"/>
      <c r="U31" s="1"/>
      <c r="V31" s="1"/>
      <c r="W31" s="1"/>
      <c r="X31" s="1"/>
      <c r="Y31" s="1"/>
      <c r="Z31" s="1"/>
      <c r="AA31" s="1"/>
    </row>
    <row r="32" spans="1:38" ht="14.25" customHeight="1">
      <c r="A32" s="24"/>
      <c r="B32" s="23"/>
      <c r="C32" s="23"/>
      <c r="D32" s="23"/>
      <c r="E32" s="23"/>
      <c r="F32" s="23"/>
      <c r="G32" s="23"/>
      <c r="H32" s="23"/>
      <c r="I32" s="23"/>
      <c r="J32" s="23"/>
      <c r="K32" s="23"/>
      <c r="L32" s="23"/>
      <c r="M32" s="23"/>
      <c r="N32" s="23"/>
      <c r="O32" s="23"/>
      <c r="P32" s="1"/>
      <c r="Q32" s="1"/>
      <c r="R32" s="1"/>
      <c r="S32" s="1"/>
      <c r="T32" s="1"/>
      <c r="U32" s="1"/>
      <c r="V32" s="1"/>
      <c r="W32" s="1"/>
      <c r="X32" s="1"/>
      <c r="Y32" s="1"/>
      <c r="Z32" s="1"/>
      <c r="AA32" s="1"/>
    </row>
    <row r="33" spans="1:27" ht="14.25" customHeight="1">
      <c r="A33" s="24"/>
      <c r="B33" s="23"/>
      <c r="C33" s="23"/>
      <c r="D33" s="23"/>
      <c r="E33" s="23"/>
      <c r="F33" s="23"/>
      <c r="G33" s="23"/>
      <c r="H33" s="23"/>
      <c r="I33" s="23"/>
      <c r="J33" s="23"/>
      <c r="K33" s="23"/>
      <c r="L33" s="23"/>
      <c r="M33" s="23"/>
      <c r="N33" s="23"/>
      <c r="O33" s="23"/>
      <c r="P33" s="1"/>
      <c r="Q33" s="1"/>
      <c r="R33" s="1"/>
      <c r="S33" s="1"/>
      <c r="T33" s="1"/>
      <c r="U33" s="1"/>
      <c r="V33" s="1"/>
      <c r="W33" s="1"/>
      <c r="X33" s="1"/>
      <c r="Y33" s="1"/>
      <c r="Z33" s="1"/>
      <c r="AA33" s="1"/>
    </row>
    <row r="34" spans="1:27" ht="14.25" customHeight="1">
      <c r="A34" s="24"/>
      <c r="B34" s="23"/>
      <c r="C34" s="23"/>
      <c r="D34" s="23"/>
      <c r="E34" s="23"/>
      <c r="F34" s="23"/>
      <c r="G34" s="23"/>
      <c r="H34" s="23"/>
      <c r="I34" s="23"/>
      <c r="J34" s="23"/>
      <c r="K34" s="23"/>
      <c r="L34" s="23"/>
      <c r="M34" s="23"/>
      <c r="N34" s="23"/>
      <c r="O34" s="23"/>
      <c r="P34" s="1"/>
      <c r="Q34" s="1"/>
      <c r="R34" s="1"/>
      <c r="S34" s="1"/>
      <c r="T34" s="1"/>
      <c r="U34" s="1"/>
      <c r="V34" s="1"/>
      <c r="W34" s="1"/>
      <c r="X34" s="1"/>
      <c r="Y34" s="1"/>
      <c r="Z34" s="1"/>
      <c r="AA34" s="1"/>
    </row>
    <row r="35" spans="1:27" ht="14.25" customHeight="1">
      <c r="A35" s="24"/>
      <c r="B35" s="23"/>
      <c r="C35" s="23"/>
      <c r="D35" s="23"/>
      <c r="E35" s="23"/>
      <c r="F35" s="23"/>
      <c r="G35" s="23"/>
      <c r="H35" s="23"/>
      <c r="I35" s="23"/>
      <c r="J35" s="23"/>
      <c r="K35" s="23"/>
      <c r="L35" s="23"/>
      <c r="M35" s="23"/>
      <c r="N35" s="23"/>
      <c r="O35" s="23"/>
      <c r="P35" s="1"/>
      <c r="Q35" s="1"/>
      <c r="R35" s="1"/>
      <c r="S35" s="1"/>
      <c r="T35" s="1"/>
      <c r="U35" s="1"/>
      <c r="V35" s="1"/>
      <c r="W35" s="1"/>
      <c r="X35" s="1"/>
      <c r="Y35" s="1"/>
      <c r="Z35" s="1"/>
      <c r="AA35" s="1"/>
    </row>
    <row r="36" spans="1:27" ht="14.25" customHeight="1">
      <c r="A36" s="24"/>
      <c r="B36" s="23"/>
      <c r="C36" s="23"/>
      <c r="D36" s="23"/>
      <c r="E36" s="23"/>
      <c r="F36" s="23"/>
      <c r="G36" s="23"/>
      <c r="H36" s="23"/>
      <c r="I36" s="23"/>
      <c r="J36" s="23"/>
      <c r="K36" s="23"/>
      <c r="L36" s="23"/>
      <c r="M36" s="23"/>
      <c r="N36" s="23"/>
      <c r="O36" s="23"/>
      <c r="P36" s="1"/>
      <c r="Q36" s="1"/>
      <c r="R36" s="1"/>
      <c r="S36" s="1"/>
      <c r="T36" s="1"/>
      <c r="U36" s="1"/>
      <c r="V36" s="1"/>
      <c r="W36" s="1"/>
      <c r="X36" s="1"/>
      <c r="Y36" s="1"/>
      <c r="Z36" s="1"/>
      <c r="AA36" s="1"/>
    </row>
    <row r="37" spans="1:27" ht="14.25" customHeight="1">
      <c r="A37" s="24"/>
      <c r="B37" s="23"/>
      <c r="C37" s="23"/>
      <c r="D37" s="23"/>
      <c r="E37" s="23"/>
      <c r="F37" s="23"/>
      <c r="G37" s="23"/>
      <c r="H37" s="23"/>
      <c r="I37" s="23"/>
      <c r="J37" s="23"/>
      <c r="K37" s="23"/>
      <c r="L37" s="23"/>
      <c r="M37" s="23"/>
      <c r="N37" s="23"/>
      <c r="O37" s="23"/>
      <c r="P37" s="1"/>
      <c r="Q37" s="1"/>
      <c r="R37" s="1"/>
      <c r="S37" s="1"/>
      <c r="T37" s="1"/>
      <c r="U37" s="1"/>
      <c r="V37" s="1"/>
      <c r="W37" s="1"/>
      <c r="X37" s="1"/>
      <c r="Y37" s="1"/>
      <c r="Z37" s="1"/>
      <c r="AA37" s="1"/>
    </row>
    <row r="38" spans="1:27" ht="14.25" customHeight="1">
      <c r="A38" s="24"/>
      <c r="B38" s="23"/>
      <c r="C38" s="23"/>
      <c r="D38" s="23"/>
      <c r="E38" s="23"/>
      <c r="F38" s="23"/>
      <c r="G38" s="23"/>
      <c r="H38" s="23"/>
      <c r="I38" s="23"/>
      <c r="J38" s="23"/>
      <c r="K38" s="23"/>
      <c r="L38" s="23"/>
      <c r="M38" s="23"/>
      <c r="N38" s="23"/>
      <c r="O38" s="23"/>
      <c r="P38" s="1"/>
      <c r="Q38" s="1"/>
      <c r="R38" s="1"/>
      <c r="S38" s="1"/>
      <c r="T38" s="1"/>
      <c r="U38" s="1"/>
      <c r="V38" s="1"/>
      <c r="W38" s="1"/>
      <c r="X38" s="1"/>
      <c r="Y38" s="1"/>
      <c r="Z38" s="1"/>
      <c r="AA38" s="1"/>
    </row>
    <row r="39" spans="1:27" ht="14.25" customHeight="1">
      <c r="A39" s="24"/>
      <c r="B39" s="23"/>
      <c r="C39" s="23"/>
      <c r="D39" s="23"/>
      <c r="E39" s="23"/>
      <c r="F39" s="23"/>
      <c r="G39" s="23"/>
      <c r="H39" s="23"/>
      <c r="I39" s="23"/>
      <c r="J39" s="23"/>
      <c r="K39" s="23"/>
      <c r="L39" s="23"/>
      <c r="M39" s="23"/>
      <c r="N39" s="23"/>
      <c r="O39" s="23"/>
      <c r="P39" s="1"/>
      <c r="Q39" s="1"/>
      <c r="R39" s="1"/>
      <c r="S39" s="1"/>
      <c r="T39" s="1"/>
      <c r="U39" s="1"/>
      <c r="V39" s="1"/>
      <c r="W39" s="1"/>
      <c r="X39" s="1"/>
      <c r="Y39" s="1"/>
      <c r="Z39" s="1"/>
      <c r="AA39" s="1"/>
    </row>
    <row r="40" spans="1:27" ht="14.25" customHeight="1">
      <c r="A40" s="24"/>
      <c r="B40" s="23"/>
      <c r="C40" s="23"/>
      <c r="D40" s="23"/>
      <c r="E40" s="23"/>
      <c r="F40" s="23"/>
      <c r="G40" s="23"/>
      <c r="H40" s="23"/>
      <c r="I40" s="23"/>
      <c r="J40" s="23"/>
      <c r="K40" s="23"/>
      <c r="L40" s="23"/>
      <c r="M40" s="23"/>
      <c r="N40" s="23"/>
      <c r="O40" s="23"/>
      <c r="P40" s="1"/>
      <c r="Q40" s="1"/>
      <c r="R40" s="1"/>
      <c r="S40" s="1"/>
      <c r="T40" s="1"/>
      <c r="U40" s="1"/>
      <c r="V40" s="1"/>
      <c r="W40" s="1"/>
      <c r="X40" s="1"/>
      <c r="Y40" s="1"/>
      <c r="Z40" s="1"/>
      <c r="AA40" s="1"/>
    </row>
    <row r="41" spans="1:27" ht="14.25" customHeight="1">
      <c r="A41" s="24"/>
      <c r="B41" s="23"/>
      <c r="C41" s="23"/>
      <c r="D41" s="23"/>
      <c r="E41" s="23"/>
      <c r="F41" s="23"/>
      <c r="G41" s="23"/>
      <c r="H41" s="23"/>
      <c r="I41" s="23"/>
      <c r="J41" s="23"/>
      <c r="K41" s="23"/>
      <c r="L41" s="23"/>
      <c r="M41" s="23"/>
      <c r="N41" s="23"/>
      <c r="O41" s="23"/>
      <c r="P41" s="1"/>
      <c r="Q41" s="1"/>
      <c r="R41" s="1"/>
      <c r="S41" s="1"/>
      <c r="T41" s="1"/>
      <c r="U41" s="1"/>
      <c r="V41" s="1"/>
      <c r="W41" s="1"/>
      <c r="X41" s="1"/>
      <c r="Y41" s="1"/>
      <c r="Z41" s="1"/>
      <c r="AA41" s="1"/>
    </row>
    <row r="42" spans="1:27" ht="14.25" customHeight="1">
      <c r="A42" s="24"/>
      <c r="B42" s="23"/>
      <c r="C42" s="23"/>
      <c r="D42" s="23"/>
      <c r="E42" s="23"/>
      <c r="F42" s="23"/>
      <c r="G42" s="23"/>
      <c r="H42" s="23"/>
      <c r="I42" s="23"/>
      <c r="J42" s="23"/>
      <c r="K42" s="23"/>
      <c r="L42" s="23"/>
      <c r="M42" s="23"/>
      <c r="N42" s="23"/>
      <c r="O42" s="23"/>
      <c r="P42" s="1"/>
      <c r="Q42" s="1"/>
      <c r="R42" s="1"/>
      <c r="S42" s="1"/>
      <c r="T42" s="1"/>
      <c r="U42" s="1"/>
      <c r="V42" s="1"/>
      <c r="W42" s="1"/>
      <c r="X42" s="1"/>
      <c r="Y42" s="1"/>
      <c r="Z42" s="1"/>
      <c r="AA42" s="1"/>
    </row>
    <row r="43" spans="1:27" ht="14.25" customHeight="1">
      <c r="A43" s="24"/>
      <c r="B43" s="23"/>
      <c r="C43" s="23"/>
      <c r="D43" s="23"/>
      <c r="E43" s="23"/>
      <c r="F43" s="23"/>
      <c r="G43" s="23"/>
      <c r="H43" s="23"/>
      <c r="I43" s="23"/>
      <c r="J43" s="23"/>
      <c r="K43" s="23"/>
      <c r="L43" s="23"/>
      <c r="M43" s="23"/>
      <c r="N43" s="23"/>
      <c r="O43" s="23"/>
      <c r="P43" s="1"/>
      <c r="Q43" s="1"/>
      <c r="R43" s="1"/>
      <c r="S43" s="1"/>
      <c r="T43" s="1"/>
      <c r="U43" s="1"/>
      <c r="V43" s="1"/>
      <c r="W43" s="1"/>
      <c r="X43" s="1"/>
      <c r="Y43" s="1"/>
      <c r="Z43" s="1"/>
      <c r="AA43" s="1"/>
    </row>
    <row r="44" spans="1:27" ht="14.25" customHeight="1">
      <c r="A44" s="24"/>
      <c r="B44" s="23"/>
      <c r="C44" s="23"/>
      <c r="D44" s="23"/>
      <c r="E44" s="23"/>
      <c r="F44" s="23"/>
      <c r="G44" s="23"/>
      <c r="H44" s="23"/>
      <c r="I44" s="23"/>
      <c r="J44" s="23"/>
      <c r="K44" s="23"/>
      <c r="L44" s="23"/>
      <c r="M44" s="23"/>
      <c r="N44" s="23"/>
      <c r="O44" s="23"/>
      <c r="P44" s="1"/>
      <c r="Q44" s="1"/>
      <c r="R44" s="1"/>
      <c r="S44" s="1"/>
      <c r="T44" s="1"/>
      <c r="U44" s="1"/>
      <c r="V44" s="1"/>
      <c r="W44" s="1"/>
      <c r="X44" s="1"/>
      <c r="Y44" s="1"/>
      <c r="Z44" s="1"/>
      <c r="AA44" s="1"/>
    </row>
    <row r="45" spans="1:27" ht="14.25" customHeight="1">
      <c r="A45" s="24"/>
      <c r="B45" s="23"/>
      <c r="C45" s="23"/>
      <c r="D45" s="23"/>
      <c r="E45" s="23"/>
      <c r="F45" s="23"/>
      <c r="G45" s="23"/>
      <c r="H45" s="23"/>
      <c r="I45" s="23"/>
      <c r="J45" s="23"/>
      <c r="K45" s="23"/>
      <c r="L45" s="23"/>
      <c r="M45" s="23"/>
      <c r="N45" s="23"/>
      <c r="O45" s="23"/>
      <c r="P45" s="1"/>
      <c r="Q45" s="1"/>
      <c r="R45" s="1"/>
      <c r="S45" s="1"/>
      <c r="T45" s="1"/>
      <c r="U45" s="1"/>
      <c r="V45" s="1"/>
      <c r="W45" s="1"/>
      <c r="X45" s="1"/>
      <c r="Y45" s="1"/>
      <c r="Z45" s="1"/>
      <c r="AA45" s="1"/>
    </row>
    <row r="46" spans="1:27" ht="14.25" customHeight="1">
      <c r="A46" s="24"/>
      <c r="B46" s="23"/>
      <c r="C46" s="23"/>
      <c r="D46" s="23"/>
      <c r="E46" s="23"/>
      <c r="F46" s="23"/>
      <c r="G46" s="23"/>
      <c r="H46" s="23"/>
      <c r="I46" s="23"/>
      <c r="J46" s="23"/>
      <c r="K46" s="23"/>
      <c r="L46" s="23"/>
      <c r="M46" s="23"/>
      <c r="N46" s="23"/>
      <c r="O46" s="23"/>
      <c r="P46" s="1"/>
      <c r="Q46" s="1"/>
      <c r="R46" s="1"/>
      <c r="S46" s="1"/>
      <c r="T46" s="1"/>
      <c r="U46" s="1"/>
      <c r="V46" s="1"/>
      <c r="W46" s="1"/>
      <c r="X46" s="1"/>
      <c r="Y46" s="1"/>
      <c r="Z46" s="1"/>
      <c r="AA46" s="1"/>
    </row>
    <row r="47" spans="1:27" ht="14.25" customHeight="1">
      <c r="A47" s="24"/>
      <c r="B47" s="23"/>
      <c r="C47" s="23"/>
      <c r="D47" s="23"/>
      <c r="E47" s="23"/>
      <c r="F47" s="23"/>
      <c r="G47" s="23"/>
      <c r="H47" s="23"/>
      <c r="I47" s="23"/>
      <c r="J47" s="23"/>
      <c r="K47" s="23"/>
      <c r="L47" s="23"/>
      <c r="M47" s="23"/>
      <c r="N47" s="23"/>
      <c r="O47" s="23"/>
      <c r="P47" s="1"/>
      <c r="Q47" s="1"/>
      <c r="R47" s="1"/>
      <c r="S47" s="1"/>
      <c r="T47" s="1"/>
      <c r="U47" s="1"/>
      <c r="V47" s="1"/>
      <c r="W47" s="1"/>
      <c r="X47" s="1"/>
      <c r="Y47" s="1"/>
      <c r="Z47" s="1"/>
      <c r="AA47" s="1"/>
    </row>
    <row r="48" spans="1:27" ht="14.25" customHeight="1">
      <c r="A48" s="24"/>
      <c r="B48" s="23"/>
      <c r="C48" s="23"/>
      <c r="D48" s="23"/>
      <c r="E48" s="23"/>
      <c r="F48" s="23"/>
      <c r="G48" s="23"/>
      <c r="H48" s="23"/>
      <c r="I48" s="23"/>
      <c r="J48" s="23"/>
      <c r="K48" s="23"/>
      <c r="L48" s="23"/>
      <c r="M48" s="23"/>
      <c r="N48" s="23"/>
      <c r="O48" s="23"/>
      <c r="P48" s="1"/>
      <c r="Q48" s="1"/>
      <c r="R48" s="1"/>
      <c r="S48" s="1"/>
      <c r="T48" s="1"/>
      <c r="U48" s="1"/>
      <c r="V48" s="1"/>
      <c r="W48" s="1"/>
      <c r="X48" s="1"/>
      <c r="Y48" s="1"/>
      <c r="Z48" s="1"/>
      <c r="AA48" s="1"/>
    </row>
    <row r="49" spans="1:38" ht="14.25" customHeight="1">
      <c r="C49" s="1"/>
      <c r="D49" s="1"/>
      <c r="E49" s="1"/>
      <c r="F49" s="1"/>
      <c r="G49" s="1"/>
    </row>
    <row r="50" spans="1:38" ht="14.25" customHeight="1">
      <c r="A50" s="70" t="s">
        <v>169</v>
      </c>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row>
    <row r="51" spans="1:38" ht="14.25" customHeight="1">
      <c r="A51" s="70" t="s">
        <v>170</v>
      </c>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row>
    <row r="52" spans="1:38" ht="14.25" customHeight="1">
      <c r="A52" s="73" t="s">
        <v>171</v>
      </c>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row>
    <row r="53" spans="1:38" ht="14.25" customHeight="1">
      <c r="A53" s="103" t="s">
        <v>49</v>
      </c>
      <c r="B53" s="115"/>
      <c r="C53" s="103"/>
      <c r="D53" s="103"/>
      <c r="E53" s="103"/>
      <c r="F53" s="103"/>
      <c r="G53" s="103"/>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row>
    <row r="54" spans="1:38" ht="14.25" customHeight="1">
      <c r="B54" s="118" t="s">
        <v>172</v>
      </c>
      <c r="C54" s="118"/>
      <c r="D54" s="118"/>
      <c r="E54" s="1"/>
      <c r="F54" s="118" t="s">
        <v>173</v>
      </c>
      <c r="G54" s="118"/>
      <c r="H54" s="118"/>
      <c r="I54" s="118"/>
      <c r="J54" s="119"/>
      <c r="K54" s="119"/>
    </row>
    <row r="55" spans="1:38" ht="14.25" customHeight="1">
      <c r="C55" s="1"/>
      <c r="D55" s="1"/>
      <c r="E55" s="1"/>
      <c r="F55" s="1"/>
      <c r="G55" s="1"/>
    </row>
    <row r="56" spans="1:38" ht="14.25" customHeight="1">
      <c r="C56" s="1"/>
      <c r="D56" s="1"/>
      <c r="E56" s="1"/>
      <c r="F56" s="1"/>
      <c r="G56" s="1"/>
    </row>
    <row r="57" spans="1:38" ht="14.25" customHeight="1">
      <c r="C57" s="1"/>
      <c r="D57" s="1"/>
      <c r="E57" s="1"/>
      <c r="F57" s="1"/>
      <c r="G57" s="1"/>
    </row>
    <row r="58" spans="1:38" ht="14.25" customHeight="1">
      <c r="C58" s="1"/>
      <c r="D58" s="1"/>
      <c r="E58" s="1"/>
      <c r="F58" s="1"/>
      <c r="G58" s="1"/>
    </row>
    <row r="59" spans="1:38" ht="14.25" customHeight="1">
      <c r="C59" s="1"/>
      <c r="D59" s="1"/>
      <c r="E59" s="1"/>
      <c r="F59" s="1"/>
      <c r="G59" s="1"/>
    </row>
    <row r="60" spans="1:38" ht="14.25" customHeight="1">
      <c r="C60" s="1"/>
      <c r="D60" s="1"/>
      <c r="E60" s="1"/>
      <c r="F60" s="1"/>
      <c r="G60" s="1"/>
    </row>
    <row r="61" spans="1:38" ht="14.25" customHeight="1">
      <c r="C61" s="1"/>
      <c r="D61" s="1"/>
      <c r="E61" s="1"/>
      <c r="F61" s="1"/>
      <c r="G61" s="1"/>
    </row>
    <row r="62" spans="1:38" ht="14.25" customHeight="1">
      <c r="C62" s="1"/>
      <c r="D62" s="1"/>
      <c r="E62" s="1"/>
      <c r="F62" s="1"/>
      <c r="G62" s="1"/>
    </row>
    <row r="63" spans="1:38" ht="14.25" customHeight="1">
      <c r="C63" s="1"/>
      <c r="D63" s="1"/>
      <c r="E63" s="1"/>
      <c r="F63" s="1"/>
      <c r="G63" s="1"/>
    </row>
    <row r="64" spans="1:38" ht="14.25" customHeight="1">
      <c r="C64" s="1"/>
      <c r="D64" s="1"/>
      <c r="E64" s="1"/>
      <c r="F64" s="1"/>
      <c r="G64" s="1"/>
    </row>
    <row r="65" spans="1:38" ht="14.25" customHeight="1">
      <c r="C65" s="1"/>
      <c r="D65" s="1"/>
      <c r="E65" s="1"/>
      <c r="F65" s="1"/>
      <c r="G65" s="1"/>
    </row>
    <row r="66" spans="1:38" ht="14.25" customHeight="1">
      <c r="C66" s="1"/>
      <c r="D66" s="1"/>
      <c r="E66" s="1"/>
      <c r="F66" s="1"/>
      <c r="G66" s="1"/>
    </row>
    <row r="67" spans="1:38" ht="14.25" customHeight="1">
      <c r="C67" s="1"/>
      <c r="D67" s="1"/>
      <c r="E67" s="1"/>
      <c r="F67" s="1"/>
      <c r="G67" s="1"/>
    </row>
    <row r="68" spans="1:38" ht="14.25" customHeight="1">
      <c r="C68" s="1"/>
      <c r="D68" s="1"/>
      <c r="E68" s="1"/>
      <c r="F68" s="1"/>
      <c r="G68" s="1"/>
    </row>
    <row r="69" spans="1:38" ht="14.25" customHeight="1">
      <c r="C69" s="1"/>
      <c r="D69" s="1"/>
      <c r="E69" s="1"/>
      <c r="F69" s="1"/>
      <c r="G69" s="1"/>
    </row>
    <row r="70" spans="1:38" ht="14.25" customHeight="1">
      <c r="A70" s="57" t="s">
        <v>174</v>
      </c>
      <c r="B70" s="57"/>
      <c r="C70" s="1" t="s">
        <v>175</v>
      </c>
      <c r="D70" s="63">
        <f>AVERAGEIF('FamInsureCo Desc. Stats Data'!$D:$D,"No",'FamInsureCo Desc. Stats Data'!$F:$F)</f>
        <v>8434.2682978561952</v>
      </c>
      <c r="E70" s="62">
        <f>(D71-D70)/D71</f>
        <v>0.73684220625330743</v>
      </c>
      <c r="F70" s="1"/>
      <c r="G70" s="1"/>
    </row>
    <row r="71" spans="1:38" ht="14.25" customHeight="1">
      <c r="C71" s="1" t="s">
        <v>176</v>
      </c>
      <c r="D71" s="63">
        <f>AVERAGEIF('FamInsureCo Desc. Stats Data'!$D:$D,"Yes",'FamInsureCo Desc. Stats Data'!$F:$F)</f>
        <v>32050.231831532834</v>
      </c>
      <c r="E71" s="1"/>
      <c r="F71" s="1"/>
      <c r="G71" s="1"/>
    </row>
    <row r="72" spans="1:38" ht="14.25" customHeight="1">
      <c r="A72" s="70" t="s">
        <v>177</v>
      </c>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row>
    <row r="73" spans="1:38" ht="14.25" customHeight="1">
      <c r="A73" s="70" t="s">
        <v>178</v>
      </c>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row>
    <row r="74" spans="1:38" ht="14.25" customHeight="1">
      <c r="A74" s="73" t="s">
        <v>179</v>
      </c>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row>
    <row r="75" spans="1:38" ht="14.25" customHeight="1">
      <c r="A75" s="103" t="s">
        <v>49</v>
      </c>
      <c r="B75" s="115"/>
      <c r="C75" s="103"/>
      <c r="D75" s="103"/>
      <c r="E75" s="103"/>
      <c r="F75" s="103"/>
      <c r="G75" s="103"/>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row>
    <row r="76" spans="1:38" ht="14.25" customHeight="1">
      <c r="B76" s="118" t="s">
        <v>172</v>
      </c>
      <c r="C76" s="118"/>
      <c r="D76" s="118"/>
      <c r="E76" s="1"/>
      <c r="F76" s="118" t="s">
        <v>173</v>
      </c>
      <c r="G76" s="118"/>
      <c r="H76" s="118"/>
      <c r="I76" s="118"/>
      <c r="J76" s="119"/>
      <c r="K76" s="119"/>
    </row>
    <row r="77" spans="1:38" ht="14.25" customHeight="1">
      <c r="C77" s="1"/>
      <c r="D77" s="1"/>
      <c r="E77" s="1"/>
      <c r="F77" s="1"/>
      <c r="G77" s="1"/>
    </row>
    <row r="78" spans="1:38" ht="14.25" customHeight="1">
      <c r="C78" s="1"/>
      <c r="D78" s="1"/>
      <c r="E78" s="1"/>
      <c r="F78" s="1"/>
      <c r="G78" s="1"/>
    </row>
    <row r="79" spans="1:38" ht="14.25" customHeight="1">
      <c r="C79" s="1"/>
      <c r="D79" s="1"/>
      <c r="E79" s="1"/>
      <c r="F79" s="1"/>
      <c r="G79" s="1"/>
    </row>
    <row r="80" spans="1:38" ht="14.25" customHeight="1">
      <c r="C80" s="1"/>
      <c r="D80" s="1"/>
      <c r="E80" s="1"/>
      <c r="F80" s="1"/>
      <c r="G80" s="1"/>
    </row>
    <row r="81" spans="1:7" ht="14.25" customHeight="1">
      <c r="C81" s="1"/>
      <c r="D81" s="1"/>
      <c r="E81" s="1"/>
      <c r="F81" s="1"/>
      <c r="G81" s="1"/>
    </row>
    <row r="82" spans="1:7" ht="14.25" customHeight="1">
      <c r="C82" s="1"/>
      <c r="D82" s="1"/>
      <c r="E82" s="1"/>
      <c r="F82" s="1"/>
      <c r="G82" s="1"/>
    </row>
    <row r="83" spans="1:7" ht="14.25" customHeight="1">
      <c r="C83" s="1"/>
      <c r="D83" s="1"/>
      <c r="E83" s="1"/>
      <c r="F83" s="1"/>
      <c r="G83" s="1"/>
    </row>
    <row r="84" spans="1:7" ht="14.25" customHeight="1">
      <c r="C84" s="1"/>
      <c r="D84" s="1"/>
      <c r="E84" s="1"/>
      <c r="F84" s="1"/>
      <c r="G84" s="1"/>
    </row>
    <row r="85" spans="1:7" ht="14.25" customHeight="1">
      <c r="C85" s="1"/>
      <c r="D85" s="1"/>
      <c r="E85" s="1"/>
      <c r="F85" s="1"/>
      <c r="G85" s="1"/>
    </row>
    <row r="86" spans="1:7" ht="14.25" customHeight="1">
      <c r="C86" s="1"/>
      <c r="D86" s="1"/>
      <c r="E86" s="1"/>
      <c r="F86" s="1"/>
      <c r="G86" s="1"/>
    </row>
    <row r="87" spans="1:7" ht="14.25" customHeight="1">
      <c r="C87" s="1"/>
      <c r="D87" s="1"/>
      <c r="E87" s="1"/>
      <c r="F87" s="1"/>
      <c r="G87" s="1"/>
    </row>
    <row r="88" spans="1:7" ht="14.25" customHeight="1">
      <c r="C88" s="1"/>
      <c r="D88" s="1"/>
      <c r="E88" s="1"/>
      <c r="F88" s="1"/>
      <c r="G88" s="1"/>
    </row>
    <row r="89" spans="1:7" ht="14.25" customHeight="1">
      <c r="C89" s="1"/>
      <c r="D89" s="1"/>
      <c r="E89" s="1"/>
      <c r="F89" s="1"/>
      <c r="G89" s="1"/>
    </row>
    <row r="90" spans="1:7" ht="14.25" customHeight="1">
      <c r="C90" s="1"/>
      <c r="D90" s="1"/>
      <c r="E90" s="1"/>
      <c r="F90" s="1"/>
      <c r="G90" s="1"/>
    </row>
    <row r="91" spans="1:7" ht="14.25" customHeight="1">
      <c r="C91" s="1"/>
      <c r="D91" s="1"/>
      <c r="E91" s="1"/>
      <c r="F91" s="1"/>
      <c r="G91" s="1"/>
    </row>
    <row r="92" spans="1:7" ht="14.25" customHeight="1">
      <c r="C92" s="1"/>
      <c r="D92" s="1"/>
      <c r="E92" s="1"/>
      <c r="F92" s="1"/>
      <c r="G92" s="1"/>
    </row>
    <row r="93" spans="1:7" ht="14.25" customHeight="1">
      <c r="C93" s="1"/>
      <c r="D93" s="1"/>
      <c r="E93" s="1"/>
      <c r="F93" s="1"/>
      <c r="G93" s="1"/>
    </row>
    <row r="94" spans="1:7" ht="14.25" customHeight="1">
      <c r="C94" s="1"/>
      <c r="D94" s="1"/>
      <c r="E94" s="1"/>
      <c r="F94" s="1"/>
      <c r="G94" s="1"/>
    </row>
    <row r="95" spans="1:7" ht="14.25" customHeight="1">
      <c r="C95" s="1"/>
      <c r="D95" s="1"/>
      <c r="E95" s="1"/>
      <c r="F95" s="1"/>
      <c r="G95" s="1"/>
    </row>
    <row r="96" spans="1:7" ht="14.25" customHeight="1">
      <c r="A96" s="57" t="s">
        <v>180</v>
      </c>
      <c r="B96" s="57"/>
      <c r="C96" s="56"/>
      <c r="D96" s="56"/>
      <c r="E96" s="56"/>
      <c r="F96" s="56"/>
      <c r="G96" s="1"/>
    </row>
    <row r="97" spans="1:38" ht="14.25" customHeight="1">
      <c r="C97" s="1"/>
      <c r="D97" s="1"/>
      <c r="E97" s="1"/>
      <c r="F97" s="1"/>
      <c r="G97" s="1"/>
    </row>
    <row r="98" spans="1:38" ht="14.25" customHeight="1">
      <c r="A98" s="70" t="s">
        <v>181</v>
      </c>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c r="AJ98" s="70"/>
      <c r="AK98" s="70"/>
      <c r="AL98" s="70"/>
    </row>
    <row r="99" spans="1:38" ht="14.25" customHeight="1">
      <c r="A99" s="70" t="s">
        <v>182</v>
      </c>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row>
    <row r="100" spans="1:38" ht="14.25" customHeight="1">
      <c r="A100" s="70" t="s">
        <v>183</v>
      </c>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row>
    <row r="101" spans="1:38" ht="14.25" customHeight="1">
      <c r="A101" s="73" t="s">
        <v>184</v>
      </c>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row>
    <row r="102" spans="1:38" ht="14.25" customHeight="1">
      <c r="A102" s="120" t="s">
        <v>185</v>
      </c>
      <c r="B102" s="72"/>
      <c r="C102" s="72"/>
      <c r="D102" s="72"/>
      <c r="E102" s="72"/>
      <c r="F102" s="72"/>
      <c r="G102" s="72"/>
      <c r="H102" s="72"/>
      <c r="I102" s="72"/>
      <c r="J102" s="72"/>
      <c r="K102" s="121"/>
      <c r="L102" s="121"/>
      <c r="M102" s="121"/>
      <c r="N102" s="121"/>
      <c r="O102" s="121"/>
      <c r="P102" s="121"/>
      <c r="Q102" s="121"/>
      <c r="R102" s="121"/>
      <c r="S102" s="121"/>
      <c r="T102" s="121"/>
      <c r="U102" s="121"/>
      <c r="V102" s="99"/>
      <c r="W102" s="99"/>
      <c r="X102" s="99"/>
      <c r="Y102" s="99"/>
      <c r="Z102" s="99"/>
      <c r="AA102" s="122"/>
      <c r="AB102" s="122"/>
      <c r="AC102" s="122"/>
      <c r="AD102" s="122"/>
      <c r="AE102" s="122"/>
      <c r="AF102" s="122"/>
      <c r="AG102" s="122"/>
      <c r="AH102" s="122"/>
      <c r="AI102" s="122"/>
      <c r="AJ102" s="122"/>
      <c r="AK102" s="122"/>
      <c r="AL102" s="122"/>
    </row>
    <row r="103" spans="1:38" ht="14.25" customHeight="1">
      <c r="A103" s="73" t="s">
        <v>186</v>
      </c>
      <c r="B103" s="86"/>
      <c r="C103" s="70"/>
      <c r="D103" s="70"/>
      <c r="E103" s="70"/>
      <c r="F103" s="70"/>
      <c r="G103" s="70"/>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row>
    <row r="104" spans="1:38" ht="14.25" customHeight="1">
      <c r="A104" s="98" t="s">
        <v>187</v>
      </c>
      <c r="B104" s="86"/>
      <c r="C104" s="70"/>
      <c r="D104" s="70"/>
      <c r="E104" s="70"/>
      <c r="F104" s="70"/>
      <c r="G104" s="70"/>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row>
    <row r="105" spans="1:38" ht="18">
      <c r="B105" s="31"/>
      <c r="C105" s="32" t="s">
        <v>15</v>
      </c>
      <c r="D105" s="1"/>
      <c r="E105" s="1"/>
      <c r="F105" s="1"/>
      <c r="G105" s="1"/>
    </row>
    <row r="106" spans="1:38" ht="37.5" customHeight="1">
      <c r="B106" s="33" t="s">
        <v>188</v>
      </c>
      <c r="C106" s="34">
        <f>CORREL('FamInsureCo Desc. Stats Data'!$C:$C,'FamInsureCo Desc. Stats Data'!$F:$F)</f>
        <v>0.19834096883362876</v>
      </c>
      <c r="D106" s="1"/>
      <c r="E106" s="1"/>
      <c r="F106" s="1"/>
      <c r="G106" s="1"/>
    </row>
    <row r="107" spans="1:38" ht="14.25" customHeight="1">
      <c r="A107" s="57" t="s">
        <v>189</v>
      </c>
      <c r="B107" s="35"/>
      <c r="C107" s="36"/>
      <c r="D107" s="1"/>
      <c r="E107" s="1"/>
      <c r="F107" s="1"/>
      <c r="G107" s="1"/>
    </row>
    <row r="108" spans="1:38" ht="14.25" customHeight="1">
      <c r="C108" s="1"/>
      <c r="D108" s="1"/>
      <c r="E108" s="1"/>
      <c r="F108" s="1"/>
      <c r="G108" s="1"/>
    </row>
    <row r="109" spans="1:38" ht="14.25" customHeight="1">
      <c r="A109" s="93" t="s">
        <v>190</v>
      </c>
      <c r="B109" s="72"/>
      <c r="C109" s="72"/>
      <c r="D109" s="72"/>
      <c r="E109" s="72"/>
      <c r="F109" s="72"/>
      <c r="G109" s="72"/>
      <c r="H109" s="72"/>
      <c r="I109" s="72"/>
      <c r="J109" s="72"/>
      <c r="K109" s="72"/>
      <c r="L109" s="72"/>
      <c r="M109" s="72"/>
      <c r="N109" s="72"/>
      <c r="O109" s="72"/>
      <c r="P109" s="72"/>
      <c r="Q109" s="72"/>
      <c r="R109" s="72"/>
      <c r="S109" s="72"/>
      <c r="T109" s="72"/>
      <c r="U109" s="72"/>
      <c r="V109" s="85"/>
      <c r="W109" s="85"/>
      <c r="X109" s="85"/>
      <c r="Y109" s="85"/>
      <c r="Z109" s="85"/>
      <c r="AA109" s="123"/>
      <c r="AB109" s="123"/>
      <c r="AC109" s="123"/>
      <c r="AD109" s="123"/>
      <c r="AE109" s="123"/>
      <c r="AF109" s="123"/>
      <c r="AG109" s="123"/>
      <c r="AH109" s="123"/>
      <c r="AI109" s="123"/>
      <c r="AJ109" s="123"/>
      <c r="AK109" s="123"/>
      <c r="AL109" s="123"/>
    </row>
    <row r="110" spans="1:38" ht="14.25" customHeight="1">
      <c r="A110" s="93" t="s">
        <v>191</v>
      </c>
      <c r="B110" s="72"/>
      <c r="C110" s="72"/>
      <c r="D110" s="72"/>
      <c r="E110" s="72"/>
      <c r="F110" s="72"/>
      <c r="G110" s="72"/>
      <c r="H110" s="72"/>
      <c r="I110" s="72"/>
      <c r="J110" s="72"/>
      <c r="K110" s="72"/>
      <c r="L110" s="72"/>
      <c r="M110" s="72"/>
      <c r="N110" s="72"/>
      <c r="O110" s="72"/>
      <c r="P110" s="72"/>
      <c r="Q110" s="72"/>
      <c r="R110" s="72"/>
      <c r="S110" s="72"/>
      <c r="T110" s="72"/>
      <c r="U110" s="72"/>
      <c r="V110" s="93"/>
      <c r="W110" s="72"/>
      <c r="X110" s="72"/>
      <c r="Y110" s="72"/>
      <c r="Z110" s="72"/>
      <c r="AA110" s="72"/>
      <c r="AB110" s="72"/>
      <c r="AC110" s="72"/>
      <c r="AD110" s="72"/>
      <c r="AE110" s="72"/>
      <c r="AF110" s="72"/>
      <c r="AG110" s="72"/>
      <c r="AH110" s="72"/>
      <c r="AI110" s="72"/>
      <c r="AJ110" s="72"/>
      <c r="AK110" s="72"/>
      <c r="AL110" s="72"/>
    </row>
    <row r="111" spans="1:38" ht="14.25" customHeight="1">
      <c r="A111" s="124" t="s">
        <v>192</v>
      </c>
      <c r="B111" s="72"/>
      <c r="C111" s="72"/>
      <c r="D111" s="72"/>
      <c r="E111" s="72"/>
      <c r="F111" s="72"/>
      <c r="G111" s="72"/>
      <c r="H111" s="72"/>
      <c r="I111" s="72"/>
      <c r="J111" s="72"/>
      <c r="K111" s="72"/>
      <c r="L111" s="72"/>
      <c r="M111" s="72"/>
      <c r="N111" s="72"/>
      <c r="O111" s="72"/>
      <c r="P111" s="72"/>
      <c r="Q111" s="72"/>
      <c r="R111" s="72"/>
      <c r="S111" s="72"/>
      <c r="T111" s="72"/>
      <c r="U111" s="72"/>
      <c r="V111" s="124"/>
      <c r="W111" s="72"/>
      <c r="X111" s="72"/>
      <c r="Y111" s="72"/>
      <c r="Z111" s="72"/>
      <c r="AA111" s="72"/>
      <c r="AB111" s="72"/>
      <c r="AC111" s="72"/>
      <c r="AD111" s="72"/>
      <c r="AE111" s="72"/>
      <c r="AF111" s="72"/>
      <c r="AG111" s="72"/>
      <c r="AH111" s="72"/>
      <c r="AI111" s="72"/>
      <c r="AJ111" s="72"/>
      <c r="AK111" s="72"/>
      <c r="AL111" s="72"/>
    </row>
    <row r="112" spans="1:38" ht="14.25" customHeight="1">
      <c r="A112" s="71" t="s">
        <v>193</v>
      </c>
      <c r="B112" s="72"/>
      <c r="C112" s="72"/>
      <c r="D112" s="72"/>
      <c r="E112" s="72"/>
      <c r="F112" s="72"/>
      <c r="G112" s="72"/>
      <c r="H112" s="72"/>
      <c r="I112" s="72"/>
      <c r="J112" s="72"/>
      <c r="K112" s="72"/>
      <c r="L112" s="72"/>
      <c r="M112" s="72"/>
      <c r="N112" s="72"/>
      <c r="O112" s="125"/>
      <c r="P112" s="125"/>
      <c r="Q112" s="125"/>
      <c r="R112" s="125"/>
      <c r="S112" s="125"/>
      <c r="T112" s="125"/>
      <c r="U112" s="125"/>
      <c r="V112" s="125"/>
      <c r="W112" s="126"/>
      <c r="X112" s="126"/>
      <c r="Y112" s="126"/>
      <c r="Z112" s="126"/>
      <c r="AA112" s="126"/>
      <c r="AB112" s="126"/>
      <c r="AC112" s="126"/>
      <c r="AD112" s="126"/>
      <c r="AE112" s="126"/>
      <c r="AF112" s="126"/>
      <c r="AG112" s="126"/>
      <c r="AH112" s="126"/>
      <c r="AI112" s="126"/>
      <c r="AJ112" s="126"/>
      <c r="AK112" s="126"/>
      <c r="AL112" s="126"/>
    </row>
    <row r="113" spans="1:38" ht="14.25" customHeight="1">
      <c r="A113" s="98" t="s">
        <v>187</v>
      </c>
      <c r="B113" s="86"/>
      <c r="C113" s="70"/>
      <c r="D113" s="70"/>
      <c r="E113" s="70"/>
      <c r="F113" s="70"/>
      <c r="G113" s="70"/>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row>
    <row r="114" spans="1:38" ht="14.25" customHeight="1">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8"/>
      <c r="X114" s="128"/>
      <c r="Y114" s="128"/>
      <c r="Z114" s="128"/>
      <c r="AA114" s="128"/>
      <c r="AB114" s="128"/>
      <c r="AC114" s="128"/>
      <c r="AD114" s="128"/>
      <c r="AE114" s="128"/>
      <c r="AF114" s="128"/>
      <c r="AG114" s="128"/>
      <c r="AH114" s="128"/>
      <c r="AI114" s="128"/>
      <c r="AJ114" s="128"/>
      <c r="AK114" s="128"/>
      <c r="AL114" s="128"/>
    </row>
    <row r="115" spans="1:38" ht="25.5" customHeight="1">
      <c r="A115" s="127"/>
      <c r="B115" s="31"/>
      <c r="C115" s="37" t="s">
        <v>15</v>
      </c>
      <c r="D115" s="37" t="s">
        <v>114</v>
      </c>
      <c r="E115" s="37" t="s">
        <v>115</v>
      </c>
      <c r="F115" s="37" t="s">
        <v>116</v>
      </c>
      <c r="G115" s="38" t="s">
        <v>117</v>
      </c>
      <c r="H115" s="127"/>
      <c r="I115" s="127"/>
      <c r="J115" s="127"/>
      <c r="K115" s="127"/>
      <c r="L115" s="127"/>
      <c r="M115" s="127"/>
      <c r="N115" s="127"/>
      <c r="O115" s="127"/>
      <c r="P115" s="127"/>
      <c r="Q115" s="127"/>
      <c r="R115" s="127"/>
      <c r="S115" s="127"/>
      <c r="T115" s="127"/>
      <c r="U115" s="127"/>
      <c r="V115" s="127"/>
      <c r="W115" s="128"/>
      <c r="X115" s="128"/>
      <c r="Y115" s="128"/>
      <c r="Z115" s="128"/>
      <c r="AA115" s="128"/>
      <c r="AB115" s="128"/>
      <c r="AC115" s="128"/>
      <c r="AD115" s="128"/>
      <c r="AE115" s="128"/>
      <c r="AF115" s="128"/>
      <c r="AG115" s="128"/>
      <c r="AH115" s="128"/>
      <c r="AI115" s="128"/>
      <c r="AJ115" s="128"/>
      <c r="AK115" s="128"/>
      <c r="AL115" s="128"/>
    </row>
    <row r="116" spans="1:38" ht="35.25" customHeight="1">
      <c r="A116" s="127"/>
      <c r="B116" s="33" t="s">
        <v>188</v>
      </c>
      <c r="C116" s="39">
        <f>CORREL('FamInsureCo Int. Stats Data'!$B:$B,'FamInsureCo Int. Stats Data'!$Q:$Q)</f>
        <v>0.19834096883362876</v>
      </c>
      <c r="D116" s="40">
        <f>CORREL('FamInsureCo Int. Stats Data'!$C:$C,'FamInsureCo Int. Stats Data'!$Q:$Q)</f>
        <v>-0.10651202733970591</v>
      </c>
      <c r="E116" s="40">
        <f>CORREL('FamInsureCo Int. Stats Data'!$D:$D,'FamInsureCo Int. Stats Data'!$Q:$Q)</f>
        <v>0.19685712729559396</v>
      </c>
      <c r="F116" s="40">
        <f>CORREL('FamInsureCo Int. Stats Data'!$E:$E,'FamInsureCo Int. Stats Data'!$Q:$Q)</f>
        <v>-0.11776843157492765</v>
      </c>
      <c r="G116" s="40">
        <f>CORREL('FamInsureCo Int. Stats Data'!$F:$F,'FamInsureCo Int. Stats Data'!$Q:$Q)</f>
        <v>-4.4959616911276513E-2</v>
      </c>
      <c r="H116" s="127"/>
      <c r="I116" s="127"/>
      <c r="J116" s="127"/>
      <c r="K116" s="127"/>
      <c r="L116" s="127"/>
      <c r="M116" s="127"/>
      <c r="N116" s="127"/>
      <c r="O116" s="127"/>
      <c r="P116" s="127"/>
      <c r="Q116" s="127"/>
      <c r="R116" s="127"/>
      <c r="S116" s="127"/>
      <c r="T116" s="127"/>
      <c r="U116" s="127"/>
      <c r="V116" s="127"/>
      <c r="W116" s="128"/>
      <c r="X116" s="128"/>
      <c r="Y116" s="128"/>
      <c r="Z116" s="128"/>
      <c r="AA116" s="128"/>
      <c r="AB116" s="128"/>
      <c r="AC116" s="128"/>
      <c r="AD116" s="128"/>
      <c r="AE116" s="128"/>
      <c r="AF116" s="128"/>
      <c r="AG116" s="128"/>
      <c r="AH116" s="128"/>
      <c r="AI116" s="128"/>
      <c r="AJ116" s="128"/>
      <c r="AK116" s="128"/>
      <c r="AL116" s="128"/>
    </row>
    <row r="117" spans="1:38" ht="10.5" customHeight="1">
      <c r="A117" s="127"/>
      <c r="B117" s="41"/>
      <c r="C117" s="42"/>
      <c r="D117" s="129"/>
      <c r="E117" s="129"/>
      <c r="F117" s="129"/>
      <c r="G117" s="129"/>
      <c r="H117" s="127"/>
      <c r="I117" s="127"/>
      <c r="J117" s="127"/>
      <c r="K117" s="127"/>
      <c r="L117" s="127"/>
      <c r="M117" s="127"/>
      <c r="N117" s="127"/>
      <c r="O117" s="127"/>
      <c r="P117" s="127"/>
      <c r="Q117" s="127"/>
      <c r="R117" s="127"/>
      <c r="S117" s="127"/>
      <c r="T117" s="127"/>
      <c r="U117" s="127"/>
      <c r="V117" s="127"/>
      <c r="W117" s="128"/>
      <c r="X117" s="128"/>
      <c r="Y117" s="128"/>
      <c r="Z117" s="128"/>
      <c r="AA117" s="128"/>
      <c r="AB117" s="128"/>
      <c r="AC117" s="128"/>
      <c r="AD117" s="128"/>
      <c r="AE117" s="128"/>
      <c r="AF117" s="128"/>
      <c r="AG117" s="128"/>
      <c r="AH117" s="128"/>
      <c r="AI117" s="128"/>
      <c r="AJ117" s="128"/>
      <c r="AK117" s="128"/>
      <c r="AL117" s="128"/>
    </row>
    <row r="118" spans="1:38" ht="14.25" customHeight="1">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8"/>
      <c r="X118" s="128"/>
      <c r="Y118" s="128"/>
      <c r="Z118" s="128"/>
      <c r="AA118" s="128"/>
      <c r="AB118" s="128"/>
      <c r="AC118" s="128"/>
      <c r="AD118" s="128"/>
      <c r="AE118" s="128"/>
      <c r="AF118" s="128"/>
      <c r="AG118" s="128"/>
      <c r="AH118" s="128"/>
      <c r="AI118" s="128"/>
      <c r="AJ118" s="128"/>
      <c r="AK118" s="128"/>
      <c r="AL118" s="128"/>
    </row>
    <row r="119" spans="1:38" ht="14.25" customHeight="1">
      <c r="A119" s="70" t="s">
        <v>194</v>
      </c>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row>
    <row r="120" spans="1:38" ht="14.25" customHeight="1">
      <c r="A120" s="130" t="s">
        <v>195</v>
      </c>
      <c r="B120" s="72"/>
      <c r="C120" s="72"/>
      <c r="D120" s="72"/>
      <c r="E120" s="72"/>
      <c r="F120" s="72"/>
      <c r="G120" s="72"/>
      <c r="H120" s="72"/>
      <c r="I120" s="72"/>
      <c r="J120" s="72"/>
      <c r="K120" s="72"/>
      <c r="L120" s="72"/>
      <c r="M120" s="72"/>
      <c r="N120" s="72"/>
      <c r="O120" s="72"/>
      <c r="P120" s="72"/>
      <c r="Q120" s="72"/>
      <c r="R120" s="72"/>
      <c r="S120" s="70"/>
      <c r="T120" s="70"/>
      <c r="U120" s="70"/>
      <c r="V120" s="70"/>
      <c r="W120" s="70"/>
      <c r="X120" s="70"/>
      <c r="Y120" s="70"/>
      <c r="Z120" s="70"/>
      <c r="AA120" s="70"/>
      <c r="AB120" s="70"/>
      <c r="AC120" s="70"/>
      <c r="AD120" s="70"/>
      <c r="AE120" s="70"/>
      <c r="AF120" s="70"/>
      <c r="AG120" s="70"/>
      <c r="AH120" s="70"/>
      <c r="AI120" s="70"/>
      <c r="AJ120" s="70"/>
      <c r="AK120" s="70"/>
      <c r="AL120" s="70"/>
    </row>
    <row r="121" spans="1:38" ht="14.25" customHeight="1">
      <c r="A121" s="131" t="s">
        <v>196</v>
      </c>
      <c r="B121" s="72"/>
      <c r="C121" s="72"/>
      <c r="D121" s="72"/>
      <c r="E121" s="72"/>
      <c r="F121" s="72"/>
      <c r="G121" s="72"/>
      <c r="H121" s="72"/>
      <c r="I121" s="72"/>
      <c r="J121" s="72"/>
      <c r="K121" s="72"/>
      <c r="L121" s="72"/>
      <c r="M121" s="72"/>
      <c r="N121" s="72"/>
      <c r="O121" s="72"/>
      <c r="P121" s="72"/>
      <c r="Q121" s="72"/>
      <c r="R121" s="72"/>
      <c r="S121" s="70"/>
      <c r="T121" s="70"/>
      <c r="U121" s="70"/>
      <c r="V121" s="70"/>
      <c r="W121" s="70"/>
      <c r="X121" s="70"/>
      <c r="Y121" s="70"/>
      <c r="Z121" s="70"/>
      <c r="AA121" s="70"/>
      <c r="AB121" s="70"/>
      <c r="AC121" s="70"/>
      <c r="AD121" s="70"/>
      <c r="AE121" s="70"/>
      <c r="AF121" s="70"/>
      <c r="AG121" s="70"/>
      <c r="AH121" s="70"/>
      <c r="AI121" s="70"/>
      <c r="AJ121" s="70"/>
      <c r="AK121" s="70"/>
      <c r="AL121" s="70"/>
    </row>
    <row r="122" spans="1:38" ht="14.25" customHeight="1">
      <c r="A122" s="98" t="s">
        <v>187</v>
      </c>
      <c r="B122" s="86"/>
      <c r="C122" s="70"/>
      <c r="D122" s="70"/>
      <c r="E122" s="70"/>
      <c r="F122" s="70"/>
      <c r="G122" s="70"/>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row>
    <row r="123" spans="1:38" ht="14.25" customHeight="1">
      <c r="C123" s="1"/>
      <c r="D123" s="1"/>
      <c r="E123" s="1"/>
      <c r="F123" s="1"/>
      <c r="G123" s="1"/>
    </row>
    <row r="124" spans="1:38" ht="26.25" customHeight="1">
      <c r="B124" s="31"/>
      <c r="C124" s="43" t="s">
        <v>23</v>
      </c>
      <c r="D124" s="44" t="s">
        <v>25</v>
      </c>
      <c r="E124" s="44" t="s">
        <v>114</v>
      </c>
      <c r="F124" s="44" t="s">
        <v>115</v>
      </c>
      <c r="G124" s="44" t="s">
        <v>116</v>
      </c>
      <c r="H124" s="44" t="s">
        <v>117</v>
      </c>
      <c r="I124" s="44" t="s">
        <v>13</v>
      </c>
      <c r="J124" s="44" t="s">
        <v>17</v>
      </c>
      <c r="K124" s="44" t="s">
        <v>33</v>
      </c>
      <c r="L124" s="44" t="s">
        <v>34</v>
      </c>
      <c r="M124" s="44" t="s">
        <v>35</v>
      </c>
      <c r="N124" s="44" t="s">
        <v>36</v>
      </c>
      <c r="O124" s="44" t="s">
        <v>98</v>
      </c>
      <c r="P124" s="44" t="s">
        <v>99</v>
      </c>
      <c r="Q124" s="44" t="s">
        <v>100</v>
      </c>
      <c r="R124" s="45" t="s">
        <v>95</v>
      </c>
    </row>
    <row r="125" spans="1:38" ht="33">
      <c r="B125" s="33" t="s">
        <v>188</v>
      </c>
      <c r="C125" s="39">
        <f>CORREL('FamInsureCo Int. Stats Data'!A:A,'FamInsureCo Int. Stats Data'!$Q:$Q)</f>
        <v>0.29900819333064788</v>
      </c>
      <c r="D125" s="39">
        <f>CORREL('FamInsureCo Int. Stats Data'!B:B,'FamInsureCo Int. Stats Data'!$Q:$Q)</f>
        <v>0.19834096883362876</v>
      </c>
      <c r="E125" s="39">
        <f>CORREL('FamInsureCo Int. Stats Data'!C:C,'FamInsureCo Int. Stats Data'!$Q:$Q)</f>
        <v>-0.10651202733970591</v>
      </c>
      <c r="F125" s="39">
        <f>CORREL('FamInsureCo Int. Stats Data'!D:D,'FamInsureCo Int. Stats Data'!$Q:$Q)</f>
        <v>0.19685712729559396</v>
      </c>
      <c r="G125" s="39">
        <f>CORREL('FamInsureCo Int. Stats Data'!E:E,'FamInsureCo Int. Stats Data'!$Q:$Q)</f>
        <v>-0.11776843157492765</v>
      </c>
      <c r="H125" s="39">
        <f>CORREL('FamInsureCo Int. Stats Data'!F:F,'FamInsureCo Int. Stats Data'!$Q:$Q)</f>
        <v>-4.4959616911276513E-2</v>
      </c>
      <c r="I125" s="39">
        <f>CORREL('FamInsureCo Int. Stats Data'!G:G,'FamInsureCo Int. Stats Data'!$Q:$Q)</f>
        <v>5.7292062202026053E-2</v>
      </c>
      <c r="J125" s="39">
        <f>CORREL('FamInsureCo Int. Stats Data'!H:H,'FamInsureCo Int. Stats Data'!$Q:$Q)</f>
        <v>0.78725143049847146</v>
      </c>
      <c r="K125" s="39">
        <f>CORREL('FamInsureCo Int. Stats Data'!I:I,'FamInsureCo Int. Stats Data'!$Q:$Q)</f>
        <v>7.3981551565758863E-2</v>
      </c>
      <c r="L125" s="39">
        <f>CORREL('FamInsureCo Int. Stats Data'!J:J,'FamInsureCo Int. Stats Data'!$Q:$Q)</f>
        <v>-4.3210028991684302E-2</v>
      </c>
      <c r="M125" s="39">
        <f>CORREL('FamInsureCo Int. Stats Data'!K:K,'FamInsureCo Int. Stats Data'!$Q:$Q)</f>
        <v>-3.9904864040437402E-2</v>
      </c>
      <c r="N125" s="39">
        <f>CORREL('FamInsureCo Int. Stats Data'!L:L,'FamInsureCo Int. Stats Data'!$Q:$Q)</f>
        <v>6.3487712801560221E-3</v>
      </c>
      <c r="O125" s="39">
        <f>CORREL('FamInsureCo Int. Stats Data'!M:M,'FamInsureCo Int. Stats Data'!$Q:$Q)</f>
        <v>-0.18817795045068655</v>
      </c>
      <c r="P125" s="39">
        <f>CORREL('FamInsureCo Int. Stats Data'!N:N,'FamInsureCo Int. Stats Data'!$Q:$Q)</f>
        <v>-0.11473525072197087</v>
      </c>
      <c r="Q125" s="39">
        <f>CORREL('FamInsureCo Int. Stats Data'!O:O,'FamInsureCo Int. Stats Data'!$Q:$Q)</f>
        <v>0.13766569783660046</v>
      </c>
      <c r="R125" s="39">
        <f>CORREL('FamInsureCo Int. Stats Data'!P:P,'FamInsureCo Int. Stats Data'!$Q:$Q)</f>
        <v>0.20111837894500917</v>
      </c>
    </row>
    <row r="126" spans="1:38" ht="14.25" customHeight="1">
      <c r="C126" s="1"/>
      <c r="D126" s="1"/>
      <c r="E126" s="1"/>
      <c r="F126" s="1"/>
      <c r="G126" s="1"/>
    </row>
    <row r="127" spans="1:38" ht="17.25" customHeight="1">
      <c r="A127" s="104"/>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row>
    <row r="128" spans="1:38" ht="14.25" customHeight="1">
      <c r="A128" s="70" t="s">
        <v>197</v>
      </c>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70"/>
      <c r="AF128" s="70"/>
      <c r="AG128" s="70"/>
      <c r="AH128" s="70"/>
      <c r="AI128" s="70"/>
      <c r="AJ128" s="70"/>
      <c r="AK128" s="70"/>
      <c r="AL128" s="70"/>
    </row>
    <row r="129" spans="1:38" ht="14.25" customHeight="1">
      <c r="A129" s="131" t="s">
        <v>198</v>
      </c>
      <c r="B129" s="72"/>
      <c r="C129" s="72"/>
      <c r="D129" s="72"/>
      <c r="E129" s="72"/>
      <c r="F129" s="72"/>
      <c r="G129" s="72"/>
      <c r="H129" s="72"/>
      <c r="I129" s="72"/>
      <c r="J129" s="72"/>
      <c r="K129" s="72"/>
      <c r="L129" s="72"/>
      <c r="M129" s="72"/>
      <c r="N129" s="72"/>
      <c r="O129" s="72"/>
      <c r="P129" s="72"/>
      <c r="Q129" s="72"/>
      <c r="R129" s="72"/>
      <c r="S129" s="131"/>
      <c r="T129" s="72"/>
      <c r="U129" s="72"/>
      <c r="V129" s="72"/>
      <c r="W129" s="72"/>
      <c r="X129" s="72"/>
      <c r="Y129" s="72"/>
      <c r="Z129" s="72"/>
      <c r="AA129" s="72"/>
      <c r="AB129" s="72"/>
      <c r="AC129" s="72"/>
      <c r="AD129" s="72"/>
      <c r="AE129" s="72"/>
      <c r="AF129" s="72"/>
      <c r="AG129" s="72"/>
      <c r="AH129" s="72"/>
      <c r="AI129" s="72"/>
      <c r="AJ129" s="72"/>
      <c r="AK129" s="131"/>
      <c r="AL129" s="72"/>
    </row>
    <row r="130" spans="1:38" ht="14.25" customHeight="1">
      <c r="C130" s="1"/>
      <c r="D130" s="1"/>
      <c r="E130" s="1"/>
      <c r="F130" s="1"/>
      <c r="G130" s="1"/>
    </row>
    <row r="131" spans="1:38" ht="14.25" customHeight="1">
      <c r="C131" s="1"/>
      <c r="D131" s="1"/>
      <c r="E131" s="1"/>
      <c r="F131" s="1"/>
      <c r="G131" s="1"/>
    </row>
    <row r="132" spans="1:38" ht="18">
      <c r="B132" s="132" t="s">
        <v>17</v>
      </c>
      <c r="C132" s="39">
        <f>J125</f>
        <v>0.78725143049847146</v>
      </c>
      <c r="D132" s="1"/>
      <c r="E132" s="1"/>
      <c r="F132" s="1"/>
      <c r="G132" s="1"/>
    </row>
    <row r="133" spans="1:38" ht="18">
      <c r="B133" s="132" t="s">
        <v>23</v>
      </c>
      <c r="C133" s="39">
        <f>C125</f>
        <v>0.29900819333064788</v>
      </c>
      <c r="D133" s="1"/>
      <c r="E133" s="1"/>
      <c r="F133" s="1"/>
      <c r="G133" s="1"/>
    </row>
    <row r="134" spans="1:38" ht="18">
      <c r="B134" s="132" t="s">
        <v>95</v>
      </c>
      <c r="C134" s="39">
        <f>R125</f>
        <v>0.20111837894500917</v>
      </c>
      <c r="D134" s="1"/>
      <c r="E134" s="1"/>
      <c r="F134" s="1"/>
      <c r="G134" s="1"/>
    </row>
    <row r="135" spans="1:38" ht="18">
      <c r="B135" s="132" t="s">
        <v>25</v>
      </c>
      <c r="C135" s="39">
        <f>D125</f>
        <v>0.19834096883362876</v>
      </c>
      <c r="D135" s="1"/>
      <c r="E135" s="1"/>
      <c r="F135" s="1"/>
      <c r="G135" s="1"/>
    </row>
    <row r="136" spans="1:38" ht="18">
      <c r="B136" s="132" t="s">
        <v>115</v>
      </c>
      <c r="C136" s="39">
        <f>F125</f>
        <v>0.19685712729559396</v>
      </c>
      <c r="D136" s="1"/>
      <c r="E136" s="1"/>
      <c r="F136" s="1"/>
      <c r="G136" s="1"/>
    </row>
    <row r="137" spans="1:38" ht="18">
      <c r="B137" s="132" t="s">
        <v>100</v>
      </c>
      <c r="C137" s="39">
        <f>Q125</f>
        <v>0.13766569783660046</v>
      </c>
      <c r="D137" s="1"/>
      <c r="E137" s="1"/>
      <c r="F137" s="1"/>
      <c r="G137" s="1"/>
    </row>
    <row r="138" spans="1:38" ht="18">
      <c r="B138" s="132" t="s">
        <v>33</v>
      </c>
      <c r="C138" s="39">
        <f>K125</f>
        <v>7.3981551565758863E-2</v>
      </c>
      <c r="D138" s="1"/>
      <c r="E138" s="1"/>
      <c r="F138" s="1"/>
      <c r="G138" s="1"/>
    </row>
    <row r="139" spans="1:38" ht="18">
      <c r="A139" s="1"/>
      <c r="B139" s="132" t="s">
        <v>145</v>
      </c>
      <c r="C139" s="39">
        <f>I125</f>
        <v>5.7292062202026053E-2</v>
      </c>
      <c r="D139" s="1"/>
      <c r="E139" s="1"/>
      <c r="F139" s="1"/>
      <c r="G139" s="1"/>
    </row>
    <row r="140" spans="1:38" ht="18">
      <c r="B140" s="132" t="s">
        <v>36</v>
      </c>
      <c r="C140" s="39">
        <f>N125</f>
        <v>6.3487712801560221E-3</v>
      </c>
      <c r="D140" s="1"/>
      <c r="E140" s="1"/>
      <c r="F140" s="1"/>
      <c r="G140" s="1"/>
    </row>
    <row r="141" spans="1:38" ht="18">
      <c r="B141" s="132" t="s">
        <v>35</v>
      </c>
      <c r="C141" s="39">
        <f>M125</f>
        <v>-3.9904864040437402E-2</v>
      </c>
      <c r="D141" s="1"/>
      <c r="E141" s="1"/>
      <c r="F141" s="1"/>
      <c r="G141" s="1"/>
    </row>
    <row r="142" spans="1:38" ht="18">
      <c r="B142" s="132" t="s">
        <v>34</v>
      </c>
      <c r="C142" s="39">
        <f>L125</f>
        <v>-4.3210028991684302E-2</v>
      </c>
      <c r="D142" s="1"/>
      <c r="E142" s="1"/>
      <c r="F142" s="1"/>
      <c r="G142" s="1"/>
    </row>
    <row r="143" spans="1:38" ht="18">
      <c r="B143" s="132" t="s">
        <v>117</v>
      </c>
      <c r="C143" s="39">
        <f>H125</f>
        <v>-4.4959616911276513E-2</v>
      </c>
      <c r="D143" s="1"/>
      <c r="E143" s="1"/>
      <c r="F143" s="1"/>
      <c r="G143" s="1"/>
    </row>
    <row r="144" spans="1:38" ht="18">
      <c r="B144" s="132" t="s">
        <v>114</v>
      </c>
      <c r="C144" s="39">
        <f>E125</f>
        <v>-0.10651202733970591</v>
      </c>
      <c r="D144" s="1"/>
      <c r="E144" s="1"/>
      <c r="F144" s="1"/>
      <c r="G144" s="1"/>
    </row>
    <row r="145" spans="1:38" ht="18">
      <c r="B145" s="132" t="s">
        <v>99</v>
      </c>
      <c r="C145" s="39">
        <f>P125</f>
        <v>-0.11473525072197087</v>
      </c>
      <c r="D145" s="1"/>
      <c r="E145" s="1"/>
      <c r="F145" s="1"/>
      <c r="G145" s="1"/>
    </row>
    <row r="146" spans="1:38" ht="18">
      <c r="B146" s="132" t="s">
        <v>116</v>
      </c>
      <c r="C146" s="39">
        <f>G125</f>
        <v>-0.11776843157492765</v>
      </c>
      <c r="D146" s="1"/>
      <c r="E146" s="1"/>
      <c r="F146" s="1"/>
      <c r="G146" s="1"/>
    </row>
    <row r="147" spans="1:38" ht="18">
      <c r="B147" s="132" t="s">
        <v>98</v>
      </c>
      <c r="C147" s="39">
        <f>O125</f>
        <v>-0.18817795045068655</v>
      </c>
      <c r="D147" s="1"/>
      <c r="E147" s="1"/>
      <c r="F147" s="1"/>
      <c r="G147" s="1"/>
    </row>
    <row r="148" spans="1:38" ht="14.25" customHeight="1">
      <c r="C148" s="1"/>
      <c r="D148" s="1"/>
      <c r="E148" s="1"/>
      <c r="F148" s="1"/>
      <c r="G148" s="1"/>
    </row>
    <row r="149" spans="1:38" ht="14.25" customHeight="1">
      <c r="A149" s="70" t="s">
        <v>199</v>
      </c>
      <c r="B149" s="70"/>
      <c r="C149" s="70"/>
      <c r="D149" s="70"/>
      <c r="E149" s="70"/>
      <c r="F149" s="70"/>
      <c r="G149" s="70"/>
      <c r="H149" s="70"/>
      <c r="I149" s="70"/>
      <c r="J149" s="70"/>
      <c r="K149" s="70"/>
      <c r="L149" s="70"/>
      <c r="M149" s="70"/>
      <c r="N149" s="70"/>
      <c r="O149" s="70"/>
      <c r="P149" s="70"/>
      <c r="Q149" s="70"/>
      <c r="R149" s="70"/>
      <c r="S149" s="70"/>
      <c r="T149" s="70"/>
      <c r="U149" s="70"/>
      <c r="V149" s="81"/>
      <c r="W149" s="81"/>
      <c r="X149" s="81"/>
      <c r="Y149" s="81"/>
      <c r="Z149" s="81"/>
      <c r="AA149" s="81"/>
      <c r="AB149" s="81"/>
      <c r="AC149" s="81"/>
      <c r="AD149" s="81"/>
      <c r="AE149" s="81"/>
      <c r="AF149" s="81"/>
      <c r="AG149" s="81"/>
      <c r="AH149" s="81"/>
      <c r="AI149" s="81"/>
      <c r="AJ149" s="81"/>
      <c r="AK149" s="81"/>
      <c r="AL149" s="81"/>
    </row>
    <row r="150" spans="1:38" ht="14.25" customHeight="1">
      <c r="A150" s="70" t="s">
        <v>200</v>
      </c>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row>
    <row r="151" spans="1:38" ht="14.25" customHeight="1">
      <c r="A151" s="70" t="s">
        <v>201</v>
      </c>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row>
    <row r="152" spans="1:38" ht="14.25" customHeight="1">
      <c r="A152" s="73" t="s">
        <v>202</v>
      </c>
      <c r="B152" s="81"/>
      <c r="C152" s="133"/>
      <c r="D152" s="133"/>
      <c r="E152" s="133"/>
      <c r="F152" s="133"/>
      <c r="G152" s="133"/>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row>
    <row r="153" spans="1:38" ht="14.25" customHeight="1">
      <c r="A153" s="70" t="s">
        <v>203</v>
      </c>
      <c r="B153" s="81"/>
      <c r="C153" s="133"/>
      <c r="D153" s="133"/>
      <c r="E153" s="133"/>
      <c r="F153" s="133"/>
      <c r="G153" s="133"/>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row>
    <row r="154" spans="1:38" ht="15" customHeight="1">
      <c r="A154" s="70" t="s">
        <v>204</v>
      </c>
      <c r="B154" s="70"/>
      <c r="C154" s="70"/>
      <c r="D154" s="70"/>
      <c r="E154" s="70"/>
      <c r="F154" s="70"/>
      <c r="G154" s="70"/>
      <c r="H154" s="70"/>
      <c r="I154" s="70"/>
      <c r="J154" s="70"/>
      <c r="K154" s="70"/>
      <c r="L154" s="70"/>
      <c r="M154" s="70"/>
      <c r="N154" s="70"/>
      <c r="O154" s="70"/>
      <c r="P154" s="70"/>
      <c r="Q154" s="70"/>
      <c r="R154" s="70"/>
      <c r="S154" s="70"/>
      <c r="T154" s="70"/>
      <c r="U154" s="70"/>
      <c r="V154" s="124"/>
      <c r="W154" s="72"/>
      <c r="X154" s="72"/>
      <c r="Y154" s="72"/>
      <c r="Z154" s="72"/>
      <c r="AA154" s="72"/>
      <c r="AB154" s="72"/>
      <c r="AC154" s="72"/>
      <c r="AD154" s="72"/>
      <c r="AE154" s="72"/>
      <c r="AF154" s="72"/>
      <c r="AG154" s="72"/>
      <c r="AH154" s="72"/>
      <c r="AI154" s="72"/>
      <c r="AJ154" s="72"/>
      <c r="AK154" s="72"/>
      <c r="AL154" s="72"/>
    </row>
    <row r="155" spans="1:38" ht="15" customHeight="1">
      <c r="A155" s="70"/>
      <c r="B155" s="70"/>
      <c r="C155" s="70"/>
      <c r="D155" s="70"/>
      <c r="E155" s="70"/>
      <c r="F155" s="70"/>
      <c r="G155" s="70"/>
      <c r="H155" s="70"/>
      <c r="I155" s="70"/>
      <c r="J155" s="70"/>
      <c r="K155" s="70"/>
      <c r="L155" s="70"/>
      <c r="M155" s="70"/>
      <c r="N155" s="70"/>
      <c r="O155" s="70"/>
      <c r="P155" s="70"/>
      <c r="Q155" s="70"/>
      <c r="R155" s="70"/>
      <c r="S155" s="70"/>
      <c r="T155" s="70"/>
      <c r="U155" s="70"/>
    </row>
    <row r="156" spans="1:38" ht="14.25" customHeight="1">
      <c r="A156" s="73" t="s">
        <v>205</v>
      </c>
      <c r="B156" s="112"/>
      <c r="C156" s="134"/>
      <c r="D156" s="134"/>
      <c r="E156" s="134"/>
      <c r="F156" s="134"/>
      <c r="G156" s="134"/>
      <c r="H156" s="112"/>
      <c r="I156" s="112"/>
      <c r="J156" s="112"/>
      <c r="K156" s="112"/>
      <c r="L156" s="112"/>
      <c r="M156" s="112"/>
      <c r="N156" s="112"/>
      <c r="O156" s="112"/>
      <c r="P156" s="112"/>
      <c r="Q156" s="112"/>
      <c r="R156" s="112"/>
      <c r="S156" s="112"/>
      <c r="T156" s="112"/>
      <c r="U156" s="112"/>
    </row>
    <row r="157" spans="1:38" ht="14.25" customHeight="1">
      <c r="A157" s="73" t="s">
        <v>206</v>
      </c>
      <c r="B157" s="81"/>
      <c r="C157" s="133"/>
      <c r="D157" s="133"/>
      <c r="E157" s="133"/>
      <c r="F157" s="133"/>
      <c r="G157" s="133"/>
      <c r="H157" s="81"/>
      <c r="I157" s="81"/>
      <c r="J157" s="81"/>
      <c r="K157" s="81"/>
      <c r="L157" s="81"/>
      <c r="M157" s="81"/>
      <c r="N157" s="81"/>
      <c r="O157" s="81"/>
      <c r="P157" s="81"/>
      <c r="Q157" s="81"/>
      <c r="R157" s="81"/>
      <c r="S157" s="81"/>
      <c r="T157" s="81"/>
      <c r="U157" s="81"/>
    </row>
    <row r="158" spans="1:38" ht="14.25" customHeight="1">
      <c r="A158" s="124" t="s">
        <v>207</v>
      </c>
      <c r="B158" s="72"/>
      <c r="C158" s="72"/>
      <c r="D158" s="72"/>
      <c r="E158" s="72"/>
      <c r="F158" s="72"/>
      <c r="G158" s="72"/>
      <c r="H158" s="72"/>
      <c r="I158" s="72"/>
      <c r="J158" s="72"/>
      <c r="K158" s="72"/>
      <c r="L158" s="72"/>
      <c r="M158" s="72"/>
      <c r="N158" s="72"/>
      <c r="O158" s="72"/>
      <c r="P158" s="72"/>
      <c r="Q158" s="72"/>
      <c r="R158" s="72"/>
      <c r="S158" s="72"/>
      <c r="T158" s="72"/>
      <c r="U158" s="72"/>
    </row>
    <row r="159" spans="1:38" ht="14.25" customHeight="1">
      <c r="C159" s="1"/>
      <c r="D159" s="1"/>
      <c r="E159" s="1"/>
      <c r="F159" s="1"/>
      <c r="G159" s="1"/>
      <c r="H159" s="1"/>
      <c r="I159" s="1"/>
      <c r="J159" s="1"/>
      <c r="K159" s="1"/>
      <c r="L159" s="1"/>
      <c r="M159" s="1"/>
      <c r="N159" s="1"/>
      <c r="O159" s="1"/>
    </row>
    <row r="160" spans="1:38" ht="14.25" customHeight="1">
      <c r="A160" s="19"/>
      <c r="B160" s="110" t="s">
        <v>23</v>
      </c>
      <c r="C160" s="110" t="s">
        <v>25</v>
      </c>
      <c r="D160" s="110" t="s">
        <v>114</v>
      </c>
      <c r="E160" s="110" t="s">
        <v>115</v>
      </c>
      <c r="F160" s="110" t="s">
        <v>116</v>
      </c>
      <c r="G160" s="110" t="s">
        <v>117</v>
      </c>
      <c r="H160" s="110" t="s">
        <v>13</v>
      </c>
      <c r="I160" s="110" t="s">
        <v>17</v>
      </c>
      <c r="J160" s="110" t="s">
        <v>33</v>
      </c>
      <c r="K160" s="110" t="s">
        <v>34</v>
      </c>
      <c r="L160" s="110" t="s">
        <v>35</v>
      </c>
      <c r="M160" s="110" t="s">
        <v>36</v>
      </c>
      <c r="N160" s="110" t="s">
        <v>98</v>
      </c>
      <c r="O160" s="110" t="s">
        <v>99</v>
      </c>
      <c r="P160" s="110" t="s">
        <v>100</v>
      </c>
      <c r="Q160" s="110" t="s">
        <v>95</v>
      </c>
    </row>
    <row r="161" spans="1:38" ht="14.25" customHeight="1">
      <c r="A161" s="135" t="s">
        <v>208</v>
      </c>
      <c r="B161" s="46">
        <v>314.35098610048988</v>
      </c>
      <c r="C161" s="46">
        <v>150.93021504180552</v>
      </c>
      <c r="D161" s="46">
        <v>-2875.51807134206</v>
      </c>
      <c r="E161" s="46">
        <v>0</v>
      </c>
      <c r="F161" s="46">
        <v>-2592.2955964161069</v>
      </c>
      <c r="G161" s="46">
        <v>-3294.8152877745383</v>
      </c>
      <c r="H161" s="46">
        <v>-113.82488816678678</v>
      </c>
      <c r="I161" s="46">
        <v>23881.961815846109</v>
      </c>
      <c r="J161" s="46">
        <v>-546.82116978683337</v>
      </c>
      <c r="K161" s="46">
        <v>-549.43005604835184</v>
      </c>
      <c r="L161" s="46">
        <v>0</v>
      </c>
      <c r="M161" s="46">
        <v>374.6216288519343</v>
      </c>
      <c r="N161" s="46">
        <v>0</v>
      </c>
      <c r="O161" s="46">
        <v>-1563.6895489102039</v>
      </c>
      <c r="P161" s="46">
        <v>-2358.8165170678503</v>
      </c>
      <c r="Q161" s="46">
        <v>-2149.6960492065887</v>
      </c>
    </row>
    <row r="162" spans="1:38" ht="14.25" customHeight="1"/>
    <row r="163" spans="1:38" ht="14.25" customHeight="1">
      <c r="A163" s="135" t="s">
        <v>209</v>
      </c>
      <c r="B163" s="136">
        <v>0.75486239099636698</v>
      </c>
      <c r="C163" s="58"/>
      <c r="D163" s="1"/>
      <c r="E163" s="1"/>
      <c r="F163" s="1"/>
      <c r="G163" s="1"/>
    </row>
    <row r="164" spans="1:38" ht="14.25" customHeight="1">
      <c r="A164" s="135" t="s">
        <v>122</v>
      </c>
      <c r="B164" s="137">
        <v>-5419.1366000141934</v>
      </c>
      <c r="C164" s="1"/>
      <c r="D164" s="1"/>
      <c r="E164" s="1"/>
      <c r="F164" s="1"/>
      <c r="G164" s="1"/>
    </row>
    <row r="165" spans="1:38" ht="14.25" customHeight="1">
      <c r="B165" s="1"/>
      <c r="C165" s="1"/>
      <c r="D165" s="1"/>
      <c r="E165" s="1"/>
      <c r="F165" s="1"/>
      <c r="G165" s="1"/>
    </row>
    <row r="166" spans="1:38" ht="14.25" customHeight="1">
      <c r="A166" s="73" t="s">
        <v>210</v>
      </c>
      <c r="B166" s="81"/>
      <c r="C166" s="133"/>
      <c r="D166" s="133"/>
      <c r="E166" s="133"/>
      <c r="F166" s="133"/>
      <c r="G166" s="133"/>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row>
    <row r="167" spans="1:38" ht="36" customHeight="1">
      <c r="A167" s="138" t="s">
        <v>211</v>
      </c>
      <c r="B167" s="72"/>
      <c r="C167" s="72"/>
      <c r="D167" s="72"/>
      <c r="E167" s="72"/>
      <c r="F167" s="72"/>
      <c r="G167" s="72"/>
      <c r="H167" s="72"/>
      <c r="I167" s="72"/>
      <c r="J167" s="72"/>
      <c r="K167" s="72"/>
      <c r="L167" s="72"/>
      <c r="M167" s="72"/>
      <c r="N167" s="72"/>
      <c r="O167" s="72"/>
      <c r="P167" s="72"/>
      <c r="Q167" s="72"/>
      <c r="R167" s="72"/>
      <c r="S167" s="72"/>
      <c r="T167" s="72"/>
      <c r="U167" s="72"/>
      <c r="V167" s="72"/>
      <c r="W167" s="72"/>
      <c r="X167" s="91"/>
      <c r="Y167" s="91"/>
      <c r="Z167" s="91"/>
      <c r="AA167" s="91"/>
      <c r="AB167" s="91"/>
      <c r="AC167" s="91"/>
      <c r="AD167" s="91"/>
      <c r="AE167" s="91"/>
      <c r="AF167" s="91"/>
      <c r="AG167" s="91"/>
      <c r="AH167" s="91"/>
      <c r="AI167" s="91"/>
      <c r="AJ167" s="91"/>
      <c r="AK167" s="91"/>
      <c r="AL167" s="91"/>
    </row>
    <row r="168" spans="1:38" ht="14.25" customHeight="1">
      <c r="B168" s="1"/>
      <c r="C168" s="1"/>
      <c r="D168" s="1"/>
      <c r="E168" s="1"/>
      <c r="F168" s="1"/>
      <c r="G168" s="1"/>
    </row>
    <row r="169" spans="1:38" ht="14.25" customHeight="1">
      <c r="B169" s="1"/>
      <c r="C169" s="1"/>
      <c r="D169" s="1"/>
      <c r="E169" s="1"/>
      <c r="F169" s="1"/>
      <c r="G169" s="1"/>
    </row>
    <row r="170" spans="1:38" ht="14.25" customHeight="1">
      <c r="B170" s="1"/>
      <c r="C170" s="1"/>
      <c r="D170" s="1"/>
      <c r="E170" s="1"/>
      <c r="F170" s="1"/>
      <c r="G170" s="1"/>
    </row>
    <row r="171" spans="1:38" ht="14.25" customHeight="1">
      <c r="A171" s="70" t="s">
        <v>212</v>
      </c>
      <c r="B171" s="133"/>
      <c r="C171" s="133"/>
      <c r="D171" s="133"/>
      <c r="E171" s="133"/>
      <c r="F171" s="133"/>
      <c r="G171" s="133"/>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row>
    <row r="172" spans="1:38" ht="14.25" customHeight="1">
      <c r="A172" s="70" t="s">
        <v>213</v>
      </c>
      <c r="B172" s="133"/>
      <c r="C172" s="133"/>
      <c r="D172" s="133"/>
      <c r="E172" s="133"/>
      <c r="F172" s="133"/>
      <c r="G172" s="133"/>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row>
    <row r="173" spans="1:38" ht="14.25" customHeight="1">
      <c r="A173" s="73" t="s">
        <v>214</v>
      </c>
      <c r="B173" s="133"/>
      <c r="C173" s="133"/>
      <c r="D173" s="133"/>
      <c r="E173" s="133"/>
      <c r="F173" s="133"/>
      <c r="G173" s="133"/>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row>
    <row r="174" spans="1:38" ht="14.25" customHeight="1">
      <c r="A174" s="73"/>
      <c r="B174" s="133"/>
      <c r="C174" s="133"/>
      <c r="D174" s="133"/>
      <c r="E174" s="133"/>
      <c r="F174" s="133"/>
      <c r="G174" s="133"/>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row>
    <row r="175" spans="1:38" ht="14.25" customHeight="1">
      <c r="A175" s="139" t="s">
        <v>215</v>
      </c>
      <c r="B175" s="70"/>
      <c r="C175" s="70"/>
      <c r="D175" s="70"/>
      <c r="E175" s="70"/>
      <c r="F175" s="70"/>
      <c r="G175" s="70"/>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row>
    <row r="176" spans="1:38" ht="14.25" customHeight="1">
      <c r="A176" s="140" t="s">
        <v>216</v>
      </c>
      <c r="B176" s="72"/>
      <c r="C176" s="72"/>
      <c r="D176" s="72"/>
      <c r="E176" s="72"/>
      <c r="F176" s="72"/>
      <c r="G176" s="72"/>
      <c r="H176" s="72"/>
      <c r="I176" s="72"/>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row>
    <row r="177" spans="1:38" ht="14.25" customHeight="1">
      <c r="A177" s="47"/>
      <c r="B177" s="48"/>
      <c r="C177" s="48"/>
      <c r="D177" s="48"/>
      <c r="E177" s="48"/>
      <c r="F177" s="48"/>
      <c r="G177" s="48"/>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row>
    <row r="178" spans="1:38" ht="14.25" customHeight="1">
      <c r="A178" s="68"/>
      <c r="B178" s="79"/>
      <c r="C178" s="79"/>
      <c r="D178" s="79"/>
      <c r="E178" s="79"/>
      <c r="F178" s="79"/>
      <c r="G178" s="79"/>
      <c r="H178" s="79"/>
      <c r="I178" s="79"/>
      <c r="J178" s="79"/>
      <c r="K178" s="79"/>
      <c r="L178" s="79"/>
      <c r="M178" s="79"/>
      <c r="N178" s="79"/>
      <c r="O178" s="79"/>
      <c r="P178" s="79"/>
      <c r="Q178" s="79"/>
      <c r="R178" s="79"/>
      <c r="S178" s="79"/>
      <c r="T178" s="79"/>
      <c r="U178" s="79"/>
      <c r="V178" s="49"/>
      <c r="W178" s="49"/>
      <c r="X178" s="49"/>
      <c r="Y178" s="49"/>
      <c r="Z178" s="49"/>
      <c r="AA178" s="49"/>
      <c r="AB178" s="49"/>
      <c r="AC178" s="49"/>
      <c r="AD178" s="49"/>
      <c r="AE178" s="49"/>
      <c r="AF178" s="49"/>
      <c r="AG178" s="49"/>
      <c r="AH178" s="49"/>
      <c r="AI178" s="49"/>
      <c r="AJ178" s="49"/>
      <c r="AK178" s="49"/>
      <c r="AL178" s="49"/>
    </row>
    <row r="179" spans="1:38" ht="14.25" customHeight="1">
      <c r="A179" s="19"/>
      <c r="B179" s="50"/>
      <c r="C179" s="50"/>
      <c r="D179" s="50"/>
      <c r="E179" s="50"/>
      <c r="F179" s="50"/>
      <c r="G179" s="50"/>
      <c r="H179" s="50"/>
      <c r="I179" s="50"/>
      <c r="J179" s="50"/>
      <c r="K179" s="50"/>
      <c r="L179" s="50"/>
      <c r="M179" s="50"/>
      <c r="N179" s="50"/>
      <c r="O179" s="50"/>
      <c r="P179" s="50"/>
      <c r="Q179" s="50"/>
    </row>
    <row r="180" spans="1:38" ht="14.25" customHeight="1">
      <c r="A180" s="51"/>
      <c r="B180" s="19"/>
      <c r="C180" s="19"/>
      <c r="D180" s="19"/>
      <c r="E180" s="19"/>
      <c r="F180" s="19"/>
      <c r="G180" s="19"/>
      <c r="H180" s="19"/>
      <c r="I180" s="19"/>
      <c r="J180" s="19"/>
      <c r="K180" s="19"/>
      <c r="L180" s="19"/>
      <c r="M180" s="19"/>
      <c r="N180" s="19"/>
      <c r="O180" s="19"/>
      <c r="P180" s="19"/>
      <c r="Q180" s="19"/>
    </row>
    <row r="181" spans="1:38" ht="14.25" customHeight="1">
      <c r="A181" s="51"/>
      <c r="B181" s="19"/>
      <c r="C181" s="19"/>
      <c r="D181" s="19"/>
      <c r="E181" s="19"/>
      <c r="F181" s="19"/>
      <c r="G181" s="19"/>
      <c r="H181" s="19"/>
      <c r="I181" s="19"/>
      <c r="J181" s="19"/>
      <c r="K181" s="19"/>
      <c r="L181" s="19"/>
      <c r="M181" s="19"/>
      <c r="N181" s="19"/>
      <c r="O181" s="19"/>
      <c r="P181" s="19"/>
      <c r="Q181" s="19"/>
    </row>
    <row r="182" spans="1:38" ht="14.25" customHeight="1">
      <c r="A182" s="51"/>
      <c r="B182" s="19"/>
      <c r="C182" s="19"/>
      <c r="D182" s="19"/>
      <c r="E182" s="19"/>
      <c r="F182" s="19"/>
      <c r="G182" s="19"/>
      <c r="H182" s="19"/>
      <c r="I182" s="19"/>
      <c r="J182" s="19"/>
      <c r="K182" s="19"/>
      <c r="L182" s="19"/>
      <c r="M182" s="19"/>
      <c r="N182" s="19"/>
      <c r="O182" s="19"/>
      <c r="P182" s="19"/>
      <c r="Q182" s="19"/>
    </row>
    <row r="183" spans="1:38" ht="14.25" customHeight="1">
      <c r="A183" s="51"/>
      <c r="B183" s="52"/>
      <c r="C183" s="52"/>
      <c r="D183" s="52"/>
      <c r="E183" s="52"/>
      <c r="F183" s="52"/>
      <c r="G183" s="52"/>
      <c r="H183" s="52"/>
      <c r="I183" s="52"/>
      <c r="J183" s="52"/>
      <c r="K183" s="52"/>
      <c r="L183" s="52"/>
      <c r="M183" s="52"/>
      <c r="N183" s="52"/>
      <c r="O183" s="52"/>
      <c r="P183" s="52"/>
      <c r="Q183" s="52"/>
    </row>
    <row r="184" spans="1:38" ht="14.25" customHeight="1">
      <c r="C184" s="1"/>
      <c r="D184" s="1"/>
      <c r="E184" s="1"/>
      <c r="F184" s="1"/>
      <c r="G184" s="1"/>
    </row>
    <row r="185" spans="1:38" ht="14.25" customHeight="1">
      <c r="A185" s="51"/>
      <c r="C185" s="1"/>
      <c r="D185" s="1"/>
      <c r="E185" s="1"/>
      <c r="F185" s="1"/>
      <c r="G185" s="1"/>
    </row>
    <row r="186" spans="1:38" ht="14.25" customHeight="1">
      <c r="C186" s="1"/>
      <c r="D186" s="1"/>
      <c r="E186" s="1"/>
      <c r="F186" s="1"/>
      <c r="G186" s="1"/>
    </row>
    <row r="187" spans="1:38" ht="14.25" customHeight="1">
      <c r="C187" s="1"/>
      <c r="D187" s="1"/>
      <c r="E187" s="1"/>
      <c r="F187" s="1"/>
      <c r="G187" s="1"/>
    </row>
    <row r="188" spans="1:38" ht="14.25" customHeight="1">
      <c r="C188" s="1"/>
      <c r="D188" s="1"/>
      <c r="E188" s="1"/>
      <c r="F188" s="1"/>
      <c r="G188" s="1"/>
    </row>
    <row r="189" spans="1:38" ht="14.25" customHeight="1">
      <c r="C189" s="1"/>
      <c r="D189" s="1"/>
      <c r="E189" s="1"/>
      <c r="F189" s="1"/>
      <c r="G189" s="1"/>
    </row>
    <row r="190" spans="1:38" ht="14.25" customHeight="1">
      <c r="C190" s="1"/>
      <c r="D190" s="1"/>
      <c r="E190" s="1"/>
      <c r="F190" s="1"/>
      <c r="G190" s="1"/>
    </row>
    <row r="191" spans="1:38" ht="14.25" customHeight="1">
      <c r="C191" s="1"/>
      <c r="D191" s="1"/>
      <c r="E191" s="1"/>
      <c r="F191" s="1"/>
      <c r="G191" s="1"/>
    </row>
    <row r="192" spans="1:38" ht="14.25" customHeight="1">
      <c r="C192" s="1"/>
      <c r="D192" s="1"/>
      <c r="E192" s="1"/>
      <c r="F192" s="1"/>
      <c r="G192" s="1"/>
    </row>
    <row r="193" spans="1:38" ht="14.25" customHeight="1">
      <c r="C193" s="1"/>
      <c r="D193" s="1"/>
      <c r="E193" s="1"/>
      <c r="F193" s="1"/>
      <c r="G193" s="1"/>
    </row>
    <row r="194" spans="1:38" ht="14.25" customHeight="1">
      <c r="C194" s="1"/>
      <c r="D194" s="1"/>
      <c r="E194" s="1"/>
      <c r="F194" s="1"/>
      <c r="G194" s="1"/>
    </row>
    <row r="195" spans="1:38" ht="14.25" customHeight="1">
      <c r="C195" s="1"/>
      <c r="D195" s="1"/>
      <c r="E195" s="1"/>
      <c r="F195" s="1"/>
      <c r="G195" s="1"/>
    </row>
    <row r="196" spans="1:38" ht="14.25" customHeight="1">
      <c r="C196" s="1"/>
      <c r="D196" s="1"/>
      <c r="E196" s="1"/>
      <c r="F196" s="1"/>
      <c r="G196" s="1"/>
    </row>
    <row r="197" spans="1:38" ht="14.25" customHeight="1">
      <c r="C197" s="1"/>
      <c r="D197" s="1"/>
      <c r="E197" s="1"/>
      <c r="F197" s="1"/>
      <c r="G197" s="1"/>
    </row>
    <row r="198" spans="1:38" ht="14.25" customHeight="1">
      <c r="C198" s="1"/>
      <c r="D198" s="1"/>
      <c r="E198" s="1"/>
      <c r="F198" s="1"/>
      <c r="G198" s="1"/>
    </row>
    <row r="199" spans="1:38" ht="14.25" customHeight="1">
      <c r="C199" s="1"/>
      <c r="D199" s="1"/>
      <c r="E199" s="1"/>
      <c r="F199" s="1"/>
      <c r="G199" s="1"/>
    </row>
    <row r="200" spans="1:38" ht="14.25" customHeight="1">
      <c r="C200" s="1"/>
      <c r="D200" s="1"/>
      <c r="E200" s="1"/>
      <c r="F200" s="1"/>
      <c r="G200" s="1"/>
    </row>
    <row r="201" spans="1:38" ht="14.25" customHeight="1">
      <c r="C201" s="1"/>
      <c r="D201" s="1"/>
      <c r="E201" s="1"/>
      <c r="F201" s="1"/>
      <c r="G201" s="1"/>
    </row>
    <row r="202" spans="1:38" ht="14.25" customHeight="1">
      <c r="A202" s="140" t="s">
        <v>217</v>
      </c>
      <c r="B202" s="72"/>
      <c r="C202" s="72"/>
      <c r="D202" s="72"/>
      <c r="E202" s="72"/>
      <c r="F202" s="72"/>
      <c r="G202" s="72"/>
      <c r="H202" s="72"/>
      <c r="I202" s="72"/>
      <c r="J202" s="86"/>
      <c r="K202" s="86"/>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row>
    <row r="203" spans="1:38" ht="48.75" customHeight="1">
      <c r="A203" s="140" t="s">
        <v>218</v>
      </c>
      <c r="B203" s="72"/>
      <c r="C203" s="72"/>
      <c r="D203" s="72"/>
      <c r="E203" s="72"/>
      <c r="F203" s="72"/>
      <c r="G203" s="72"/>
      <c r="H203" s="72"/>
      <c r="I203" s="72"/>
      <c r="J203" s="86"/>
      <c r="K203" s="86"/>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row>
    <row r="204" spans="1:38" ht="14.25" customHeight="1">
      <c r="A204" s="140" t="s">
        <v>219</v>
      </c>
      <c r="B204" s="72"/>
      <c r="C204" s="72"/>
      <c r="D204" s="72"/>
      <c r="E204" s="72"/>
      <c r="F204" s="72"/>
      <c r="G204" s="72"/>
      <c r="H204" s="72"/>
      <c r="I204" s="72"/>
      <c r="J204" s="86"/>
      <c r="K204" s="86"/>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row>
    <row r="205" spans="1:38" ht="14.25" customHeight="1">
      <c r="A205" s="73" t="s">
        <v>220</v>
      </c>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row>
    <row r="206" spans="1:38" ht="14.25" customHeight="1">
      <c r="C206" s="1"/>
      <c r="D206" s="1"/>
      <c r="E206" s="1"/>
      <c r="F206" s="1"/>
      <c r="G206" s="1"/>
    </row>
    <row r="207" spans="1:38" ht="14.25" customHeight="1">
      <c r="C207" s="1"/>
      <c r="D207" s="1"/>
      <c r="E207" s="1"/>
      <c r="F207" s="62"/>
      <c r="G207" s="1"/>
    </row>
    <row r="208" spans="1:38" ht="14.25" customHeight="1">
      <c r="C208" s="1"/>
      <c r="D208" s="1"/>
      <c r="E208" s="1"/>
      <c r="F208" s="1"/>
      <c r="G208" s="1"/>
    </row>
    <row r="209" spans="1:27" ht="14.25" customHeight="1">
      <c r="C209" s="1"/>
      <c r="D209" s="1"/>
      <c r="E209" s="1"/>
      <c r="F209" s="1"/>
      <c r="G209" s="1"/>
    </row>
    <row r="210" spans="1:27" ht="14.25" customHeight="1">
      <c r="A210" s="53" t="s">
        <v>221</v>
      </c>
      <c r="B210" s="141">
        <f>MEDIAN('FamInsureCo Int. Stats Data'!S2:S1339)</f>
        <v>-508.67736319292089</v>
      </c>
      <c r="C210" s="53" t="s">
        <v>222</v>
      </c>
      <c r="D210" s="142">
        <f>MEDIAN('FamInsureCo Int. Stats Data'!T2:T1339)</f>
        <v>9.8850505125152227E-2</v>
      </c>
      <c r="E210" s="1"/>
      <c r="F210" s="1"/>
      <c r="G210" s="1"/>
    </row>
    <row r="211" spans="1:27" ht="14.25" customHeight="1">
      <c r="C211" s="1"/>
      <c r="D211" s="1"/>
      <c r="E211" s="1"/>
      <c r="F211" s="1"/>
      <c r="G211" s="1"/>
    </row>
    <row r="212" spans="1:27" ht="14.25" customHeight="1">
      <c r="C212" s="1"/>
      <c r="D212" s="1"/>
      <c r="E212" s="1"/>
      <c r="F212" s="1"/>
      <c r="G212" s="1"/>
    </row>
    <row r="213" spans="1:27" ht="14.25" customHeight="1">
      <c r="C213" s="1"/>
      <c r="D213" s="1"/>
      <c r="E213" s="1"/>
      <c r="F213" s="1"/>
      <c r="G213" s="1"/>
    </row>
    <row r="214" spans="1:27" ht="14.25" customHeight="1">
      <c r="A214" s="1" t="s">
        <v>223</v>
      </c>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25" customHeight="1">
      <c r="A215" s="1" t="s">
        <v>224</v>
      </c>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25" customHeight="1">
      <c r="C216" s="1"/>
      <c r="D216" s="1"/>
      <c r="E216" s="1"/>
      <c r="F216" s="1"/>
      <c r="G216" s="1"/>
    </row>
    <row r="217" spans="1:27" ht="14.25" customHeight="1">
      <c r="C217" s="1"/>
      <c r="D217" s="1"/>
      <c r="E217" s="1"/>
      <c r="F217" s="1"/>
      <c r="G217" s="1"/>
    </row>
    <row r="218" spans="1:27" ht="14.25" customHeight="1">
      <c r="C218" s="1"/>
      <c r="D218" s="1"/>
      <c r="E218" s="1"/>
      <c r="F218" s="1"/>
      <c r="G218" s="1"/>
    </row>
    <row r="219" spans="1:27" ht="14.25" customHeight="1">
      <c r="C219" s="1"/>
      <c r="D219" s="1"/>
      <c r="E219" s="1"/>
      <c r="F219" s="1"/>
      <c r="G219" s="1"/>
    </row>
    <row r="220" spans="1:27" ht="14.25" customHeight="1">
      <c r="C220" s="1"/>
      <c r="D220" s="1"/>
      <c r="E220" s="1"/>
      <c r="F220" s="1"/>
      <c r="G220" s="1"/>
    </row>
    <row r="221" spans="1:27" ht="14.25" customHeight="1">
      <c r="C221" s="1"/>
      <c r="D221" s="1"/>
      <c r="E221" s="1"/>
      <c r="F221" s="1"/>
      <c r="G221" s="1"/>
    </row>
    <row r="222" spans="1:27" ht="14.25" customHeight="1">
      <c r="C222" s="1"/>
      <c r="D222" s="1"/>
      <c r="E222" s="1"/>
      <c r="F222" s="1"/>
      <c r="G222" s="1"/>
    </row>
    <row r="223" spans="1:27" ht="14.25" customHeight="1">
      <c r="C223" s="1"/>
      <c r="D223" s="1"/>
      <c r="E223" s="1"/>
      <c r="F223" s="1"/>
      <c r="G223" s="1"/>
    </row>
    <row r="224" spans="1:27" ht="14.25" customHeight="1">
      <c r="C224" s="1"/>
      <c r="D224" s="1"/>
      <c r="E224" s="1"/>
      <c r="F224" s="1"/>
      <c r="G224" s="1"/>
    </row>
    <row r="225" spans="3:7" ht="14.25" customHeight="1">
      <c r="C225" s="1"/>
      <c r="D225" s="1"/>
      <c r="E225" s="1"/>
      <c r="F225" s="1"/>
      <c r="G225" s="1"/>
    </row>
    <row r="226" spans="3:7" ht="14.25" customHeight="1">
      <c r="C226" s="1"/>
      <c r="D226" s="1"/>
      <c r="E226" s="1"/>
      <c r="F226" s="1"/>
      <c r="G226" s="1"/>
    </row>
    <row r="227" spans="3:7" ht="14.25" customHeight="1">
      <c r="C227" s="1"/>
      <c r="D227" s="1"/>
      <c r="E227" s="1"/>
      <c r="F227" s="1"/>
      <c r="G227" s="1"/>
    </row>
    <row r="228" spans="3:7" ht="14.25" customHeight="1">
      <c r="C228" s="1"/>
      <c r="D228" s="1"/>
      <c r="E228" s="1"/>
      <c r="F228" s="1"/>
      <c r="G228" s="1"/>
    </row>
    <row r="229" spans="3:7" ht="14.25" customHeight="1">
      <c r="C229" s="1"/>
      <c r="D229" s="1"/>
      <c r="E229" s="1"/>
      <c r="F229" s="1"/>
      <c r="G229" s="1"/>
    </row>
    <row r="230" spans="3:7" ht="14.25" customHeight="1">
      <c r="C230" s="1"/>
      <c r="D230" s="1"/>
      <c r="E230" s="1"/>
      <c r="F230" s="1"/>
      <c r="G230" s="1"/>
    </row>
    <row r="231" spans="3:7" ht="14.25" customHeight="1">
      <c r="C231" s="1"/>
      <c r="D231" s="1"/>
      <c r="E231" s="1"/>
      <c r="F231" s="1"/>
      <c r="G231" s="1"/>
    </row>
    <row r="232" spans="3:7" ht="14.25" customHeight="1">
      <c r="C232" s="1"/>
      <c r="D232" s="1"/>
      <c r="E232" s="1"/>
      <c r="F232" s="1"/>
      <c r="G232" s="1"/>
    </row>
    <row r="233" spans="3:7" ht="14.25" customHeight="1">
      <c r="C233" s="1"/>
      <c r="D233" s="1"/>
      <c r="E233" s="1"/>
      <c r="F233" s="1"/>
      <c r="G233" s="1"/>
    </row>
    <row r="234" spans="3:7" ht="14.25" customHeight="1">
      <c r="C234" s="1"/>
      <c r="D234" s="1"/>
      <c r="E234" s="1"/>
      <c r="F234" s="1"/>
      <c r="G234" s="1"/>
    </row>
    <row r="235" spans="3:7" ht="14.25" customHeight="1">
      <c r="C235" s="1"/>
      <c r="D235" s="1"/>
      <c r="E235" s="1"/>
      <c r="F235" s="1"/>
      <c r="G235" s="1"/>
    </row>
    <row r="236" spans="3:7" ht="14.25" customHeight="1">
      <c r="C236" s="1"/>
      <c r="D236" s="1"/>
      <c r="E236" s="1"/>
      <c r="F236" s="1"/>
      <c r="G236" s="1"/>
    </row>
    <row r="237" spans="3:7" ht="14.25" customHeight="1">
      <c r="C237" s="1"/>
      <c r="D237" s="1"/>
      <c r="E237" s="1"/>
      <c r="F237" s="1"/>
      <c r="G237" s="1"/>
    </row>
    <row r="238" spans="3:7" ht="14.25" customHeight="1">
      <c r="C238" s="1"/>
      <c r="D238" s="1"/>
      <c r="E238" s="1"/>
      <c r="F238" s="1"/>
      <c r="G238" s="1"/>
    </row>
    <row r="239" spans="3:7" ht="14.25" customHeight="1">
      <c r="C239" s="1"/>
      <c r="D239" s="1"/>
      <c r="E239" s="1"/>
      <c r="F239" s="1"/>
      <c r="G239" s="1"/>
    </row>
    <row r="240" spans="3:7" ht="14.25" customHeight="1">
      <c r="C240" s="1"/>
      <c r="D240" s="1"/>
      <c r="E240" s="1"/>
      <c r="F240" s="1"/>
      <c r="G240" s="1"/>
    </row>
    <row r="241" spans="3:7" ht="14.25" customHeight="1">
      <c r="C241" s="1"/>
      <c r="D241" s="1"/>
      <c r="E241" s="1"/>
      <c r="F241" s="1"/>
      <c r="G241" s="1"/>
    </row>
    <row r="242" spans="3:7" ht="14.25" customHeight="1">
      <c r="C242" s="1"/>
      <c r="D242" s="1"/>
      <c r="E242" s="1"/>
      <c r="F242" s="1"/>
      <c r="G242" s="1"/>
    </row>
    <row r="243" spans="3:7" ht="14.25" customHeight="1">
      <c r="C243" s="1"/>
      <c r="D243" s="1"/>
      <c r="E243" s="1"/>
      <c r="F243" s="1"/>
      <c r="G243" s="1"/>
    </row>
    <row r="244" spans="3:7" ht="14.25" customHeight="1">
      <c r="C244" s="1"/>
      <c r="D244" s="1"/>
      <c r="E244" s="1"/>
      <c r="F244" s="1"/>
      <c r="G244" s="1"/>
    </row>
    <row r="245" spans="3:7" ht="14.25" customHeight="1">
      <c r="C245" s="1"/>
      <c r="D245" s="1"/>
      <c r="E245" s="1"/>
      <c r="F245" s="1"/>
      <c r="G245" s="1"/>
    </row>
    <row r="246" spans="3:7" ht="14.25" customHeight="1">
      <c r="C246" s="1"/>
      <c r="D246" s="1"/>
      <c r="E246" s="1"/>
      <c r="F246" s="1"/>
      <c r="G246" s="1"/>
    </row>
    <row r="247" spans="3:7" ht="14.25" customHeight="1">
      <c r="C247" s="1"/>
      <c r="D247" s="1"/>
      <c r="E247" s="1"/>
      <c r="F247" s="1"/>
      <c r="G247" s="1"/>
    </row>
    <row r="248" spans="3:7" ht="14.25" customHeight="1">
      <c r="C248" s="1"/>
      <c r="D248" s="1"/>
      <c r="E248" s="1"/>
      <c r="F248" s="1"/>
      <c r="G248" s="1"/>
    </row>
    <row r="249" spans="3:7" ht="14.25" customHeight="1">
      <c r="C249" s="1"/>
      <c r="D249" s="1"/>
      <c r="E249" s="1"/>
      <c r="F249" s="1"/>
      <c r="G249" s="1"/>
    </row>
    <row r="250" spans="3:7" ht="14.25" customHeight="1">
      <c r="C250" s="1"/>
      <c r="D250" s="1"/>
      <c r="E250" s="1"/>
      <c r="F250" s="1"/>
      <c r="G250" s="1"/>
    </row>
    <row r="251" spans="3:7" ht="14.25" customHeight="1">
      <c r="C251" s="1"/>
      <c r="D251" s="1"/>
      <c r="E251" s="1"/>
      <c r="F251" s="1"/>
      <c r="G251" s="1"/>
    </row>
    <row r="252" spans="3:7" ht="14.25" customHeight="1">
      <c r="C252" s="1"/>
      <c r="D252" s="1"/>
      <c r="E252" s="1"/>
      <c r="F252" s="1"/>
      <c r="G252" s="1"/>
    </row>
    <row r="253" spans="3:7" ht="14.25" customHeight="1">
      <c r="C253" s="1"/>
      <c r="D253" s="1"/>
      <c r="E253" s="1"/>
      <c r="F253" s="1"/>
      <c r="G253" s="1"/>
    </row>
    <row r="254" spans="3:7" ht="14.25" customHeight="1">
      <c r="C254" s="1"/>
      <c r="D254" s="1"/>
      <c r="E254" s="1"/>
      <c r="F254" s="1"/>
      <c r="G254" s="1"/>
    </row>
    <row r="255" spans="3:7" ht="14.25" customHeight="1">
      <c r="C255" s="1"/>
      <c r="D255" s="1"/>
      <c r="E255" s="1"/>
      <c r="F255" s="1"/>
      <c r="G255" s="1"/>
    </row>
    <row r="256" spans="3:7" ht="14.25" customHeight="1">
      <c r="C256" s="1"/>
      <c r="D256" s="1"/>
      <c r="E256" s="1"/>
      <c r="F256" s="1"/>
      <c r="G256" s="1"/>
    </row>
    <row r="257" spans="3:7" ht="14.25" customHeight="1">
      <c r="C257" s="1"/>
      <c r="D257" s="1"/>
      <c r="E257" s="1"/>
      <c r="F257" s="1"/>
      <c r="G257" s="1"/>
    </row>
    <row r="258" spans="3:7" ht="14.25" customHeight="1">
      <c r="C258" s="1"/>
      <c r="D258" s="1"/>
      <c r="E258" s="1"/>
      <c r="F258" s="1"/>
      <c r="G258" s="1"/>
    </row>
    <row r="259" spans="3:7" ht="14.25" customHeight="1">
      <c r="C259" s="1"/>
      <c r="D259" s="1"/>
      <c r="E259" s="1"/>
      <c r="F259" s="1"/>
      <c r="G259" s="1"/>
    </row>
    <row r="260" spans="3:7" ht="14.25" customHeight="1">
      <c r="C260" s="1"/>
      <c r="D260" s="1"/>
      <c r="E260" s="1"/>
      <c r="F260" s="1"/>
      <c r="G260" s="1"/>
    </row>
    <row r="261" spans="3:7" ht="14.25" customHeight="1">
      <c r="C261" s="1"/>
      <c r="D261" s="1"/>
      <c r="E261" s="1"/>
      <c r="F261" s="1"/>
      <c r="G261" s="1"/>
    </row>
    <row r="262" spans="3:7" ht="14.25" customHeight="1">
      <c r="C262" s="1"/>
      <c r="D262" s="1"/>
      <c r="E262" s="1"/>
      <c r="F262" s="1"/>
      <c r="G262" s="1"/>
    </row>
    <row r="263" spans="3:7" ht="14.25" customHeight="1">
      <c r="C263" s="1"/>
      <c r="D263" s="1"/>
      <c r="E263" s="1"/>
      <c r="F263" s="1"/>
      <c r="G263" s="1"/>
    </row>
    <row r="264" spans="3:7" ht="14.25" customHeight="1">
      <c r="C264" s="1"/>
      <c r="D264" s="1"/>
      <c r="E264" s="1"/>
      <c r="F264" s="1"/>
      <c r="G264" s="1"/>
    </row>
    <row r="265" spans="3:7" ht="14.25" customHeight="1">
      <c r="C265" s="1"/>
      <c r="D265" s="1"/>
      <c r="E265" s="1"/>
      <c r="F265" s="1"/>
      <c r="G265" s="1"/>
    </row>
    <row r="266" spans="3:7" ht="14.25" customHeight="1">
      <c r="C266" s="1"/>
      <c r="D266" s="1"/>
      <c r="E266" s="1"/>
      <c r="F266" s="1"/>
      <c r="G266" s="1"/>
    </row>
    <row r="267" spans="3:7" ht="14.25" customHeight="1">
      <c r="C267" s="1"/>
      <c r="D267" s="1"/>
      <c r="E267" s="1"/>
      <c r="F267" s="1"/>
      <c r="G267" s="1"/>
    </row>
    <row r="268" spans="3:7" ht="14.25" customHeight="1">
      <c r="C268" s="1"/>
      <c r="D268" s="1"/>
      <c r="E268" s="1"/>
      <c r="F268" s="1"/>
      <c r="G268" s="1"/>
    </row>
    <row r="269" spans="3:7" ht="14.25" customHeight="1">
      <c r="C269" s="1"/>
      <c r="D269" s="1"/>
      <c r="E269" s="1"/>
      <c r="F269" s="1"/>
      <c r="G269" s="1"/>
    </row>
    <row r="270" spans="3:7" ht="14.25" customHeight="1">
      <c r="C270" s="1"/>
      <c r="D270" s="1"/>
      <c r="E270" s="1"/>
      <c r="F270" s="1"/>
      <c r="G270" s="1"/>
    </row>
    <row r="271" spans="3:7" ht="14.25" customHeight="1">
      <c r="C271" s="1"/>
      <c r="D271" s="1"/>
      <c r="E271" s="1"/>
      <c r="F271" s="1"/>
      <c r="G271" s="1"/>
    </row>
    <row r="272" spans="3:7" ht="14.25" customHeight="1">
      <c r="C272" s="1"/>
      <c r="D272" s="1"/>
      <c r="E272" s="1"/>
      <c r="F272" s="1"/>
      <c r="G272" s="1"/>
    </row>
    <row r="273" spans="3:7" ht="14.25" customHeight="1">
      <c r="C273" s="1"/>
      <c r="D273" s="1"/>
      <c r="E273" s="1"/>
      <c r="F273" s="1"/>
      <c r="G273" s="1"/>
    </row>
    <row r="274" spans="3:7" ht="14.25" customHeight="1">
      <c r="C274" s="1"/>
      <c r="D274" s="1"/>
      <c r="E274" s="1"/>
      <c r="F274" s="1"/>
      <c r="G274" s="1"/>
    </row>
    <row r="275" spans="3:7" ht="14.25" customHeight="1">
      <c r="C275" s="1"/>
      <c r="D275" s="1"/>
      <c r="E275" s="1"/>
      <c r="F275" s="1"/>
      <c r="G275" s="1"/>
    </row>
    <row r="276" spans="3:7" ht="14.25" customHeight="1">
      <c r="C276" s="1"/>
      <c r="D276" s="1"/>
      <c r="E276" s="1"/>
      <c r="F276" s="1"/>
      <c r="G276" s="1"/>
    </row>
    <row r="277" spans="3:7" ht="14.25" customHeight="1">
      <c r="C277" s="1"/>
      <c r="D277" s="1"/>
      <c r="E277" s="1"/>
      <c r="F277" s="1"/>
      <c r="G277" s="1"/>
    </row>
    <row r="278" spans="3:7" ht="14.25" customHeight="1">
      <c r="C278" s="1"/>
      <c r="D278" s="1"/>
      <c r="E278" s="1"/>
      <c r="F278" s="1"/>
      <c r="G278" s="1"/>
    </row>
    <row r="279" spans="3:7" ht="14.25" customHeight="1">
      <c r="C279" s="1"/>
      <c r="D279" s="1"/>
      <c r="E279" s="1"/>
      <c r="F279" s="1"/>
      <c r="G279" s="1"/>
    </row>
    <row r="280" spans="3:7" ht="14.25" customHeight="1">
      <c r="C280" s="1"/>
      <c r="D280" s="1"/>
      <c r="E280" s="1"/>
      <c r="F280" s="1"/>
      <c r="G280" s="1"/>
    </row>
    <row r="281" spans="3:7" ht="14.25" customHeight="1">
      <c r="C281" s="1"/>
      <c r="D281" s="1"/>
      <c r="E281" s="1"/>
      <c r="F281" s="1"/>
      <c r="G281" s="1"/>
    </row>
    <row r="282" spans="3:7" ht="14.25" customHeight="1">
      <c r="C282" s="1"/>
      <c r="D282" s="1"/>
      <c r="E282" s="1"/>
      <c r="F282" s="1"/>
      <c r="G282" s="1"/>
    </row>
    <row r="283" spans="3:7" ht="14.25" customHeight="1">
      <c r="C283" s="1"/>
      <c r="D283" s="1"/>
      <c r="E283" s="1"/>
      <c r="F283" s="1"/>
      <c r="G283" s="1"/>
    </row>
    <row r="284" spans="3:7" ht="14.25" customHeight="1">
      <c r="C284" s="1"/>
      <c r="D284" s="1"/>
      <c r="E284" s="1"/>
      <c r="F284" s="1"/>
      <c r="G284" s="1"/>
    </row>
    <row r="285" spans="3:7" ht="14.25" customHeight="1">
      <c r="C285" s="1"/>
      <c r="D285" s="1"/>
      <c r="E285" s="1"/>
      <c r="F285" s="1"/>
      <c r="G285" s="1"/>
    </row>
    <row r="286" spans="3:7" ht="14.25" customHeight="1">
      <c r="C286" s="1"/>
      <c r="D286" s="1"/>
      <c r="E286" s="1"/>
      <c r="F286" s="1"/>
      <c r="G286" s="1"/>
    </row>
    <row r="287" spans="3:7" ht="14.25" customHeight="1">
      <c r="C287" s="1"/>
      <c r="D287" s="1"/>
      <c r="E287" s="1"/>
      <c r="F287" s="1"/>
      <c r="G287" s="1"/>
    </row>
    <row r="288" spans="3:7" ht="14.25" customHeight="1">
      <c r="C288" s="1"/>
      <c r="D288" s="1"/>
      <c r="E288" s="1"/>
      <c r="F288" s="1"/>
      <c r="G288" s="1"/>
    </row>
    <row r="289" spans="3:7" ht="14.25" customHeight="1">
      <c r="C289" s="1"/>
      <c r="D289" s="1"/>
      <c r="E289" s="1"/>
      <c r="F289" s="1"/>
      <c r="G289" s="1"/>
    </row>
    <row r="290" spans="3:7" ht="14.25" customHeight="1">
      <c r="C290" s="1"/>
      <c r="D290" s="1"/>
      <c r="E290" s="1"/>
      <c r="F290" s="1"/>
      <c r="G290" s="1"/>
    </row>
    <row r="291" spans="3:7" ht="14.25" customHeight="1">
      <c r="C291" s="1"/>
      <c r="D291" s="1"/>
      <c r="E291" s="1"/>
      <c r="F291" s="1"/>
      <c r="G291" s="1"/>
    </row>
    <row r="292" spans="3:7" ht="14.25" customHeight="1">
      <c r="C292" s="1"/>
      <c r="D292" s="1"/>
      <c r="E292" s="1"/>
      <c r="F292" s="1"/>
      <c r="G292" s="1"/>
    </row>
    <row r="293" spans="3:7" ht="14.25" customHeight="1">
      <c r="C293" s="1"/>
      <c r="D293" s="1"/>
      <c r="E293" s="1"/>
      <c r="F293" s="1"/>
      <c r="G293" s="1"/>
    </row>
    <row r="294" spans="3:7" ht="14.25" customHeight="1">
      <c r="C294" s="1"/>
      <c r="D294" s="1"/>
      <c r="E294" s="1"/>
      <c r="F294" s="1"/>
      <c r="G294" s="1"/>
    </row>
    <row r="295" spans="3:7" ht="14.25" customHeight="1">
      <c r="C295" s="1"/>
      <c r="D295" s="1"/>
      <c r="E295" s="1"/>
      <c r="F295" s="1"/>
      <c r="G295" s="1"/>
    </row>
    <row r="296" spans="3:7" ht="14.25" customHeight="1">
      <c r="C296" s="1"/>
      <c r="D296" s="1"/>
      <c r="E296" s="1"/>
      <c r="F296" s="1"/>
      <c r="G296" s="1"/>
    </row>
    <row r="297" spans="3:7" ht="14.25" customHeight="1">
      <c r="C297" s="1"/>
      <c r="D297" s="1"/>
      <c r="E297" s="1"/>
      <c r="F297" s="1"/>
      <c r="G297" s="1"/>
    </row>
    <row r="298" spans="3:7" ht="14.25" customHeight="1">
      <c r="C298" s="1"/>
      <c r="D298" s="1"/>
      <c r="E298" s="1"/>
      <c r="F298" s="1"/>
      <c r="G298" s="1"/>
    </row>
    <row r="299" spans="3:7" ht="14.25" customHeight="1">
      <c r="C299" s="1"/>
      <c r="D299" s="1"/>
      <c r="E299" s="1"/>
      <c r="F299" s="1"/>
      <c r="G299" s="1"/>
    </row>
    <row r="300" spans="3:7" ht="14.25" customHeight="1">
      <c r="C300" s="1"/>
      <c r="D300" s="1"/>
      <c r="E300" s="1"/>
      <c r="F300" s="1"/>
      <c r="G300" s="1"/>
    </row>
    <row r="301" spans="3:7" ht="14.25" customHeight="1">
      <c r="C301" s="1"/>
      <c r="D301" s="1"/>
      <c r="E301" s="1"/>
      <c r="F301" s="1"/>
      <c r="G301" s="1"/>
    </row>
    <row r="302" spans="3:7" ht="14.25" customHeight="1">
      <c r="C302" s="1"/>
      <c r="D302" s="1"/>
      <c r="E302" s="1"/>
      <c r="F302" s="1"/>
      <c r="G302" s="1"/>
    </row>
    <row r="303" spans="3:7" ht="14.25" customHeight="1">
      <c r="C303" s="1"/>
      <c r="D303" s="1"/>
      <c r="E303" s="1"/>
      <c r="F303" s="1"/>
      <c r="G303" s="1"/>
    </row>
    <row r="304" spans="3:7" ht="14.25" customHeight="1">
      <c r="C304" s="1"/>
      <c r="D304" s="1"/>
      <c r="E304" s="1"/>
      <c r="F304" s="1"/>
      <c r="G304" s="1"/>
    </row>
    <row r="305" spans="3:7" ht="14.25" customHeight="1">
      <c r="C305" s="1"/>
      <c r="D305" s="1"/>
      <c r="E305" s="1"/>
      <c r="F305" s="1"/>
      <c r="G305" s="1"/>
    </row>
    <row r="306" spans="3:7" ht="14.25" customHeight="1">
      <c r="C306" s="1"/>
      <c r="D306" s="1"/>
      <c r="E306" s="1"/>
      <c r="F306" s="1"/>
      <c r="G306" s="1"/>
    </row>
    <row r="307" spans="3:7" ht="14.25" customHeight="1">
      <c r="C307" s="1"/>
      <c r="D307" s="1"/>
      <c r="E307" s="1"/>
      <c r="F307" s="1"/>
      <c r="G307" s="1"/>
    </row>
    <row r="308" spans="3:7" ht="14.25" customHeight="1">
      <c r="C308" s="1"/>
      <c r="D308" s="1"/>
      <c r="E308" s="1"/>
      <c r="F308" s="1"/>
      <c r="G308" s="1"/>
    </row>
    <row r="309" spans="3:7" ht="14.25" customHeight="1">
      <c r="C309" s="1"/>
      <c r="D309" s="1"/>
      <c r="E309" s="1"/>
      <c r="F309" s="1"/>
      <c r="G309" s="1"/>
    </row>
    <row r="310" spans="3:7" ht="14.25" customHeight="1">
      <c r="C310" s="1"/>
      <c r="D310" s="1"/>
      <c r="E310" s="1"/>
      <c r="F310" s="1"/>
      <c r="G310" s="1"/>
    </row>
    <row r="311" spans="3:7" ht="14.25" customHeight="1">
      <c r="C311" s="1"/>
      <c r="D311" s="1"/>
      <c r="E311" s="1"/>
      <c r="F311" s="1"/>
      <c r="G311" s="1"/>
    </row>
    <row r="312" spans="3:7" ht="14.25" customHeight="1">
      <c r="C312" s="1"/>
      <c r="D312" s="1"/>
      <c r="E312" s="1"/>
      <c r="F312" s="1"/>
      <c r="G312" s="1"/>
    </row>
    <row r="313" spans="3:7" ht="14.25" customHeight="1">
      <c r="C313" s="1"/>
      <c r="D313" s="1"/>
      <c r="E313" s="1"/>
      <c r="F313" s="1"/>
      <c r="G313" s="1"/>
    </row>
    <row r="314" spans="3:7" ht="14.25" customHeight="1">
      <c r="C314" s="1"/>
      <c r="D314" s="1"/>
      <c r="E314" s="1"/>
      <c r="F314" s="1"/>
      <c r="G314" s="1"/>
    </row>
    <row r="315" spans="3:7" ht="14.25" customHeight="1">
      <c r="C315" s="1"/>
      <c r="D315" s="1"/>
      <c r="E315" s="1"/>
      <c r="F315" s="1"/>
      <c r="G315" s="1"/>
    </row>
    <row r="316" spans="3:7" ht="14.25" customHeight="1">
      <c r="C316" s="1"/>
      <c r="D316" s="1"/>
      <c r="E316" s="1"/>
      <c r="F316" s="1"/>
      <c r="G316" s="1"/>
    </row>
    <row r="317" spans="3:7" ht="14.25" customHeight="1">
      <c r="C317" s="1"/>
      <c r="D317" s="1"/>
      <c r="E317" s="1"/>
      <c r="F317" s="1"/>
      <c r="G317" s="1"/>
    </row>
    <row r="318" spans="3:7" ht="14.25" customHeight="1">
      <c r="C318" s="1"/>
      <c r="D318" s="1"/>
      <c r="E318" s="1"/>
      <c r="F318" s="1"/>
      <c r="G318" s="1"/>
    </row>
    <row r="319" spans="3:7" ht="14.25" customHeight="1">
      <c r="C319" s="1"/>
      <c r="D319" s="1"/>
      <c r="E319" s="1"/>
      <c r="F319" s="1"/>
      <c r="G319" s="1"/>
    </row>
    <row r="320" spans="3:7" ht="14.25" customHeight="1">
      <c r="C320" s="1"/>
      <c r="D320" s="1"/>
      <c r="E320" s="1"/>
      <c r="F320" s="1"/>
      <c r="G320" s="1"/>
    </row>
    <row r="321" spans="3:7" ht="14.25" customHeight="1">
      <c r="C321" s="1"/>
      <c r="D321" s="1"/>
      <c r="E321" s="1"/>
      <c r="F321" s="1"/>
      <c r="G321" s="1"/>
    </row>
    <row r="322" spans="3:7" ht="14.25" customHeight="1">
      <c r="C322" s="1"/>
      <c r="D322" s="1"/>
      <c r="E322" s="1"/>
      <c r="F322" s="1"/>
      <c r="G322" s="1"/>
    </row>
    <row r="323" spans="3:7" ht="14.25" customHeight="1">
      <c r="C323" s="1"/>
      <c r="D323" s="1"/>
      <c r="E323" s="1"/>
      <c r="F323" s="1"/>
      <c r="G323" s="1"/>
    </row>
    <row r="324" spans="3:7" ht="14.25" customHeight="1">
      <c r="C324" s="1"/>
      <c r="D324" s="1"/>
      <c r="E324" s="1"/>
      <c r="F324" s="1"/>
      <c r="G324" s="1"/>
    </row>
    <row r="325" spans="3:7" ht="14.25" customHeight="1">
      <c r="C325" s="1"/>
      <c r="D325" s="1"/>
      <c r="E325" s="1"/>
      <c r="F325" s="1"/>
      <c r="G325" s="1"/>
    </row>
    <row r="326" spans="3:7" ht="14.25" customHeight="1">
      <c r="C326" s="1"/>
      <c r="D326" s="1"/>
      <c r="E326" s="1"/>
      <c r="F326" s="1"/>
      <c r="G326" s="1"/>
    </row>
    <row r="327" spans="3:7" ht="14.25" customHeight="1">
      <c r="C327" s="1"/>
      <c r="D327" s="1"/>
      <c r="E327" s="1"/>
      <c r="F327" s="1"/>
      <c r="G327" s="1"/>
    </row>
    <row r="328" spans="3:7" ht="14.25" customHeight="1">
      <c r="C328" s="1"/>
      <c r="D328" s="1"/>
      <c r="E328" s="1"/>
      <c r="F328" s="1"/>
      <c r="G328" s="1"/>
    </row>
    <row r="329" spans="3:7" ht="14.25" customHeight="1">
      <c r="C329" s="1"/>
      <c r="D329" s="1"/>
      <c r="E329" s="1"/>
      <c r="F329" s="1"/>
      <c r="G329" s="1"/>
    </row>
    <row r="330" spans="3:7" ht="14.25" customHeight="1">
      <c r="C330" s="1"/>
      <c r="D330" s="1"/>
      <c r="E330" s="1"/>
      <c r="F330" s="1"/>
      <c r="G330" s="1"/>
    </row>
    <row r="331" spans="3:7" ht="14.25" customHeight="1">
      <c r="C331" s="1"/>
      <c r="D331" s="1"/>
      <c r="E331" s="1"/>
      <c r="F331" s="1"/>
      <c r="G331" s="1"/>
    </row>
    <row r="332" spans="3:7" ht="14.25" customHeight="1">
      <c r="C332" s="1"/>
      <c r="D332" s="1"/>
      <c r="E332" s="1"/>
      <c r="F332" s="1"/>
      <c r="G332" s="1"/>
    </row>
    <row r="333" spans="3:7" ht="14.25" customHeight="1">
      <c r="C333" s="1"/>
      <c r="D333" s="1"/>
      <c r="E333" s="1"/>
      <c r="F333" s="1"/>
      <c r="G333" s="1"/>
    </row>
    <row r="334" spans="3:7" ht="14.25" customHeight="1">
      <c r="C334" s="1"/>
      <c r="D334" s="1"/>
      <c r="E334" s="1"/>
      <c r="F334" s="1"/>
      <c r="G334" s="1"/>
    </row>
    <row r="335" spans="3:7" ht="14.25" customHeight="1">
      <c r="C335" s="1"/>
      <c r="D335" s="1"/>
      <c r="E335" s="1"/>
      <c r="F335" s="1"/>
      <c r="G335" s="1"/>
    </row>
    <row r="336" spans="3:7" ht="14.25" customHeight="1">
      <c r="C336" s="1"/>
      <c r="D336" s="1"/>
      <c r="E336" s="1"/>
      <c r="F336" s="1"/>
      <c r="G336" s="1"/>
    </row>
    <row r="337" spans="3:7" ht="14.25" customHeight="1">
      <c r="C337" s="1"/>
      <c r="D337" s="1"/>
      <c r="E337" s="1"/>
      <c r="F337" s="1"/>
      <c r="G337" s="1"/>
    </row>
    <row r="338" spans="3:7" ht="14.25" customHeight="1">
      <c r="C338" s="1"/>
      <c r="D338" s="1"/>
      <c r="E338" s="1"/>
      <c r="F338" s="1"/>
      <c r="G338" s="1"/>
    </row>
    <row r="339" spans="3:7" ht="14.25" customHeight="1">
      <c r="C339" s="1"/>
      <c r="D339" s="1"/>
      <c r="E339" s="1"/>
      <c r="F339" s="1"/>
      <c r="G339" s="1"/>
    </row>
    <row r="340" spans="3:7" ht="14.25" customHeight="1">
      <c r="C340" s="1"/>
      <c r="D340" s="1"/>
      <c r="E340" s="1"/>
      <c r="F340" s="1"/>
      <c r="G340" s="1"/>
    </row>
    <row r="341" spans="3:7" ht="14.25" customHeight="1">
      <c r="C341" s="1"/>
      <c r="D341" s="1"/>
      <c r="E341" s="1"/>
      <c r="F341" s="1"/>
      <c r="G341" s="1"/>
    </row>
    <row r="342" spans="3:7" ht="14.25" customHeight="1">
      <c r="C342" s="1"/>
      <c r="D342" s="1"/>
      <c r="E342" s="1"/>
      <c r="F342" s="1"/>
      <c r="G342" s="1"/>
    </row>
    <row r="343" spans="3:7" ht="14.25" customHeight="1">
      <c r="C343" s="1"/>
      <c r="D343" s="1"/>
      <c r="E343" s="1"/>
      <c r="F343" s="1"/>
      <c r="G343" s="1"/>
    </row>
    <row r="344" spans="3:7" ht="14.25" customHeight="1">
      <c r="C344" s="1"/>
      <c r="D344" s="1"/>
      <c r="E344" s="1"/>
      <c r="F344" s="1"/>
      <c r="G344" s="1"/>
    </row>
    <row r="345" spans="3:7" ht="14.25" customHeight="1">
      <c r="C345" s="1"/>
      <c r="D345" s="1"/>
      <c r="E345" s="1"/>
      <c r="F345" s="1"/>
      <c r="G345" s="1"/>
    </row>
    <row r="346" spans="3:7" ht="14.25" customHeight="1">
      <c r="C346" s="1"/>
      <c r="D346" s="1"/>
      <c r="E346" s="1"/>
      <c r="F346" s="1"/>
      <c r="G346" s="1"/>
    </row>
    <row r="347" spans="3:7" ht="14.25" customHeight="1">
      <c r="C347" s="1"/>
      <c r="D347" s="1"/>
      <c r="E347" s="1"/>
      <c r="F347" s="1"/>
      <c r="G347" s="1"/>
    </row>
    <row r="348" spans="3:7" ht="14.25" customHeight="1">
      <c r="C348" s="1"/>
      <c r="D348" s="1"/>
      <c r="E348" s="1"/>
      <c r="F348" s="1"/>
      <c r="G348" s="1"/>
    </row>
    <row r="349" spans="3:7" ht="14.25" customHeight="1">
      <c r="C349" s="1"/>
      <c r="D349" s="1"/>
      <c r="E349" s="1"/>
      <c r="F349" s="1"/>
      <c r="G349" s="1"/>
    </row>
    <row r="350" spans="3:7" ht="14.25" customHeight="1">
      <c r="C350" s="1"/>
      <c r="D350" s="1"/>
      <c r="E350" s="1"/>
      <c r="F350" s="1"/>
      <c r="G350" s="1"/>
    </row>
    <row r="351" spans="3:7" ht="14.25" customHeight="1">
      <c r="C351" s="1"/>
      <c r="D351" s="1"/>
      <c r="E351" s="1"/>
      <c r="F351" s="1"/>
      <c r="G351" s="1"/>
    </row>
    <row r="352" spans="3:7" ht="14.25" customHeight="1">
      <c r="C352" s="1"/>
      <c r="D352" s="1"/>
      <c r="E352" s="1"/>
      <c r="F352" s="1"/>
      <c r="G352" s="1"/>
    </row>
    <row r="353" spans="3:7" ht="14.25" customHeight="1">
      <c r="C353" s="1"/>
      <c r="D353" s="1"/>
      <c r="E353" s="1"/>
      <c r="F353" s="1"/>
      <c r="G353" s="1"/>
    </row>
    <row r="354" spans="3:7" ht="14.25" customHeight="1">
      <c r="C354" s="1"/>
      <c r="D354" s="1"/>
      <c r="E354" s="1"/>
      <c r="F354" s="1"/>
      <c r="G354" s="1"/>
    </row>
    <row r="355" spans="3:7" ht="14.25" customHeight="1">
      <c r="C355" s="1"/>
      <c r="D355" s="1"/>
      <c r="E355" s="1"/>
      <c r="F355" s="1"/>
      <c r="G355" s="1"/>
    </row>
    <row r="356" spans="3:7" ht="14.25" customHeight="1">
      <c r="C356" s="1"/>
      <c r="D356" s="1"/>
      <c r="E356" s="1"/>
      <c r="F356" s="1"/>
      <c r="G356" s="1"/>
    </row>
    <row r="357" spans="3:7" ht="14.25" customHeight="1">
      <c r="C357" s="1"/>
      <c r="D357" s="1"/>
      <c r="E357" s="1"/>
      <c r="F357" s="1"/>
      <c r="G357" s="1"/>
    </row>
    <row r="358" spans="3:7" ht="14.25" customHeight="1">
      <c r="C358" s="1"/>
      <c r="D358" s="1"/>
      <c r="E358" s="1"/>
      <c r="F358" s="1"/>
      <c r="G358" s="1"/>
    </row>
    <row r="359" spans="3:7" ht="14.25" customHeight="1">
      <c r="C359" s="1"/>
      <c r="D359" s="1"/>
      <c r="E359" s="1"/>
      <c r="F359" s="1"/>
      <c r="G359" s="1"/>
    </row>
    <row r="360" spans="3:7" ht="14.25" customHeight="1">
      <c r="C360" s="1"/>
      <c r="D360" s="1"/>
      <c r="E360" s="1"/>
      <c r="F360" s="1"/>
      <c r="G360" s="1"/>
    </row>
    <row r="361" spans="3:7" ht="14.25" customHeight="1">
      <c r="C361" s="1"/>
      <c r="D361" s="1"/>
      <c r="E361" s="1"/>
      <c r="F361" s="1"/>
      <c r="G361" s="1"/>
    </row>
    <row r="362" spans="3:7" ht="14.25" customHeight="1">
      <c r="C362" s="1"/>
      <c r="D362" s="1"/>
      <c r="E362" s="1"/>
      <c r="F362" s="1"/>
      <c r="G362" s="1"/>
    </row>
    <row r="363" spans="3:7" ht="14.25" customHeight="1">
      <c r="C363" s="1"/>
      <c r="D363" s="1"/>
      <c r="E363" s="1"/>
      <c r="F363" s="1"/>
      <c r="G363" s="1"/>
    </row>
    <row r="364" spans="3:7" ht="14.25" customHeight="1">
      <c r="C364" s="1"/>
      <c r="D364" s="1"/>
      <c r="E364" s="1"/>
      <c r="F364" s="1"/>
      <c r="G364" s="1"/>
    </row>
    <row r="365" spans="3:7" ht="14.25" customHeight="1">
      <c r="C365" s="1"/>
      <c r="D365" s="1"/>
      <c r="E365" s="1"/>
      <c r="F365" s="1"/>
      <c r="G365" s="1"/>
    </row>
    <row r="366" spans="3:7" ht="14.25" customHeight="1">
      <c r="C366" s="1"/>
      <c r="D366" s="1"/>
      <c r="E366" s="1"/>
      <c r="F366" s="1"/>
      <c r="G366" s="1"/>
    </row>
    <row r="367" spans="3:7" ht="14.25" customHeight="1">
      <c r="C367" s="1"/>
      <c r="D367" s="1"/>
      <c r="E367" s="1"/>
      <c r="F367" s="1"/>
      <c r="G367" s="1"/>
    </row>
    <row r="368" spans="3:7" ht="14.25" customHeight="1">
      <c r="C368" s="1"/>
      <c r="D368" s="1"/>
      <c r="E368" s="1"/>
      <c r="F368" s="1"/>
      <c r="G368" s="1"/>
    </row>
    <row r="369" spans="3:7" ht="14.25" customHeight="1">
      <c r="C369" s="1"/>
      <c r="D369" s="1"/>
      <c r="E369" s="1"/>
      <c r="F369" s="1"/>
      <c r="G369" s="1"/>
    </row>
    <row r="370" spans="3:7" ht="14.25" customHeight="1">
      <c r="C370" s="1"/>
      <c r="D370" s="1"/>
      <c r="E370" s="1"/>
      <c r="F370" s="1"/>
      <c r="G370" s="1"/>
    </row>
    <row r="371" spans="3:7" ht="14.25" customHeight="1">
      <c r="C371" s="1"/>
      <c r="D371" s="1"/>
      <c r="E371" s="1"/>
      <c r="F371" s="1"/>
      <c r="G371" s="1"/>
    </row>
    <row r="372" spans="3:7" ht="14.25" customHeight="1">
      <c r="C372" s="1"/>
      <c r="D372" s="1"/>
      <c r="E372" s="1"/>
      <c r="F372" s="1"/>
      <c r="G372" s="1"/>
    </row>
    <row r="373" spans="3:7" ht="14.25" customHeight="1">
      <c r="C373" s="1"/>
      <c r="D373" s="1"/>
      <c r="E373" s="1"/>
      <c r="F373" s="1"/>
      <c r="G373" s="1"/>
    </row>
    <row r="374" spans="3:7" ht="14.25" customHeight="1">
      <c r="C374" s="1"/>
      <c r="D374" s="1"/>
      <c r="E374" s="1"/>
      <c r="F374" s="1"/>
      <c r="G374" s="1"/>
    </row>
    <row r="375" spans="3:7" ht="14.25" customHeight="1">
      <c r="C375" s="1"/>
      <c r="D375" s="1"/>
      <c r="E375" s="1"/>
      <c r="F375" s="1"/>
      <c r="G375" s="1"/>
    </row>
    <row r="376" spans="3:7" ht="14.25" customHeight="1">
      <c r="C376" s="1"/>
      <c r="D376" s="1"/>
      <c r="E376" s="1"/>
      <c r="F376" s="1"/>
      <c r="G376" s="1"/>
    </row>
    <row r="377" spans="3:7" ht="14.25" customHeight="1">
      <c r="C377" s="1"/>
      <c r="D377" s="1"/>
      <c r="E377" s="1"/>
      <c r="F377" s="1"/>
      <c r="G377" s="1"/>
    </row>
    <row r="378" spans="3:7" ht="14.25" customHeight="1">
      <c r="C378" s="1"/>
      <c r="D378" s="1"/>
      <c r="E378" s="1"/>
      <c r="F378" s="1"/>
      <c r="G378" s="1"/>
    </row>
    <row r="379" spans="3:7" ht="14.25" customHeight="1">
      <c r="C379" s="1"/>
      <c r="D379" s="1"/>
      <c r="E379" s="1"/>
      <c r="F379" s="1"/>
      <c r="G379" s="1"/>
    </row>
    <row r="380" spans="3:7" ht="14.25" customHeight="1">
      <c r="C380" s="1"/>
      <c r="D380" s="1"/>
      <c r="E380" s="1"/>
      <c r="F380" s="1"/>
      <c r="G380" s="1"/>
    </row>
    <row r="381" spans="3:7" ht="14.25" customHeight="1">
      <c r="C381" s="1"/>
      <c r="D381" s="1"/>
      <c r="E381" s="1"/>
      <c r="F381" s="1"/>
      <c r="G381" s="1"/>
    </row>
    <row r="382" spans="3:7" ht="14.25" customHeight="1">
      <c r="C382" s="1"/>
      <c r="D382" s="1"/>
      <c r="E382" s="1"/>
      <c r="F382" s="1"/>
      <c r="G382" s="1"/>
    </row>
    <row r="383" spans="3:7" ht="14.25" customHeight="1">
      <c r="C383" s="1"/>
      <c r="D383" s="1"/>
      <c r="E383" s="1"/>
      <c r="F383" s="1"/>
      <c r="G383" s="1"/>
    </row>
    <row r="384" spans="3:7" ht="14.25" customHeight="1">
      <c r="C384" s="1"/>
      <c r="D384" s="1"/>
      <c r="E384" s="1"/>
      <c r="F384" s="1"/>
      <c r="G384" s="1"/>
    </row>
    <row r="385" spans="3:7" ht="14.25" customHeight="1">
      <c r="C385" s="1"/>
      <c r="D385" s="1"/>
      <c r="E385" s="1"/>
      <c r="F385" s="1"/>
      <c r="G385" s="1"/>
    </row>
    <row r="386" spans="3:7" ht="14.25" customHeight="1">
      <c r="C386" s="1"/>
      <c r="D386" s="1"/>
      <c r="E386" s="1"/>
      <c r="F386" s="1"/>
      <c r="G386" s="1"/>
    </row>
    <row r="387" spans="3:7" ht="14.25" customHeight="1">
      <c r="C387" s="1"/>
      <c r="D387" s="1"/>
      <c r="E387" s="1"/>
      <c r="F387" s="1"/>
      <c r="G387" s="1"/>
    </row>
    <row r="388" spans="3:7" ht="14.25" customHeight="1">
      <c r="C388" s="1"/>
      <c r="D388" s="1"/>
      <c r="E388" s="1"/>
      <c r="F388" s="1"/>
      <c r="G388" s="1"/>
    </row>
    <row r="389" spans="3:7" ht="14.25" customHeight="1">
      <c r="C389" s="1"/>
      <c r="D389" s="1"/>
      <c r="E389" s="1"/>
      <c r="F389" s="1"/>
      <c r="G389" s="1"/>
    </row>
    <row r="390" spans="3:7" ht="14.25" customHeight="1">
      <c r="C390" s="1"/>
      <c r="D390" s="1"/>
      <c r="E390" s="1"/>
      <c r="F390" s="1"/>
      <c r="G390" s="1"/>
    </row>
    <row r="391" spans="3:7" ht="14.25" customHeight="1">
      <c r="C391" s="1"/>
      <c r="D391" s="1"/>
      <c r="E391" s="1"/>
      <c r="F391" s="1"/>
      <c r="G391" s="1"/>
    </row>
    <row r="392" spans="3:7" ht="14.25" customHeight="1">
      <c r="C392" s="1"/>
      <c r="D392" s="1"/>
      <c r="E392" s="1"/>
      <c r="F392" s="1"/>
      <c r="G392" s="1"/>
    </row>
    <row r="393" spans="3:7" ht="14.25" customHeight="1">
      <c r="C393" s="1"/>
      <c r="D393" s="1"/>
      <c r="E393" s="1"/>
      <c r="F393" s="1"/>
      <c r="G393" s="1"/>
    </row>
    <row r="394" spans="3:7" ht="14.25" customHeight="1">
      <c r="C394" s="1"/>
      <c r="D394" s="1"/>
      <c r="E394" s="1"/>
      <c r="F394" s="1"/>
      <c r="G394" s="1"/>
    </row>
    <row r="395" spans="3:7" ht="14.25" customHeight="1">
      <c r="C395" s="1"/>
      <c r="D395" s="1"/>
      <c r="E395" s="1"/>
      <c r="F395" s="1"/>
      <c r="G395" s="1"/>
    </row>
    <row r="396" spans="3:7" ht="14.25" customHeight="1">
      <c r="C396" s="1"/>
      <c r="D396" s="1"/>
      <c r="E396" s="1"/>
      <c r="F396" s="1"/>
      <c r="G396" s="1"/>
    </row>
    <row r="397" spans="3:7" ht="14.25" customHeight="1">
      <c r="C397" s="1"/>
      <c r="D397" s="1"/>
      <c r="E397" s="1"/>
      <c r="F397" s="1"/>
      <c r="G397" s="1"/>
    </row>
    <row r="398" spans="3:7" ht="14.25" customHeight="1">
      <c r="C398" s="1"/>
      <c r="D398" s="1"/>
      <c r="E398" s="1"/>
      <c r="F398" s="1"/>
      <c r="G398" s="1"/>
    </row>
    <row r="399" spans="3:7" ht="14.25" customHeight="1">
      <c r="C399" s="1"/>
      <c r="D399" s="1"/>
      <c r="E399" s="1"/>
      <c r="F399" s="1"/>
      <c r="G399" s="1"/>
    </row>
    <row r="400" spans="3:7" ht="14.25" customHeight="1">
      <c r="C400" s="1"/>
      <c r="D400" s="1"/>
      <c r="E400" s="1"/>
      <c r="F400" s="1"/>
      <c r="G400" s="1"/>
    </row>
    <row r="401" spans="3:7" ht="14.25" customHeight="1">
      <c r="C401" s="1"/>
      <c r="D401" s="1"/>
      <c r="E401" s="1"/>
      <c r="F401" s="1"/>
      <c r="G401" s="1"/>
    </row>
    <row r="402" spans="3:7" ht="14.25" customHeight="1">
      <c r="C402" s="1"/>
      <c r="D402" s="1"/>
      <c r="E402" s="1"/>
      <c r="F402" s="1"/>
      <c r="G402" s="1"/>
    </row>
    <row r="403" spans="3:7" ht="14.25" customHeight="1">
      <c r="C403" s="1"/>
      <c r="D403" s="1"/>
      <c r="E403" s="1"/>
      <c r="F403" s="1"/>
      <c r="G403" s="1"/>
    </row>
    <row r="404" spans="3:7" ht="14.25" customHeight="1">
      <c r="C404" s="1"/>
      <c r="D404" s="1"/>
      <c r="E404" s="1"/>
      <c r="F404" s="1"/>
      <c r="G404" s="1"/>
    </row>
    <row r="405" spans="3:7" ht="14.25" customHeight="1">
      <c r="C405" s="1"/>
      <c r="D405" s="1"/>
      <c r="E405" s="1"/>
      <c r="F405" s="1"/>
      <c r="G405" s="1"/>
    </row>
    <row r="406" spans="3:7" ht="14.25" customHeight="1">
      <c r="C406" s="1"/>
      <c r="D406" s="1"/>
      <c r="E406" s="1"/>
      <c r="F406" s="1"/>
      <c r="G406" s="1"/>
    </row>
    <row r="407" spans="3:7" ht="14.25" customHeight="1">
      <c r="C407" s="1"/>
      <c r="D407" s="1"/>
      <c r="E407" s="1"/>
      <c r="F407" s="1"/>
      <c r="G407" s="1"/>
    </row>
    <row r="408" spans="3:7" ht="14.25" customHeight="1">
      <c r="C408" s="1"/>
      <c r="D408" s="1"/>
      <c r="E408" s="1"/>
      <c r="F408" s="1"/>
      <c r="G408" s="1"/>
    </row>
    <row r="409" spans="3:7" ht="14.25" customHeight="1">
      <c r="C409" s="1"/>
      <c r="D409" s="1"/>
      <c r="E409" s="1"/>
      <c r="F409" s="1"/>
      <c r="G409" s="1"/>
    </row>
    <row r="410" spans="3:7" ht="14.25" customHeight="1">
      <c r="C410" s="1"/>
      <c r="D410" s="1"/>
      <c r="E410" s="1"/>
      <c r="F410" s="1"/>
      <c r="G410" s="1"/>
    </row>
    <row r="411" spans="3:7" ht="14.25" customHeight="1">
      <c r="C411" s="1"/>
      <c r="D411" s="1"/>
      <c r="E411" s="1"/>
      <c r="F411" s="1"/>
      <c r="G411" s="1"/>
    </row>
    <row r="412" spans="3:7" ht="14.25" customHeight="1">
      <c r="C412" s="1"/>
      <c r="D412" s="1"/>
      <c r="E412" s="1"/>
      <c r="F412" s="1"/>
      <c r="G412" s="1"/>
    </row>
    <row r="413" spans="3:7" ht="14.25" customHeight="1">
      <c r="C413" s="1"/>
      <c r="D413" s="1"/>
      <c r="E413" s="1"/>
      <c r="F413" s="1"/>
      <c r="G413" s="1"/>
    </row>
    <row r="414" spans="3:7" ht="14.25" customHeight="1">
      <c r="C414" s="1"/>
      <c r="D414" s="1"/>
      <c r="E414" s="1"/>
      <c r="F414" s="1"/>
      <c r="G414" s="1"/>
    </row>
    <row r="415" spans="3:7" ht="14.25" customHeight="1">
      <c r="C415" s="1"/>
      <c r="D415" s="1"/>
      <c r="E415" s="1"/>
      <c r="F415" s="1"/>
      <c r="G415" s="1"/>
    </row>
    <row r="416" spans="3:7" ht="14.25" customHeight="1">
      <c r="C416" s="1"/>
      <c r="D416" s="1"/>
      <c r="E416" s="1"/>
      <c r="F416" s="1"/>
      <c r="G416" s="1"/>
    </row>
    <row r="417" spans="3:7" ht="14.25" customHeight="1">
      <c r="C417" s="1"/>
      <c r="D417" s="1"/>
      <c r="E417" s="1"/>
      <c r="F417" s="1"/>
      <c r="G417" s="1"/>
    </row>
    <row r="418" spans="3:7" ht="14.25" customHeight="1">
      <c r="C418" s="1"/>
      <c r="D418" s="1"/>
      <c r="E418" s="1"/>
      <c r="F418" s="1"/>
      <c r="G418" s="1"/>
    </row>
    <row r="419" spans="3:7" ht="14.25" customHeight="1">
      <c r="C419" s="1"/>
      <c r="D419" s="1"/>
      <c r="E419" s="1"/>
      <c r="F419" s="1"/>
      <c r="G419" s="1"/>
    </row>
    <row r="420" spans="3:7" ht="14.25" customHeight="1">
      <c r="C420" s="1"/>
      <c r="D420" s="1"/>
      <c r="E420" s="1"/>
      <c r="F420" s="1"/>
      <c r="G420" s="1"/>
    </row>
    <row r="421" spans="3:7" ht="14.25" customHeight="1">
      <c r="C421" s="1"/>
      <c r="D421" s="1"/>
      <c r="E421" s="1"/>
      <c r="F421" s="1"/>
      <c r="G421" s="1"/>
    </row>
    <row r="422" spans="3:7" ht="14.25" customHeight="1">
      <c r="C422" s="1"/>
      <c r="D422" s="1"/>
      <c r="E422" s="1"/>
      <c r="F422" s="1"/>
      <c r="G422" s="1"/>
    </row>
    <row r="423" spans="3:7" ht="14.25" customHeight="1">
      <c r="C423" s="1"/>
      <c r="D423" s="1"/>
      <c r="E423" s="1"/>
      <c r="F423" s="1"/>
      <c r="G423" s="1"/>
    </row>
    <row r="424" spans="3:7" ht="14.25" customHeight="1">
      <c r="C424" s="1"/>
      <c r="D424" s="1"/>
      <c r="E424" s="1"/>
      <c r="F424" s="1"/>
      <c r="G424" s="1"/>
    </row>
    <row r="425" spans="3:7" ht="14.25" customHeight="1">
      <c r="C425" s="1"/>
      <c r="D425" s="1"/>
      <c r="E425" s="1"/>
      <c r="F425" s="1"/>
      <c r="G425" s="1"/>
    </row>
    <row r="426" spans="3:7" ht="14.25" customHeight="1">
      <c r="C426" s="1"/>
      <c r="D426" s="1"/>
      <c r="E426" s="1"/>
      <c r="F426" s="1"/>
      <c r="G426" s="1"/>
    </row>
    <row r="427" spans="3:7" ht="14.25" customHeight="1">
      <c r="C427" s="1"/>
      <c r="D427" s="1"/>
      <c r="E427" s="1"/>
      <c r="F427" s="1"/>
      <c r="G427" s="1"/>
    </row>
    <row r="428" spans="3:7" ht="14.25" customHeight="1">
      <c r="C428" s="1"/>
      <c r="D428" s="1"/>
      <c r="E428" s="1"/>
      <c r="F428" s="1"/>
      <c r="G428" s="1"/>
    </row>
    <row r="429" spans="3:7" ht="14.25" customHeight="1">
      <c r="C429" s="1"/>
      <c r="D429" s="1"/>
      <c r="E429" s="1"/>
      <c r="F429" s="1"/>
      <c r="G429" s="1"/>
    </row>
    <row r="430" spans="3:7" ht="14.25" customHeight="1">
      <c r="C430" s="1"/>
      <c r="D430" s="1"/>
      <c r="E430" s="1"/>
      <c r="F430" s="1"/>
      <c r="G430" s="1"/>
    </row>
    <row r="431" spans="3:7" ht="14.25" customHeight="1">
      <c r="C431" s="1"/>
      <c r="D431" s="1"/>
      <c r="E431" s="1"/>
      <c r="F431" s="1"/>
      <c r="G431" s="1"/>
    </row>
    <row r="432" spans="3:7" ht="14.25" customHeight="1">
      <c r="C432" s="1"/>
      <c r="D432" s="1"/>
      <c r="E432" s="1"/>
      <c r="F432" s="1"/>
      <c r="G432" s="1"/>
    </row>
    <row r="433" spans="3:7" ht="14.25" customHeight="1">
      <c r="C433" s="1"/>
      <c r="D433" s="1"/>
      <c r="E433" s="1"/>
      <c r="F433" s="1"/>
      <c r="G433" s="1"/>
    </row>
    <row r="434" spans="3:7" ht="14.25" customHeight="1">
      <c r="C434" s="1"/>
      <c r="D434" s="1"/>
      <c r="E434" s="1"/>
      <c r="F434" s="1"/>
      <c r="G434" s="1"/>
    </row>
    <row r="435" spans="3:7" ht="14.25" customHeight="1">
      <c r="C435" s="1"/>
      <c r="D435" s="1"/>
      <c r="E435" s="1"/>
      <c r="F435" s="1"/>
      <c r="G435" s="1"/>
    </row>
    <row r="436" spans="3:7" ht="14.25" customHeight="1">
      <c r="C436" s="1"/>
      <c r="D436" s="1"/>
      <c r="E436" s="1"/>
      <c r="F436" s="1"/>
      <c r="G436" s="1"/>
    </row>
    <row r="437" spans="3:7" ht="14.25" customHeight="1">
      <c r="C437" s="1"/>
      <c r="D437" s="1"/>
      <c r="E437" s="1"/>
      <c r="F437" s="1"/>
      <c r="G437" s="1"/>
    </row>
    <row r="438" spans="3:7" ht="14.25" customHeight="1">
      <c r="C438" s="1"/>
      <c r="D438" s="1"/>
      <c r="E438" s="1"/>
      <c r="F438" s="1"/>
      <c r="G438" s="1"/>
    </row>
    <row r="439" spans="3:7" ht="14.25" customHeight="1">
      <c r="C439" s="1"/>
      <c r="D439" s="1"/>
      <c r="E439" s="1"/>
      <c r="F439" s="1"/>
      <c r="G439" s="1"/>
    </row>
    <row r="440" spans="3:7" ht="14.25" customHeight="1">
      <c r="C440" s="1"/>
      <c r="D440" s="1"/>
      <c r="E440" s="1"/>
      <c r="F440" s="1"/>
      <c r="G440" s="1"/>
    </row>
    <row r="441" spans="3:7" ht="14.25" customHeight="1">
      <c r="C441" s="1"/>
      <c r="D441" s="1"/>
      <c r="E441" s="1"/>
      <c r="F441" s="1"/>
      <c r="G441" s="1"/>
    </row>
    <row r="442" spans="3:7" ht="14.25" customHeight="1">
      <c r="C442" s="1"/>
      <c r="D442" s="1"/>
      <c r="E442" s="1"/>
      <c r="F442" s="1"/>
      <c r="G442" s="1"/>
    </row>
    <row r="443" spans="3:7" ht="14.25" customHeight="1">
      <c r="C443" s="1"/>
      <c r="D443" s="1"/>
      <c r="E443" s="1"/>
      <c r="F443" s="1"/>
      <c r="G443" s="1"/>
    </row>
    <row r="444" spans="3:7" ht="14.25" customHeight="1">
      <c r="C444" s="1"/>
      <c r="D444" s="1"/>
      <c r="E444" s="1"/>
      <c r="F444" s="1"/>
      <c r="G444" s="1"/>
    </row>
    <row r="445" spans="3:7" ht="14.25" customHeight="1">
      <c r="C445" s="1"/>
      <c r="D445" s="1"/>
      <c r="E445" s="1"/>
      <c r="F445" s="1"/>
      <c r="G445" s="1"/>
    </row>
    <row r="446" spans="3:7" ht="14.25" customHeight="1">
      <c r="C446" s="1"/>
      <c r="D446" s="1"/>
      <c r="E446" s="1"/>
      <c r="F446" s="1"/>
      <c r="G446" s="1"/>
    </row>
    <row r="447" spans="3:7" ht="14.25" customHeight="1">
      <c r="C447" s="1"/>
      <c r="D447" s="1"/>
      <c r="E447" s="1"/>
      <c r="F447" s="1"/>
      <c r="G447" s="1"/>
    </row>
    <row r="448" spans="3:7" ht="14.25" customHeight="1">
      <c r="C448" s="1"/>
      <c r="D448" s="1"/>
      <c r="E448" s="1"/>
      <c r="F448" s="1"/>
      <c r="G448" s="1"/>
    </row>
    <row r="449" spans="3:7" ht="14.25" customHeight="1">
      <c r="C449" s="1"/>
      <c r="D449" s="1"/>
      <c r="E449" s="1"/>
      <c r="F449" s="1"/>
      <c r="G449" s="1"/>
    </row>
    <row r="450" spans="3:7" ht="14.25" customHeight="1">
      <c r="C450" s="1"/>
      <c r="D450" s="1"/>
      <c r="E450" s="1"/>
      <c r="F450" s="1"/>
      <c r="G450" s="1"/>
    </row>
    <row r="451" spans="3:7" ht="14.25" customHeight="1">
      <c r="C451" s="1"/>
      <c r="D451" s="1"/>
      <c r="E451" s="1"/>
      <c r="F451" s="1"/>
      <c r="G451" s="1"/>
    </row>
    <row r="452" spans="3:7" ht="14.25" customHeight="1">
      <c r="C452" s="1"/>
      <c r="D452" s="1"/>
      <c r="E452" s="1"/>
      <c r="F452" s="1"/>
      <c r="G452" s="1"/>
    </row>
    <row r="453" spans="3:7" ht="14.25" customHeight="1">
      <c r="C453" s="1"/>
      <c r="D453" s="1"/>
      <c r="E453" s="1"/>
      <c r="F453" s="1"/>
      <c r="G453" s="1"/>
    </row>
    <row r="454" spans="3:7" ht="14.25" customHeight="1">
      <c r="C454" s="1"/>
      <c r="D454" s="1"/>
      <c r="E454" s="1"/>
      <c r="F454" s="1"/>
      <c r="G454" s="1"/>
    </row>
    <row r="455" spans="3:7" ht="14.25" customHeight="1">
      <c r="C455" s="1"/>
      <c r="D455" s="1"/>
      <c r="E455" s="1"/>
      <c r="F455" s="1"/>
      <c r="G455" s="1"/>
    </row>
    <row r="456" spans="3:7" ht="14.25" customHeight="1">
      <c r="C456" s="1"/>
      <c r="D456" s="1"/>
      <c r="E456" s="1"/>
      <c r="F456" s="1"/>
      <c r="G456" s="1"/>
    </row>
    <row r="457" spans="3:7" ht="14.25" customHeight="1">
      <c r="C457" s="1"/>
      <c r="D457" s="1"/>
      <c r="E457" s="1"/>
      <c r="F457" s="1"/>
      <c r="G457" s="1"/>
    </row>
    <row r="458" spans="3:7" ht="14.25" customHeight="1">
      <c r="C458" s="1"/>
      <c r="D458" s="1"/>
      <c r="E458" s="1"/>
      <c r="F458" s="1"/>
      <c r="G458" s="1"/>
    </row>
    <row r="459" spans="3:7" ht="14.25" customHeight="1">
      <c r="C459" s="1"/>
      <c r="D459" s="1"/>
      <c r="E459" s="1"/>
      <c r="F459" s="1"/>
      <c r="G459" s="1"/>
    </row>
    <row r="460" spans="3:7" ht="14.25" customHeight="1">
      <c r="C460" s="1"/>
      <c r="D460" s="1"/>
      <c r="E460" s="1"/>
      <c r="F460" s="1"/>
      <c r="G460" s="1"/>
    </row>
    <row r="461" spans="3:7" ht="14.25" customHeight="1">
      <c r="C461" s="1"/>
      <c r="D461" s="1"/>
      <c r="E461" s="1"/>
      <c r="F461" s="1"/>
      <c r="G461" s="1"/>
    </row>
    <row r="462" spans="3:7" ht="14.25" customHeight="1">
      <c r="C462" s="1"/>
      <c r="D462" s="1"/>
      <c r="E462" s="1"/>
      <c r="F462" s="1"/>
      <c r="G462" s="1"/>
    </row>
    <row r="463" spans="3:7" ht="14.25" customHeight="1">
      <c r="C463" s="1"/>
      <c r="D463" s="1"/>
      <c r="E463" s="1"/>
      <c r="F463" s="1"/>
      <c r="G463" s="1"/>
    </row>
    <row r="464" spans="3:7" ht="14.25" customHeight="1">
      <c r="C464" s="1"/>
      <c r="D464" s="1"/>
      <c r="E464" s="1"/>
      <c r="F464" s="1"/>
      <c r="G464" s="1"/>
    </row>
    <row r="465" spans="3:7" ht="14.25" customHeight="1">
      <c r="C465" s="1"/>
      <c r="D465" s="1"/>
      <c r="E465" s="1"/>
      <c r="F465" s="1"/>
      <c r="G465" s="1"/>
    </row>
    <row r="466" spans="3:7" ht="14.25" customHeight="1">
      <c r="C466" s="1"/>
      <c r="D466" s="1"/>
      <c r="E466" s="1"/>
      <c r="F466" s="1"/>
      <c r="G466" s="1"/>
    </row>
    <row r="467" spans="3:7" ht="14.25" customHeight="1">
      <c r="C467" s="1"/>
      <c r="D467" s="1"/>
      <c r="E467" s="1"/>
      <c r="F467" s="1"/>
      <c r="G467" s="1"/>
    </row>
    <row r="468" spans="3:7" ht="14.25" customHeight="1">
      <c r="C468" s="1"/>
      <c r="D468" s="1"/>
      <c r="E468" s="1"/>
      <c r="F468" s="1"/>
      <c r="G468" s="1"/>
    </row>
    <row r="469" spans="3:7" ht="14.25" customHeight="1">
      <c r="C469" s="1"/>
      <c r="D469" s="1"/>
      <c r="E469" s="1"/>
      <c r="F469" s="1"/>
      <c r="G469" s="1"/>
    </row>
    <row r="470" spans="3:7" ht="14.25" customHeight="1">
      <c r="C470" s="1"/>
      <c r="D470" s="1"/>
      <c r="E470" s="1"/>
      <c r="F470" s="1"/>
      <c r="G470" s="1"/>
    </row>
    <row r="471" spans="3:7" ht="14.25" customHeight="1">
      <c r="C471" s="1"/>
      <c r="D471" s="1"/>
      <c r="E471" s="1"/>
      <c r="F471" s="1"/>
      <c r="G471" s="1"/>
    </row>
    <row r="472" spans="3:7" ht="14.25" customHeight="1">
      <c r="C472" s="1"/>
      <c r="D472" s="1"/>
      <c r="E472" s="1"/>
      <c r="F472" s="1"/>
      <c r="G472" s="1"/>
    </row>
    <row r="473" spans="3:7" ht="14.25" customHeight="1">
      <c r="C473" s="1"/>
      <c r="D473" s="1"/>
      <c r="E473" s="1"/>
      <c r="F473" s="1"/>
      <c r="G473" s="1"/>
    </row>
    <row r="474" spans="3:7" ht="14.25" customHeight="1">
      <c r="C474" s="1"/>
      <c r="D474" s="1"/>
      <c r="E474" s="1"/>
      <c r="F474" s="1"/>
      <c r="G474" s="1"/>
    </row>
    <row r="475" spans="3:7" ht="14.25" customHeight="1">
      <c r="C475" s="1"/>
      <c r="D475" s="1"/>
      <c r="E475" s="1"/>
      <c r="F475" s="1"/>
      <c r="G475" s="1"/>
    </row>
    <row r="476" spans="3:7" ht="14.25" customHeight="1">
      <c r="C476" s="1"/>
      <c r="D476" s="1"/>
      <c r="E476" s="1"/>
      <c r="F476" s="1"/>
      <c r="G476" s="1"/>
    </row>
    <row r="477" spans="3:7" ht="14.25" customHeight="1">
      <c r="C477" s="1"/>
      <c r="D477" s="1"/>
      <c r="E477" s="1"/>
      <c r="F477" s="1"/>
      <c r="G477" s="1"/>
    </row>
    <row r="478" spans="3:7" ht="14.25" customHeight="1">
      <c r="C478" s="1"/>
      <c r="D478" s="1"/>
      <c r="E478" s="1"/>
      <c r="F478" s="1"/>
      <c r="G478" s="1"/>
    </row>
    <row r="479" spans="3:7" ht="14.25" customHeight="1">
      <c r="C479" s="1"/>
      <c r="D479" s="1"/>
      <c r="E479" s="1"/>
      <c r="F479" s="1"/>
      <c r="G479" s="1"/>
    </row>
    <row r="480" spans="3:7" ht="14.25" customHeight="1">
      <c r="C480" s="1"/>
      <c r="D480" s="1"/>
      <c r="E480" s="1"/>
      <c r="F480" s="1"/>
      <c r="G480" s="1"/>
    </row>
    <row r="481" spans="3:7" ht="14.25" customHeight="1">
      <c r="C481" s="1"/>
      <c r="D481" s="1"/>
      <c r="E481" s="1"/>
      <c r="F481" s="1"/>
      <c r="G481" s="1"/>
    </row>
    <row r="482" spans="3:7" ht="14.25" customHeight="1">
      <c r="C482" s="1"/>
      <c r="D482" s="1"/>
      <c r="E482" s="1"/>
      <c r="F482" s="1"/>
      <c r="G482" s="1"/>
    </row>
    <row r="483" spans="3:7" ht="14.25" customHeight="1">
      <c r="C483" s="1"/>
      <c r="D483" s="1"/>
      <c r="E483" s="1"/>
      <c r="F483" s="1"/>
      <c r="G483" s="1"/>
    </row>
    <row r="484" spans="3:7" ht="14.25" customHeight="1">
      <c r="C484" s="1"/>
      <c r="D484" s="1"/>
      <c r="E484" s="1"/>
      <c r="F484" s="1"/>
      <c r="G484" s="1"/>
    </row>
    <row r="485" spans="3:7" ht="14.25" customHeight="1">
      <c r="C485" s="1"/>
      <c r="D485" s="1"/>
      <c r="E485" s="1"/>
      <c r="F485" s="1"/>
      <c r="G485" s="1"/>
    </row>
    <row r="486" spans="3:7" ht="14.25" customHeight="1">
      <c r="C486" s="1"/>
      <c r="D486" s="1"/>
      <c r="E486" s="1"/>
      <c r="F486" s="1"/>
      <c r="G486" s="1"/>
    </row>
    <row r="487" spans="3:7" ht="14.25" customHeight="1">
      <c r="C487" s="1"/>
      <c r="D487" s="1"/>
      <c r="E487" s="1"/>
      <c r="F487" s="1"/>
      <c r="G487" s="1"/>
    </row>
    <row r="488" spans="3:7" ht="14.25" customHeight="1">
      <c r="C488" s="1"/>
      <c r="D488" s="1"/>
      <c r="E488" s="1"/>
      <c r="F488" s="1"/>
      <c r="G488" s="1"/>
    </row>
    <row r="489" spans="3:7" ht="14.25" customHeight="1">
      <c r="C489" s="1"/>
      <c r="D489" s="1"/>
      <c r="E489" s="1"/>
      <c r="F489" s="1"/>
      <c r="G489" s="1"/>
    </row>
    <row r="490" spans="3:7" ht="14.25" customHeight="1">
      <c r="C490" s="1"/>
      <c r="D490" s="1"/>
      <c r="E490" s="1"/>
      <c r="F490" s="1"/>
      <c r="G490" s="1"/>
    </row>
    <row r="491" spans="3:7" ht="14.25" customHeight="1">
      <c r="C491" s="1"/>
      <c r="D491" s="1"/>
      <c r="E491" s="1"/>
      <c r="F491" s="1"/>
      <c r="G491" s="1"/>
    </row>
    <row r="492" spans="3:7" ht="14.25" customHeight="1">
      <c r="C492" s="1"/>
      <c r="D492" s="1"/>
      <c r="E492" s="1"/>
      <c r="F492" s="1"/>
      <c r="G492" s="1"/>
    </row>
    <row r="493" spans="3:7" ht="14.25" customHeight="1">
      <c r="C493" s="1"/>
      <c r="D493" s="1"/>
      <c r="E493" s="1"/>
      <c r="F493" s="1"/>
      <c r="G493" s="1"/>
    </row>
    <row r="494" spans="3:7" ht="14.25" customHeight="1">
      <c r="C494" s="1"/>
      <c r="D494" s="1"/>
      <c r="E494" s="1"/>
      <c r="F494" s="1"/>
      <c r="G494" s="1"/>
    </row>
    <row r="495" spans="3:7" ht="14.25" customHeight="1">
      <c r="C495" s="1"/>
      <c r="D495" s="1"/>
      <c r="E495" s="1"/>
      <c r="F495" s="1"/>
      <c r="G495" s="1"/>
    </row>
    <row r="496" spans="3:7" ht="14.25" customHeight="1">
      <c r="C496" s="1"/>
      <c r="D496" s="1"/>
      <c r="E496" s="1"/>
      <c r="F496" s="1"/>
      <c r="G496" s="1"/>
    </row>
    <row r="497" spans="3:7" ht="14.25" customHeight="1">
      <c r="C497" s="1"/>
      <c r="D497" s="1"/>
      <c r="E497" s="1"/>
      <c r="F497" s="1"/>
      <c r="G497" s="1"/>
    </row>
    <row r="498" spans="3:7" ht="14.25" customHeight="1">
      <c r="C498" s="1"/>
      <c r="D498" s="1"/>
      <c r="E498" s="1"/>
      <c r="F498" s="1"/>
      <c r="G498" s="1"/>
    </row>
    <row r="499" spans="3:7" ht="14.25" customHeight="1">
      <c r="C499" s="1"/>
      <c r="D499" s="1"/>
      <c r="E499" s="1"/>
      <c r="F499" s="1"/>
      <c r="G499" s="1"/>
    </row>
    <row r="500" spans="3:7" ht="14.25" customHeight="1">
      <c r="C500" s="1"/>
      <c r="D500" s="1"/>
      <c r="E500" s="1"/>
      <c r="F500" s="1"/>
      <c r="G500" s="1"/>
    </row>
    <row r="501" spans="3:7" ht="14.25" customHeight="1">
      <c r="C501" s="1"/>
      <c r="D501" s="1"/>
      <c r="E501" s="1"/>
      <c r="F501" s="1"/>
      <c r="G501" s="1"/>
    </row>
    <row r="502" spans="3:7" ht="14.25" customHeight="1">
      <c r="C502" s="1"/>
      <c r="D502" s="1"/>
      <c r="E502" s="1"/>
      <c r="F502" s="1"/>
      <c r="G502" s="1"/>
    </row>
    <row r="503" spans="3:7" ht="14.25" customHeight="1">
      <c r="C503" s="1"/>
      <c r="D503" s="1"/>
      <c r="E503" s="1"/>
      <c r="F503" s="1"/>
      <c r="G503" s="1"/>
    </row>
    <row r="504" spans="3:7" ht="14.25" customHeight="1">
      <c r="C504" s="1"/>
      <c r="D504" s="1"/>
      <c r="E504" s="1"/>
      <c r="F504" s="1"/>
      <c r="G504" s="1"/>
    </row>
    <row r="505" spans="3:7" ht="14.25" customHeight="1">
      <c r="C505" s="1"/>
      <c r="D505" s="1"/>
      <c r="E505" s="1"/>
      <c r="F505" s="1"/>
      <c r="G505" s="1"/>
    </row>
    <row r="506" spans="3:7" ht="14.25" customHeight="1">
      <c r="C506" s="1"/>
      <c r="D506" s="1"/>
      <c r="E506" s="1"/>
      <c r="F506" s="1"/>
      <c r="G506" s="1"/>
    </row>
    <row r="507" spans="3:7" ht="14.25" customHeight="1">
      <c r="C507" s="1"/>
      <c r="D507" s="1"/>
      <c r="E507" s="1"/>
      <c r="F507" s="1"/>
      <c r="G507" s="1"/>
    </row>
    <row r="508" spans="3:7" ht="14.25" customHeight="1">
      <c r="C508" s="1"/>
      <c r="D508" s="1"/>
      <c r="E508" s="1"/>
      <c r="F508" s="1"/>
      <c r="G508" s="1"/>
    </row>
    <row r="509" spans="3:7" ht="14.25" customHeight="1">
      <c r="C509" s="1"/>
      <c r="D509" s="1"/>
      <c r="E509" s="1"/>
      <c r="F509" s="1"/>
      <c r="G509" s="1"/>
    </row>
    <row r="510" spans="3:7" ht="14.25" customHeight="1">
      <c r="C510" s="1"/>
      <c r="D510" s="1"/>
      <c r="E510" s="1"/>
      <c r="F510" s="1"/>
      <c r="G510" s="1"/>
    </row>
    <row r="511" spans="3:7" ht="14.25" customHeight="1">
      <c r="C511" s="1"/>
      <c r="D511" s="1"/>
      <c r="E511" s="1"/>
      <c r="F511" s="1"/>
      <c r="G511" s="1"/>
    </row>
    <row r="512" spans="3:7" ht="14.25" customHeight="1">
      <c r="C512" s="1"/>
      <c r="D512" s="1"/>
      <c r="E512" s="1"/>
      <c r="F512" s="1"/>
      <c r="G512" s="1"/>
    </row>
    <row r="513" spans="3:7" ht="14.25" customHeight="1">
      <c r="C513" s="1"/>
      <c r="D513" s="1"/>
      <c r="E513" s="1"/>
      <c r="F513" s="1"/>
      <c r="G513" s="1"/>
    </row>
    <row r="514" spans="3:7" ht="14.25" customHeight="1">
      <c r="C514" s="1"/>
      <c r="D514" s="1"/>
      <c r="E514" s="1"/>
      <c r="F514" s="1"/>
      <c r="G514" s="1"/>
    </row>
    <row r="515" spans="3:7" ht="14.25" customHeight="1">
      <c r="C515" s="1"/>
      <c r="D515" s="1"/>
      <c r="E515" s="1"/>
      <c r="F515" s="1"/>
      <c r="G515" s="1"/>
    </row>
    <row r="516" spans="3:7" ht="14.25" customHeight="1">
      <c r="C516" s="1"/>
      <c r="D516" s="1"/>
      <c r="E516" s="1"/>
      <c r="F516" s="1"/>
      <c r="G516" s="1"/>
    </row>
    <row r="517" spans="3:7" ht="14.25" customHeight="1">
      <c r="C517" s="1"/>
      <c r="D517" s="1"/>
      <c r="E517" s="1"/>
      <c r="F517" s="1"/>
      <c r="G517" s="1"/>
    </row>
    <row r="518" spans="3:7" ht="14.25" customHeight="1">
      <c r="C518" s="1"/>
      <c r="D518" s="1"/>
      <c r="E518" s="1"/>
      <c r="F518" s="1"/>
      <c r="G518" s="1"/>
    </row>
    <row r="519" spans="3:7" ht="14.25" customHeight="1">
      <c r="C519" s="1"/>
      <c r="D519" s="1"/>
      <c r="E519" s="1"/>
      <c r="F519" s="1"/>
      <c r="G519" s="1"/>
    </row>
    <row r="520" spans="3:7" ht="14.25" customHeight="1">
      <c r="C520" s="1"/>
      <c r="D520" s="1"/>
      <c r="E520" s="1"/>
      <c r="F520" s="1"/>
      <c r="G520" s="1"/>
    </row>
    <row r="521" spans="3:7" ht="14.25" customHeight="1">
      <c r="C521" s="1"/>
      <c r="D521" s="1"/>
      <c r="E521" s="1"/>
      <c r="F521" s="1"/>
      <c r="G521" s="1"/>
    </row>
    <row r="522" spans="3:7" ht="14.25" customHeight="1">
      <c r="C522" s="1"/>
      <c r="D522" s="1"/>
      <c r="E522" s="1"/>
      <c r="F522" s="1"/>
      <c r="G522" s="1"/>
    </row>
    <row r="523" spans="3:7" ht="14.25" customHeight="1">
      <c r="C523" s="1"/>
      <c r="D523" s="1"/>
      <c r="E523" s="1"/>
      <c r="F523" s="1"/>
      <c r="G523" s="1"/>
    </row>
    <row r="524" spans="3:7" ht="14.25" customHeight="1">
      <c r="C524" s="1"/>
      <c r="D524" s="1"/>
      <c r="E524" s="1"/>
      <c r="F524" s="1"/>
      <c r="G524" s="1"/>
    </row>
    <row r="525" spans="3:7" ht="14.25" customHeight="1">
      <c r="C525" s="1"/>
      <c r="D525" s="1"/>
      <c r="E525" s="1"/>
      <c r="F525" s="1"/>
      <c r="G525" s="1"/>
    </row>
    <row r="526" spans="3:7" ht="14.25" customHeight="1">
      <c r="C526" s="1"/>
      <c r="D526" s="1"/>
      <c r="E526" s="1"/>
      <c r="F526" s="1"/>
      <c r="G526" s="1"/>
    </row>
    <row r="527" spans="3:7" ht="14.25" customHeight="1">
      <c r="C527" s="1"/>
      <c r="D527" s="1"/>
      <c r="E527" s="1"/>
      <c r="F527" s="1"/>
      <c r="G527" s="1"/>
    </row>
    <row r="528" spans="3:7" ht="14.25" customHeight="1">
      <c r="C528" s="1"/>
      <c r="D528" s="1"/>
      <c r="E528" s="1"/>
      <c r="F528" s="1"/>
      <c r="G528" s="1"/>
    </row>
    <row r="529" spans="3:7" ht="14.25" customHeight="1">
      <c r="C529" s="1"/>
      <c r="D529" s="1"/>
      <c r="E529" s="1"/>
      <c r="F529" s="1"/>
      <c r="G529" s="1"/>
    </row>
    <row r="530" spans="3:7" ht="14.25" customHeight="1">
      <c r="C530" s="1"/>
      <c r="D530" s="1"/>
      <c r="E530" s="1"/>
      <c r="F530" s="1"/>
      <c r="G530" s="1"/>
    </row>
    <row r="531" spans="3:7" ht="14.25" customHeight="1">
      <c r="C531" s="1"/>
      <c r="D531" s="1"/>
      <c r="E531" s="1"/>
      <c r="F531" s="1"/>
      <c r="G531" s="1"/>
    </row>
    <row r="532" spans="3:7" ht="14.25" customHeight="1">
      <c r="C532" s="1"/>
      <c r="D532" s="1"/>
      <c r="E532" s="1"/>
      <c r="F532" s="1"/>
      <c r="G532" s="1"/>
    </row>
    <row r="533" spans="3:7" ht="14.25" customHeight="1">
      <c r="C533" s="1"/>
      <c r="D533" s="1"/>
      <c r="E533" s="1"/>
      <c r="F533" s="1"/>
      <c r="G533" s="1"/>
    </row>
    <row r="534" spans="3:7" ht="14.25" customHeight="1">
      <c r="C534" s="1"/>
      <c r="D534" s="1"/>
      <c r="E534" s="1"/>
      <c r="F534" s="1"/>
      <c r="G534" s="1"/>
    </row>
    <row r="535" spans="3:7" ht="14.25" customHeight="1">
      <c r="C535" s="1"/>
      <c r="D535" s="1"/>
      <c r="E535" s="1"/>
      <c r="F535" s="1"/>
      <c r="G535" s="1"/>
    </row>
    <row r="536" spans="3:7" ht="14.25" customHeight="1">
      <c r="C536" s="1"/>
      <c r="D536" s="1"/>
      <c r="E536" s="1"/>
      <c r="F536" s="1"/>
      <c r="G536" s="1"/>
    </row>
    <row r="537" spans="3:7" ht="14.25" customHeight="1">
      <c r="C537" s="1"/>
      <c r="D537" s="1"/>
      <c r="E537" s="1"/>
      <c r="F537" s="1"/>
      <c r="G537" s="1"/>
    </row>
    <row r="538" spans="3:7" ht="14.25" customHeight="1">
      <c r="C538" s="1"/>
      <c r="D538" s="1"/>
      <c r="E538" s="1"/>
      <c r="F538" s="1"/>
      <c r="G538" s="1"/>
    </row>
    <row r="539" spans="3:7" ht="14.25" customHeight="1">
      <c r="C539" s="1"/>
      <c r="D539" s="1"/>
      <c r="E539" s="1"/>
      <c r="F539" s="1"/>
      <c r="G539" s="1"/>
    </row>
    <row r="540" spans="3:7" ht="14.25" customHeight="1">
      <c r="C540" s="1"/>
      <c r="D540" s="1"/>
      <c r="E540" s="1"/>
      <c r="F540" s="1"/>
      <c r="G540" s="1"/>
    </row>
    <row r="541" spans="3:7" ht="14.25" customHeight="1">
      <c r="C541" s="1"/>
      <c r="D541" s="1"/>
      <c r="E541" s="1"/>
      <c r="F541" s="1"/>
      <c r="G541" s="1"/>
    </row>
    <row r="542" spans="3:7" ht="14.25" customHeight="1">
      <c r="C542" s="1"/>
      <c r="D542" s="1"/>
      <c r="E542" s="1"/>
      <c r="F542" s="1"/>
      <c r="G542" s="1"/>
    </row>
    <row r="543" spans="3:7" ht="14.25" customHeight="1">
      <c r="C543" s="1"/>
      <c r="D543" s="1"/>
      <c r="E543" s="1"/>
      <c r="F543" s="1"/>
      <c r="G543" s="1"/>
    </row>
    <row r="544" spans="3:7" ht="14.25" customHeight="1">
      <c r="C544" s="1"/>
      <c r="D544" s="1"/>
      <c r="E544" s="1"/>
      <c r="F544" s="1"/>
      <c r="G544" s="1"/>
    </row>
    <row r="545" spans="3:7" ht="14.25" customHeight="1">
      <c r="C545" s="1"/>
      <c r="D545" s="1"/>
      <c r="E545" s="1"/>
      <c r="F545" s="1"/>
      <c r="G545" s="1"/>
    </row>
    <row r="546" spans="3:7" ht="14.25" customHeight="1">
      <c r="C546" s="1"/>
      <c r="D546" s="1"/>
      <c r="E546" s="1"/>
      <c r="F546" s="1"/>
      <c r="G546" s="1"/>
    </row>
    <row r="547" spans="3:7" ht="14.25" customHeight="1">
      <c r="C547" s="1"/>
      <c r="D547" s="1"/>
      <c r="E547" s="1"/>
      <c r="F547" s="1"/>
      <c r="G547" s="1"/>
    </row>
    <row r="548" spans="3:7" ht="14.25" customHeight="1">
      <c r="C548" s="1"/>
      <c r="D548" s="1"/>
      <c r="E548" s="1"/>
      <c r="F548" s="1"/>
      <c r="G548" s="1"/>
    </row>
    <row r="549" spans="3:7" ht="14.25" customHeight="1">
      <c r="C549" s="1"/>
      <c r="D549" s="1"/>
      <c r="E549" s="1"/>
      <c r="F549" s="1"/>
      <c r="G549" s="1"/>
    </row>
    <row r="550" spans="3:7" ht="14.25" customHeight="1">
      <c r="C550" s="1"/>
      <c r="D550" s="1"/>
      <c r="E550" s="1"/>
      <c r="F550" s="1"/>
      <c r="G550" s="1"/>
    </row>
    <row r="551" spans="3:7" ht="14.25" customHeight="1">
      <c r="C551" s="1"/>
      <c r="D551" s="1"/>
      <c r="E551" s="1"/>
      <c r="F551" s="1"/>
      <c r="G551" s="1"/>
    </row>
    <row r="552" spans="3:7" ht="14.25" customHeight="1">
      <c r="C552" s="1"/>
      <c r="D552" s="1"/>
      <c r="E552" s="1"/>
      <c r="F552" s="1"/>
      <c r="G552" s="1"/>
    </row>
    <row r="553" spans="3:7" ht="14.25" customHeight="1">
      <c r="C553" s="1"/>
      <c r="D553" s="1"/>
      <c r="E553" s="1"/>
      <c r="F553" s="1"/>
      <c r="G553" s="1"/>
    </row>
    <row r="554" spans="3:7" ht="14.25" customHeight="1">
      <c r="C554" s="1"/>
      <c r="D554" s="1"/>
      <c r="E554" s="1"/>
      <c r="F554" s="1"/>
      <c r="G554" s="1"/>
    </row>
    <row r="555" spans="3:7" ht="14.25" customHeight="1">
      <c r="C555" s="1"/>
      <c r="D555" s="1"/>
      <c r="E555" s="1"/>
      <c r="F555" s="1"/>
      <c r="G555" s="1"/>
    </row>
    <row r="556" spans="3:7" ht="14.25" customHeight="1">
      <c r="C556" s="1"/>
      <c r="D556" s="1"/>
      <c r="E556" s="1"/>
      <c r="F556" s="1"/>
      <c r="G556" s="1"/>
    </row>
    <row r="557" spans="3:7" ht="14.25" customHeight="1">
      <c r="C557" s="1"/>
      <c r="D557" s="1"/>
      <c r="E557" s="1"/>
      <c r="F557" s="1"/>
      <c r="G557" s="1"/>
    </row>
    <row r="558" spans="3:7" ht="14.25" customHeight="1">
      <c r="C558" s="1"/>
      <c r="D558" s="1"/>
      <c r="E558" s="1"/>
      <c r="F558" s="1"/>
      <c r="G558" s="1"/>
    </row>
    <row r="559" spans="3:7" ht="14.25" customHeight="1">
      <c r="C559" s="1"/>
      <c r="D559" s="1"/>
      <c r="E559" s="1"/>
      <c r="F559" s="1"/>
      <c r="G559" s="1"/>
    </row>
    <row r="560" spans="3:7" ht="14.25" customHeight="1">
      <c r="C560" s="1"/>
      <c r="D560" s="1"/>
      <c r="E560" s="1"/>
      <c r="F560" s="1"/>
      <c r="G560" s="1"/>
    </row>
    <row r="561" spans="3:7" ht="14.25" customHeight="1">
      <c r="C561" s="1"/>
      <c r="D561" s="1"/>
      <c r="E561" s="1"/>
      <c r="F561" s="1"/>
      <c r="G561" s="1"/>
    </row>
    <row r="562" spans="3:7" ht="14.25" customHeight="1">
      <c r="C562" s="1"/>
      <c r="D562" s="1"/>
      <c r="E562" s="1"/>
      <c r="F562" s="1"/>
      <c r="G562" s="1"/>
    </row>
    <row r="563" spans="3:7" ht="14.25" customHeight="1">
      <c r="C563" s="1"/>
      <c r="D563" s="1"/>
      <c r="E563" s="1"/>
      <c r="F563" s="1"/>
      <c r="G563" s="1"/>
    </row>
    <row r="564" spans="3:7" ht="14.25" customHeight="1">
      <c r="C564" s="1"/>
      <c r="D564" s="1"/>
      <c r="E564" s="1"/>
      <c r="F564" s="1"/>
      <c r="G564" s="1"/>
    </row>
    <row r="565" spans="3:7" ht="14.25" customHeight="1">
      <c r="C565" s="1"/>
      <c r="D565" s="1"/>
      <c r="E565" s="1"/>
      <c r="F565" s="1"/>
      <c r="G565" s="1"/>
    </row>
    <row r="566" spans="3:7" ht="14.25" customHeight="1">
      <c r="C566" s="1"/>
      <c r="D566" s="1"/>
      <c r="E566" s="1"/>
      <c r="F566" s="1"/>
      <c r="G566" s="1"/>
    </row>
    <row r="567" spans="3:7" ht="14.25" customHeight="1">
      <c r="C567" s="1"/>
      <c r="D567" s="1"/>
      <c r="E567" s="1"/>
      <c r="F567" s="1"/>
      <c r="G567" s="1"/>
    </row>
    <row r="568" spans="3:7" ht="14.25" customHeight="1">
      <c r="C568" s="1"/>
      <c r="D568" s="1"/>
      <c r="E568" s="1"/>
      <c r="F568" s="1"/>
      <c r="G568" s="1"/>
    </row>
    <row r="569" spans="3:7" ht="14.25" customHeight="1">
      <c r="C569" s="1"/>
      <c r="D569" s="1"/>
      <c r="E569" s="1"/>
      <c r="F569" s="1"/>
      <c r="G569" s="1"/>
    </row>
    <row r="570" spans="3:7" ht="14.25" customHeight="1">
      <c r="C570" s="1"/>
      <c r="D570" s="1"/>
      <c r="E570" s="1"/>
      <c r="F570" s="1"/>
      <c r="G570" s="1"/>
    </row>
    <row r="571" spans="3:7" ht="14.25" customHeight="1">
      <c r="C571" s="1"/>
      <c r="D571" s="1"/>
      <c r="E571" s="1"/>
      <c r="F571" s="1"/>
      <c r="G571" s="1"/>
    </row>
    <row r="572" spans="3:7" ht="14.25" customHeight="1">
      <c r="C572" s="1"/>
      <c r="D572" s="1"/>
      <c r="E572" s="1"/>
      <c r="F572" s="1"/>
      <c r="G572" s="1"/>
    </row>
    <row r="573" spans="3:7" ht="14.25" customHeight="1">
      <c r="C573" s="1"/>
      <c r="D573" s="1"/>
      <c r="E573" s="1"/>
      <c r="F573" s="1"/>
      <c r="G573" s="1"/>
    </row>
    <row r="574" spans="3:7" ht="14.25" customHeight="1">
      <c r="C574" s="1"/>
      <c r="D574" s="1"/>
      <c r="E574" s="1"/>
      <c r="F574" s="1"/>
      <c r="G574" s="1"/>
    </row>
    <row r="575" spans="3:7" ht="14.25" customHeight="1">
      <c r="C575" s="1"/>
      <c r="D575" s="1"/>
      <c r="E575" s="1"/>
      <c r="F575" s="1"/>
      <c r="G575" s="1"/>
    </row>
    <row r="576" spans="3:7" ht="14.25" customHeight="1">
      <c r="C576" s="1"/>
      <c r="D576" s="1"/>
      <c r="E576" s="1"/>
      <c r="F576" s="1"/>
      <c r="G576" s="1"/>
    </row>
    <row r="577" spans="3:7" ht="14.25" customHeight="1">
      <c r="C577" s="1"/>
      <c r="D577" s="1"/>
      <c r="E577" s="1"/>
      <c r="F577" s="1"/>
      <c r="G577" s="1"/>
    </row>
    <row r="578" spans="3:7" ht="14.25" customHeight="1">
      <c r="C578" s="1"/>
      <c r="D578" s="1"/>
      <c r="E578" s="1"/>
      <c r="F578" s="1"/>
      <c r="G578" s="1"/>
    </row>
    <row r="579" spans="3:7" ht="14.25" customHeight="1">
      <c r="C579" s="1"/>
      <c r="D579" s="1"/>
      <c r="E579" s="1"/>
      <c r="F579" s="1"/>
      <c r="G579" s="1"/>
    </row>
    <row r="580" spans="3:7" ht="14.25" customHeight="1">
      <c r="C580" s="1"/>
      <c r="D580" s="1"/>
      <c r="E580" s="1"/>
      <c r="F580" s="1"/>
      <c r="G580" s="1"/>
    </row>
    <row r="581" spans="3:7" ht="14.25" customHeight="1">
      <c r="C581" s="1"/>
      <c r="D581" s="1"/>
      <c r="E581" s="1"/>
      <c r="F581" s="1"/>
      <c r="G581" s="1"/>
    </row>
    <row r="582" spans="3:7" ht="14.25" customHeight="1">
      <c r="C582" s="1"/>
      <c r="D582" s="1"/>
      <c r="E582" s="1"/>
      <c r="F582" s="1"/>
      <c r="G582" s="1"/>
    </row>
    <row r="583" spans="3:7" ht="14.25" customHeight="1">
      <c r="C583" s="1"/>
      <c r="D583" s="1"/>
      <c r="E583" s="1"/>
      <c r="F583" s="1"/>
      <c r="G583" s="1"/>
    </row>
    <row r="584" spans="3:7" ht="14.25" customHeight="1">
      <c r="C584" s="1"/>
      <c r="D584" s="1"/>
      <c r="E584" s="1"/>
      <c r="F584" s="1"/>
      <c r="G584" s="1"/>
    </row>
    <row r="585" spans="3:7" ht="14.25" customHeight="1">
      <c r="C585" s="1"/>
      <c r="D585" s="1"/>
      <c r="E585" s="1"/>
      <c r="F585" s="1"/>
      <c r="G585" s="1"/>
    </row>
    <row r="586" spans="3:7" ht="14.25" customHeight="1">
      <c r="C586" s="1"/>
      <c r="D586" s="1"/>
      <c r="E586" s="1"/>
      <c r="F586" s="1"/>
      <c r="G586" s="1"/>
    </row>
    <row r="587" spans="3:7" ht="14.25" customHeight="1">
      <c r="C587" s="1"/>
      <c r="D587" s="1"/>
      <c r="E587" s="1"/>
      <c r="F587" s="1"/>
      <c r="G587" s="1"/>
    </row>
    <row r="588" spans="3:7" ht="14.25" customHeight="1">
      <c r="C588" s="1"/>
      <c r="D588" s="1"/>
      <c r="E588" s="1"/>
      <c r="F588" s="1"/>
      <c r="G588" s="1"/>
    </row>
    <row r="589" spans="3:7" ht="14.25" customHeight="1">
      <c r="C589" s="1"/>
      <c r="D589" s="1"/>
      <c r="E589" s="1"/>
      <c r="F589" s="1"/>
      <c r="G589" s="1"/>
    </row>
    <row r="590" spans="3:7" ht="14.25" customHeight="1">
      <c r="C590" s="1"/>
      <c r="D590" s="1"/>
      <c r="E590" s="1"/>
      <c r="F590" s="1"/>
      <c r="G590" s="1"/>
    </row>
    <row r="591" spans="3:7" ht="14.25" customHeight="1">
      <c r="C591" s="1"/>
      <c r="D591" s="1"/>
      <c r="E591" s="1"/>
      <c r="F591" s="1"/>
      <c r="G591" s="1"/>
    </row>
    <row r="592" spans="3:7" ht="14.25" customHeight="1">
      <c r="C592" s="1"/>
      <c r="D592" s="1"/>
      <c r="E592" s="1"/>
      <c r="F592" s="1"/>
      <c r="G592" s="1"/>
    </row>
    <row r="593" spans="3:7" ht="14.25" customHeight="1">
      <c r="C593" s="1"/>
      <c r="D593" s="1"/>
      <c r="E593" s="1"/>
      <c r="F593" s="1"/>
      <c r="G593" s="1"/>
    </row>
    <row r="594" spans="3:7" ht="14.25" customHeight="1">
      <c r="C594" s="1"/>
      <c r="D594" s="1"/>
      <c r="E594" s="1"/>
      <c r="F594" s="1"/>
      <c r="G594" s="1"/>
    </row>
    <row r="595" spans="3:7" ht="14.25" customHeight="1">
      <c r="C595" s="1"/>
      <c r="D595" s="1"/>
      <c r="E595" s="1"/>
      <c r="F595" s="1"/>
      <c r="G595" s="1"/>
    </row>
    <row r="596" spans="3:7" ht="14.25" customHeight="1">
      <c r="C596" s="1"/>
      <c r="D596" s="1"/>
      <c r="E596" s="1"/>
      <c r="F596" s="1"/>
      <c r="G596" s="1"/>
    </row>
    <row r="597" spans="3:7" ht="14.25" customHeight="1">
      <c r="C597" s="1"/>
      <c r="D597" s="1"/>
      <c r="E597" s="1"/>
      <c r="F597" s="1"/>
      <c r="G597" s="1"/>
    </row>
    <row r="598" spans="3:7" ht="14.25" customHeight="1">
      <c r="C598" s="1"/>
      <c r="D598" s="1"/>
      <c r="E598" s="1"/>
      <c r="F598" s="1"/>
      <c r="G598" s="1"/>
    </row>
    <row r="599" spans="3:7" ht="14.25" customHeight="1">
      <c r="C599" s="1"/>
      <c r="D599" s="1"/>
      <c r="E599" s="1"/>
      <c r="F599" s="1"/>
      <c r="G599" s="1"/>
    </row>
    <row r="600" spans="3:7" ht="14.25" customHeight="1">
      <c r="C600" s="1"/>
      <c r="D600" s="1"/>
      <c r="E600" s="1"/>
      <c r="F600" s="1"/>
      <c r="G600" s="1"/>
    </row>
    <row r="601" spans="3:7" ht="14.25" customHeight="1">
      <c r="C601" s="1"/>
      <c r="D601" s="1"/>
      <c r="E601" s="1"/>
      <c r="F601" s="1"/>
      <c r="G601" s="1"/>
    </row>
    <row r="602" spans="3:7" ht="14.25" customHeight="1">
      <c r="C602" s="1"/>
      <c r="D602" s="1"/>
      <c r="E602" s="1"/>
      <c r="F602" s="1"/>
      <c r="G602" s="1"/>
    </row>
    <row r="603" spans="3:7" ht="14.25" customHeight="1">
      <c r="C603" s="1"/>
      <c r="D603" s="1"/>
      <c r="E603" s="1"/>
      <c r="F603" s="1"/>
      <c r="G603" s="1"/>
    </row>
    <row r="604" spans="3:7" ht="14.25" customHeight="1">
      <c r="C604" s="1"/>
      <c r="D604" s="1"/>
      <c r="E604" s="1"/>
      <c r="F604" s="1"/>
      <c r="G604" s="1"/>
    </row>
    <row r="605" spans="3:7" ht="14.25" customHeight="1">
      <c r="C605" s="1"/>
      <c r="D605" s="1"/>
      <c r="E605" s="1"/>
      <c r="F605" s="1"/>
      <c r="G605" s="1"/>
    </row>
    <row r="606" spans="3:7" ht="14.25" customHeight="1">
      <c r="C606" s="1"/>
      <c r="D606" s="1"/>
      <c r="E606" s="1"/>
      <c r="F606" s="1"/>
      <c r="G606" s="1"/>
    </row>
    <row r="607" spans="3:7" ht="14.25" customHeight="1">
      <c r="C607" s="1"/>
      <c r="D607" s="1"/>
      <c r="E607" s="1"/>
      <c r="F607" s="1"/>
      <c r="G607" s="1"/>
    </row>
    <row r="608" spans="3:7" ht="14.25" customHeight="1">
      <c r="C608" s="1"/>
      <c r="D608" s="1"/>
      <c r="E608" s="1"/>
      <c r="F608" s="1"/>
      <c r="G608" s="1"/>
    </row>
    <row r="609" spans="3:7" ht="14.25" customHeight="1">
      <c r="C609" s="1"/>
      <c r="D609" s="1"/>
      <c r="E609" s="1"/>
      <c r="F609" s="1"/>
      <c r="G609" s="1"/>
    </row>
    <row r="610" spans="3:7" ht="14.25" customHeight="1">
      <c r="C610" s="1"/>
      <c r="D610" s="1"/>
      <c r="E610" s="1"/>
      <c r="F610" s="1"/>
      <c r="G610" s="1"/>
    </row>
    <row r="611" spans="3:7" ht="14.25" customHeight="1">
      <c r="C611" s="1"/>
      <c r="D611" s="1"/>
      <c r="E611" s="1"/>
      <c r="F611" s="1"/>
      <c r="G611" s="1"/>
    </row>
    <row r="612" spans="3:7" ht="14.25" customHeight="1">
      <c r="C612" s="1"/>
      <c r="D612" s="1"/>
      <c r="E612" s="1"/>
      <c r="F612" s="1"/>
      <c r="G612" s="1"/>
    </row>
    <row r="613" spans="3:7" ht="14.25" customHeight="1">
      <c r="C613" s="1"/>
      <c r="D613" s="1"/>
      <c r="E613" s="1"/>
      <c r="F613" s="1"/>
      <c r="G613" s="1"/>
    </row>
    <row r="614" spans="3:7" ht="14.25" customHeight="1">
      <c r="C614" s="1"/>
      <c r="D614" s="1"/>
      <c r="E614" s="1"/>
      <c r="F614" s="1"/>
      <c r="G614" s="1"/>
    </row>
    <row r="615" spans="3:7" ht="14.25" customHeight="1">
      <c r="C615" s="1"/>
      <c r="D615" s="1"/>
      <c r="E615" s="1"/>
      <c r="F615" s="1"/>
      <c r="G615" s="1"/>
    </row>
    <row r="616" spans="3:7" ht="14.25" customHeight="1">
      <c r="C616" s="1"/>
      <c r="D616" s="1"/>
      <c r="E616" s="1"/>
      <c r="F616" s="1"/>
      <c r="G616" s="1"/>
    </row>
    <row r="617" spans="3:7" ht="14.25" customHeight="1">
      <c r="C617" s="1"/>
      <c r="D617" s="1"/>
      <c r="E617" s="1"/>
      <c r="F617" s="1"/>
      <c r="G617" s="1"/>
    </row>
    <row r="618" spans="3:7" ht="14.25" customHeight="1">
      <c r="C618" s="1"/>
      <c r="D618" s="1"/>
      <c r="E618" s="1"/>
      <c r="F618" s="1"/>
      <c r="G618" s="1"/>
    </row>
    <row r="619" spans="3:7" ht="14.25" customHeight="1">
      <c r="C619" s="1"/>
      <c r="D619" s="1"/>
      <c r="E619" s="1"/>
      <c r="F619" s="1"/>
      <c r="G619" s="1"/>
    </row>
    <row r="620" spans="3:7" ht="14.25" customHeight="1">
      <c r="C620" s="1"/>
      <c r="D620" s="1"/>
      <c r="E620" s="1"/>
      <c r="F620" s="1"/>
      <c r="G620" s="1"/>
    </row>
    <row r="621" spans="3:7" ht="14.25" customHeight="1">
      <c r="C621" s="1"/>
      <c r="D621" s="1"/>
      <c r="E621" s="1"/>
      <c r="F621" s="1"/>
      <c r="G621" s="1"/>
    </row>
    <row r="622" spans="3:7" ht="14.25" customHeight="1">
      <c r="C622" s="1"/>
      <c r="D622" s="1"/>
      <c r="E622" s="1"/>
      <c r="F622" s="1"/>
      <c r="G622" s="1"/>
    </row>
    <row r="623" spans="3:7" ht="14.25" customHeight="1">
      <c r="C623" s="1"/>
      <c r="D623" s="1"/>
      <c r="E623" s="1"/>
      <c r="F623" s="1"/>
      <c r="G623" s="1"/>
    </row>
    <row r="624" spans="3:7" ht="14.25" customHeight="1">
      <c r="C624" s="1"/>
      <c r="D624" s="1"/>
      <c r="E624" s="1"/>
      <c r="F624" s="1"/>
      <c r="G624" s="1"/>
    </row>
    <row r="625" spans="3:7" ht="14.25" customHeight="1">
      <c r="C625" s="1"/>
      <c r="D625" s="1"/>
      <c r="E625" s="1"/>
      <c r="F625" s="1"/>
      <c r="G625" s="1"/>
    </row>
    <row r="626" spans="3:7" ht="14.25" customHeight="1">
      <c r="C626" s="1"/>
      <c r="D626" s="1"/>
      <c r="E626" s="1"/>
      <c r="F626" s="1"/>
      <c r="G626" s="1"/>
    </row>
    <row r="627" spans="3:7" ht="14.25" customHeight="1">
      <c r="C627" s="1"/>
      <c r="D627" s="1"/>
      <c r="E627" s="1"/>
      <c r="F627" s="1"/>
      <c r="G627" s="1"/>
    </row>
    <row r="628" spans="3:7" ht="14.25" customHeight="1">
      <c r="C628" s="1"/>
      <c r="D628" s="1"/>
      <c r="E628" s="1"/>
      <c r="F628" s="1"/>
      <c r="G628" s="1"/>
    </row>
    <row r="629" spans="3:7" ht="14.25" customHeight="1">
      <c r="C629" s="1"/>
      <c r="D629" s="1"/>
      <c r="E629" s="1"/>
      <c r="F629" s="1"/>
      <c r="G629" s="1"/>
    </row>
    <row r="630" spans="3:7" ht="14.25" customHeight="1">
      <c r="C630" s="1"/>
      <c r="D630" s="1"/>
      <c r="E630" s="1"/>
      <c r="F630" s="1"/>
      <c r="G630" s="1"/>
    </row>
    <row r="631" spans="3:7" ht="14.25" customHeight="1">
      <c r="C631" s="1"/>
      <c r="D631" s="1"/>
      <c r="E631" s="1"/>
      <c r="F631" s="1"/>
      <c r="G631" s="1"/>
    </row>
    <row r="632" spans="3:7" ht="14.25" customHeight="1">
      <c r="C632" s="1"/>
      <c r="D632" s="1"/>
      <c r="E632" s="1"/>
      <c r="F632" s="1"/>
      <c r="G632" s="1"/>
    </row>
    <row r="633" spans="3:7" ht="14.25" customHeight="1">
      <c r="C633" s="1"/>
      <c r="D633" s="1"/>
      <c r="E633" s="1"/>
      <c r="F633" s="1"/>
      <c r="G633" s="1"/>
    </row>
    <row r="634" spans="3:7" ht="14.25" customHeight="1">
      <c r="C634" s="1"/>
      <c r="D634" s="1"/>
      <c r="E634" s="1"/>
      <c r="F634" s="1"/>
      <c r="G634" s="1"/>
    </row>
    <row r="635" spans="3:7" ht="14.25" customHeight="1">
      <c r="C635" s="1"/>
      <c r="D635" s="1"/>
      <c r="E635" s="1"/>
      <c r="F635" s="1"/>
      <c r="G635" s="1"/>
    </row>
    <row r="636" spans="3:7" ht="14.25" customHeight="1">
      <c r="C636" s="1"/>
      <c r="D636" s="1"/>
      <c r="E636" s="1"/>
      <c r="F636" s="1"/>
      <c r="G636" s="1"/>
    </row>
    <row r="637" spans="3:7" ht="14.25" customHeight="1">
      <c r="C637" s="1"/>
      <c r="D637" s="1"/>
      <c r="E637" s="1"/>
      <c r="F637" s="1"/>
      <c r="G637" s="1"/>
    </row>
    <row r="638" spans="3:7" ht="14.25" customHeight="1">
      <c r="C638" s="1"/>
      <c r="D638" s="1"/>
      <c r="E638" s="1"/>
      <c r="F638" s="1"/>
      <c r="G638" s="1"/>
    </row>
    <row r="639" spans="3:7" ht="14.25" customHeight="1">
      <c r="C639" s="1"/>
      <c r="D639" s="1"/>
      <c r="E639" s="1"/>
      <c r="F639" s="1"/>
      <c r="G639" s="1"/>
    </row>
    <row r="640" spans="3:7" ht="14.25" customHeight="1">
      <c r="C640" s="1"/>
      <c r="D640" s="1"/>
      <c r="E640" s="1"/>
      <c r="F640" s="1"/>
      <c r="G640" s="1"/>
    </row>
    <row r="641" spans="3:7" ht="14.25" customHeight="1">
      <c r="C641" s="1"/>
      <c r="D641" s="1"/>
      <c r="E641" s="1"/>
      <c r="F641" s="1"/>
      <c r="G641" s="1"/>
    </row>
    <row r="642" spans="3:7" ht="14.25" customHeight="1">
      <c r="C642" s="1"/>
      <c r="D642" s="1"/>
      <c r="E642" s="1"/>
      <c r="F642" s="1"/>
      <c r="G642" s="1"/>
    </row>
    <row r="643" spans="3:7" ht="14.25" customHeight="1">
      <c r="C643" s="1"/>
      <c r="D643" s="1"/>
      <c r="E643" s="1"/>
      <c r="F643" s="1"/>
      <c r="G643" s="1"/>
    </row>
    <row r="644" spans="3:7" ht="14.25" customHeight="1">
      <c r="C644" s="1"/>
      <c r="D644" s="1"/>
      <c r="E644" s="1"/>
      <c r="F644" s="1"/>
      <c r="G644" s="1"/>
    </row>
    <row r="645" spans="3:7" ht="14.25" customHeight="1">
      <c r="C645" s="1"/>
      <c r="D645" s="1"/>
      <c r="E645" s="1"/>
      <c r="F645" s="1"/>
      <c r="G645" s="1"/>
    </row>
    <row r="646" spans="3:7" ht="14.25" customHeight="1">
      <c r="C646" s="1"/>
      <c r="D646" s="1"/>
      <c r="E646" s="1"/>
      <c r="F646" s="1"/>
      <c r="G646" s="1"/>
    </row>
    <row r="647" spans="3:7" ht="14.25" customHeight="1">
      <c r="C647" s="1"/>
      <c r="D647" s="1"/>
      <c r="E647" s="1"/>
      <c r="F647" s="1"/>
      <c r="G647" s="1"/>
    </row>
    <row r="648" spans="3:7" ht="14.25" customHeight="1">
      <c r="C648" s="1"/>
      <c r="D648" s="1"/>
      <c r="E648" s="1"/>
      <c r="F648" s="1"/>
      <c r="G648" s="1"/>
    </row>
    <row r="649" spans="3:7" ht="14.25" customHeight="1">
      <c r="C649" s="1"/>
      <c r="D649" s="1"/>
      <c r="E649" s="1"/>
      <c r="F649" s="1"/>
      <c r="G649" s="1"/>
    </row>
    <row r="650" spans="3:7" ht="14.25" customHeight="1">
      <c r="C650" s="1"/>
      <c r="D650" s="1"/>
      <c r="E650" s="1"/>
      <c r="F650" s="1"/>
      <c r="G650" s="1"/>
    </row>
    <row r="651" spans="3:7" ht="14.25" customHeight="1">
      <c r="C651" s="1"/>
      <c r="D651" s="1"/>
      <c r="E651" s="1"/>
      <c r="F651" s="1"/>
      <c r="G651" s="1"/>
    </row>
    <row r="652" spans="3:7" ht="14.25" customHeight="1">
      <c r="C652" s="1"/>
      <c r="D652" s="1"/>
      <c r="E652" s="1"/>
      <c r="F652" s="1"/>
      <c r="G652" s="1"/>
    </row>
    <row r="653" spans="3:7" ht="14.25" customHeight="1">
      <c r="C653" s="1"/>
      <c r="D653" s="1"/>
      <c r="E653" s="1"/>
      <c r="F653" s="1"/>
      <c r="G653" s="1"/>
    </row>
    <row r="654" spans="3:7" ht="14.25" customHeight="1">
      <c r="C654" s="1"/>
      <c r="D654" s="1"/>
      <c r="E654" s="1"/>
      <c r="F654" s="1"/>
      <c r="G654" s="1"/>
    </row>
    <row r="655" spans="3:7" ht="14.25" customHeight="1">
      <c r="C655" s="1"/>
      <c r="D655" s="1"/>
      <c r="E655" s="1"/>
      <c r="F655" s="1"/>
      <c r="G655" s="1"/>
    </row>
    <row r="656" spans="3:7" ht="14.25" customHeight="1">
      <c r="C656" s="1"/>
      <c r="D656" s="1"/>
      <c r="E656" s="1"/>
      <c r="F656" s="1"/>
      <c r="G656" s="1"/>
    </row>
    <row r="657" spans="3:7" ht="14.25" customHeight="1">
      <c r="C657" s="1"/>
      <c r="D657" s="1"/>
      <c r="E657" s="1"/>
      <c r="F657" s="1"/>
      <c r="G657" s="1"/>
    </row>
    <row r="658" spans="3:7" ht="14.25" customHeight="1">
      <c r="C658" s="1"/>
      <c r="D658" s="1"/>
      <c r="E658" s="1"/>
      <c r="F658" s="1"/>
      <c r="G658" s="1"/>
    </row>
    <row r="659" spans="3:7" ht="14.25" customHeight="1">
      <c r="C659" s="1"/>
      <c r="D659" s="1"/>
      <c r="E659" s="1"/>
      <c r="F659" s="1"/>
      <c r="G659" s="1"/>
    </row>
    <row r="660" spans="3:7" ht="14.25" customHeight="1">
      <c r="C660" s="1"/>
      <c r="D660" s="1"/>
      <c r="E660" s="1"/>
      <c r="F660" s="1"/>
      <c r="G660" s="1"/>
    </row>
    <row r="661" spans="3:7" ht="14.25" customHeight="1">
      <c r="C661" s="1"/>
      <c r="D661" s="1"/>
      <c r="E661" s="1"/>
      <c r="F661" s="1"/>
      <c r="G661" s="1"/>
    </row>
    <row r="662" spans="3:7" ht="14.25" customHeight="1">
      <c r="C662" s="1"/>
      <c r="D662" s="1"/>
      <c r="E662" s="1"/>
      <c r="F662" s="1"/>
      <c r="G662" s="1"/>
    </row>
    <row r="663" spans="3:7" ht="14.25" customHeight="1">
      <c r="C663" s="1"/>
      <c r="D663" s="1"/>
      <c r="E663" s="1"/>
      <c r="F663" s="1"/>
      <c r="G663" s="1"/>
    </row>
    <row r="664" spans="3:7" ht="14.25" customHeight="1">
      <c r="C664" s="1"/>
      <c r="D664" s="1"/>
      <c r="E664" s="1"/>
      <c r="F664" s="1"/>
      <c r="G664" s="1"/>
    </row>
    <row r="665" spans="3:7" ht="14.25" customHeight="1">
      <c r="C665" s="1"/>
      <c r="D665" s="1"/>
      <c r="E665" s="1"/>
      <c r="F665" s="1"/>
      <c r="G665" s="1"/>
    </row>
    <row r="666" spans="3:7" ht="14.25" customHeight="1">
      <c r="C666" s="1"/>
      <c r="D666" s="1"/>
      <c r="E666" s="1"/>
      <c r="F666" s="1"/>
      <c r="G666" s="1"/>
    </row>
    <row r="667" spans="3:7" ht="14.25" customHeight="1">
      <c r="C667" s="1"/>
      <c r="D667" s="1"/>
      <c r="E667" s="1"/>
      <c r="F667" s="1"/>
      <c r="G667" s="1"/>
    </row>
    <row r="668" spans="3:7" ht="14.25" customHeight="1">
      <c r="C668" s="1"/>
      <c r="D668" s="1"/>
      <c r="E668" s="1"/>
      <c r="F668" s="1"/>
      <c r="G668" s="1"/>
    </row>
    <row r="669" spans="3:7" ht="14.25" customHeight="1">
      <c r="C669" s="1"/>
      <c r="D669" s="1"/>
      <c r="E669" s="1"/>
      <c r="F669" s="1"/>
      <c r="G669" s="1"/>
    </row>
    <row r="670" spans="3:7" ht="14.25" customHeight="1">
      <c r="C670" s="1"/>
      <c r="D670" s="1"/>
      <c r="E670" s="1"/>
      <c r="F670" s="1"/>
      <c r="G670" s="1"/>
    </row>
    <row r="671" spans="3:7" ht="14.25" customHeight="1">
      <c r="C671" s="1"/>
      <c r="D671" s="1"/>
      <c r="E671" s="1"/>
      <c r="F671" s="1"/>
      <c r="G671" s="1"/>
    </row>
    <row r="672" spans="3:7" ht="14.25" customHeight="1">
      <c r="C672" s="1"/>
      <c r="D672" s="1"/>
      <c r="E672" s="1"/>
      <c r="F672" s="1"/>
      <c r="G672" s="1"/>
    </row>
    <row r="673" spans="3:7" ht="14.25" customHeight="1">
      <c r="C673" s="1"/>
      <c r="D673" s="1"/>
      <c r="E673" s="1"/>
      <c r="F673" s="1"/>
      <c r="G673" s="1"/>
    </row>
    <row r="674" spans="3:7" ht="14.25" customHeight="1">
      <c r="C674" s="1"/>
      <c r="D674" s="1"/>
      <c r="E674" s="1"/>
      <c r="F674" s="1"/>
      <c r="G674" s="1"/>
    </row>
    <row r="675" spans="3:7" ht="14.25" customHeight="1">
      <c r="C675" s="1"/>
      <c r="D675" s="1"/>
      <c r="E675" s="1"/>
      <c r="F675" s="1"/>
      <c r="G675" s="1"/>
    </row>
    <row r="676" spans="3:7" ht="14.25" customHeight="1">
      <c r="C676" s="1"/>
      <c r="D676" s="1"/>
      <c r="E676" s="1"/>
      <c r="F676" s="1"/>
      <c r="G676" s="1"/>
    </row>
    <row r="677" spans="3:7" ht="14.25" customHeight="1">
      <c r="C677" s="1"/>
      <c r="D677" s="1"/>
      <c r="E677" s="1"/>
      <c r="F677" s="1"/>
      <c r="G677" s="1"/>
    </row>
    <row r="678" spans="3:7" ht="14.25" customHeight="1">
      <c r="C678" s="1"/>
      <c r="D678" s="1"/>
      <c r="E678" s="1"/>
      <c r="F678" s="1"/>
      <c r="G678" s="1"/>
    </row>
    <row r="679" spans="3:7" ht="14.25" customHeight="1">
      <c r="C679" s="1"/>
      <c r="D679" s="1"/>
      <c r="E679" s="1"/>
      <c r="F679" s="1"/>
      <c r="G679" s="1"/>
    </row>
    <row r="680" spans="3:7" ht="14.25" customHeight="1">
      <c r="C680" s="1"/>
      <c r="D680" s="1"/>
      <c r="E680" s="1"/>
      <c r="F680" s="1"/>
      <c r="G680" s="1"/>
    </row>
    <row r="681" spans="3:7" ht="14.25" customHeight="1">
      <c r="C681" s="1"/>
      <c r="D681" s="1"/>
      <c r="E681" s="1"/>
      <c r="F681" s="1"/>
      <c r="G681" s="1"/>
    </row>
    <row r="682" spans="3:7" ht="14.25" customHeight="1">
      <c r="C682" s="1"/>
      <c r="D682" s="1"/>
      <c r="E682" s="1"/>
      <c r="F682" s="1"/>
      <c r="G682" s="1"/>
    </row>
    <row r="683" spans="3:7" ht="14.25" customHeight="1">
      <c r="C683" s="1"/>
      <c r="D683" s="1"/>
      <c r="E683" s="1"/>
      <c r="F683" s="1"/>
      <c r="G683" s="1"/>
    </row>
    <row r="684" spans="3:7" ht="14.25" customHeight="1">
      <c r="C684" s="1"/>
      <c r="D684" s="1"/>
      <c r="E684" s="1"/>
      <c r="F684" s="1"/>
      <c r="G684" s="1"/>
    </row>
    <row r="685" spans="3:7" ht="14.25" customHeight="1">
      <c r="C685" s="1"/>
      <c r="D685" s="1"/>
      <c r="E685" s="1"/>
      <c r="F685" s="1"/>
      <c r="G685" s="1"/>
    </row>
    <row r="686" spans="3:7" ht="14.25" customHeight="1">
      <c r="C686" s="1"/>
      <c r="D686" s="1"/>
      <c r="E686" s="1"/>
      <c r="F686" s="1"/>
      <c r="G686" s="1"/>
    </row>
    <row r="687" spans="3:7" ht="14.25" customHeight="1">
      <c r="C687" s="1"/>
      <c r="D687" s="1"/>
      <c r="E687" s="1"/>
      <c r="F687" s="1"/>
      <c r="G687" s="1"/>
    </row>
    <row r="688" spans="3:7" ht="14.25" customHeight="1">
      <c r="C688" s="1"/>
      <c r="D688" s="1"/>
      <c r="E688" s="1"/>
      <c r="F688" s="1"/>
      <c r="G688" s="1"/>
    </row>
    <row r="689" spans="3:7" ht="14.25" customHeight="1">
      <c r="C689" s="1"/>
      <c r="D689" s="1"/>
      <c r="E689" s="1"/>
      <c r="F689" s="1"/>
      <c r="G689" s="1"/>
    </row>
    <row r="690" spans="3:7" ht="14.25" customHeight="1">
      <c r="C690" s="1"/>
      <c r="D690" s="1"/>
      <c r="E690" s="1"/>
      <c r="F690" s="1"/>
      <c r="G690" s="1"/>
    </row>
    <row r="691" spans="3:7" ht="14.25" customHeight="1">
      <c r="C691" s="1"/>
      <c r="D691" s="1"/>
      <c r="E691" s="1"/>
      <c r="F691" s="1"/>
      <c r="G691" s="1"/>
    </row>
    <row r="692" spans="3:7" ht="14.25" customHeight="1">
      <c r="C692" s="1"/>
      <c r="D692" s="1"/>
      <c r="E692" s="1"/>
      <c r="F692" s="1"/>
      <c r="G692" s="1"/>
    </row>
    <row r="693" spans="3:7" ht="14.25" customHeight="1">
      <c r="C693" s="1"/>
      <c r="D693" s="1"/>
      <c r="E693" s="1"/>
      <c r="F693" s="1"/>
      <c r="G693" s="1"/>
    </row>
    <row r="694" spans="3:7" ht="14.25" customHeight="1">
      <c r="C694" s="1"/>
      <c r="D694" s="1"/>
      <c r="E694" s="1"/>
      <c r="F694" s="1"/>
      <c r="G694" s="1"/>
    </row>
    <row r="695" spans="3:7" ht="14.25" customHeight="1">
      <c r="C695" s="1"/>
      <c r="D695" s="1"/>
      <c r="E695" s="1"/>
      <c r="F695" s="1"/>
      <c r="G695" s="1"/>
    </row>
    <row r="696" spans="3:7" ht="14.25" customHeight="1">
      <c r="C696" s="1"/>
      <c r="D696" s="1"/>
      <c r="E696" s="1"/>
      <c r="F696" s="1"/>
      <c r="G696" s="1"/>
    </row>
    <row r="697" spans="3:7" ht="14.25" customHeight="1">
      <c r="C697" s="1"/>
      <c r="D697" s="1"/>
      <c r="E697" s="1"/>
      <c r="F697" s="1"/>
      <c r="G697" s="1"/>
    </row>
    <row r="698" spans="3:7" ht="14.25" customHeight="1">
      <c r="C698" s="1"/>
      <c r="D698" s="1"/>
      <c r="E698" s="1"/>
      <c r="F698" s="1"/>
      <c r="G698" s="1"/>
    </row>
    <row r="699" spans="3:7" ht="14.25" customHeight="1">
      <c r="C699" s="1"/>
      <c r="D699" s="1"/>
      <c r="E699" s="1"/>
      <c r="F699" s="1"/>
      <c r="G699" s="1"/>
    </row>
    <row r="700" spans="3:7" ht="14.25" customHeight="1">
      <c r="C700" s="1"/>
      <c r="D700" s="1"/>
      <c r="E700" s="1"/>
      <c r="F700" s="1"/>
      <c r="G700" s="1"/>
    </row>
    <row r="701" spans="3:7" ht="14.25" customHeight="1">
      <c r="C701" s="1"/>
      <c r="D701" s="1"/>
      <c r="E701" s="1"/>
      <c r="F701" s="1"/>
      <c r="G701" s="1"/>
    </row>
    <row r="702" spans="3:7" ht="14.25" customHeight="1">
      <c r="C702" s="1"/>
      <c r="D702" s="1"/>
      <c r="E702" s="1"/>
      <c r="F702" s="1"/>
      <c r="G702" s="1"/>
    </row>
    <row r="703" spans="3:7" ht="14.25" customHeight="1">
      <c r="C703" s="1"/>
      <c r="D703" s="1"/>
      <c r="E703" s="1"/>
      <c r="F703" s="1"/>
      <c r="G703" s="1"/>
    </row>
    <row r="704" spans="3:7" ht="14.25" customHeight="1">
      <c r="C704" s="1"/>
      <c r="D704" s="1"/>
      <c r="E704" s="1"/>
      <c r="F704" s="1"/>
      <c r="G704" s="1"/>
    </row>
    <row r="705" spans="3:7" ht="14.25" customHeight="1">
      <c r="C705" s="1"/>
      <c r="D705" s="1"/>
      <c r="E705" s="1"/>
      <c r="F705" s="1"/>
      <c r="G705" s="1"/>
    </row>
    <row r="706" spans="3:7" ht="14.25" customHeight="1">
      <c r="C706" s="1"/>
      <c r="D706" s="1"/>
      <c r="E706" s="1"/>
      <c r="F706" s="1"/>
      <c r="G706" s="1"/>
    </row>
    <row r="707" spans="3:7" ht="14.25" customHeight="1">
      <c r="C707" s="1"/>
      <c r="D707" s="1"/>
      <c r="E707" s="1"/>
      <c r="F707" s="1"/>
      <c r="G707" s="1"/>
    </row>
    <row r="708" spans="3:7" ht="14.25" customHeight="1">
      <c r="C708" s="1"/>
      <c r="D708" s="1"/>
      <c r="E708" s="1"/>
      <c r="F708" s="1"/>
      <c r="G708" s="1"/>
    </row>
    <row r="709" spans="3:7" ht="14.25" customHeight="1">
      <c r="C709" s="1"/>
      <c r="D709" s="1"/>
      <c r="E709" s="1"/>
      <c r="F709" s="1"/>
      <c r="G709" s="1"/>
    </row>
    <row r="710" spans="3:7" ht="14.25" customHeight="1">
      <c r="C710" s="1"/>
      <c r="D710" s="1"/>
      <c r="E710" s="1"/>
      <c r="F710" s="1"/>
      <c r="G710" s="1"/>
    </row>
    <row r="711" spans="3:7" ht="14.25" customHeight="1">
      <c r="C711" s="1"/>
      <c r="D711" s="1"/>
      <c r="E711" s="1"/>
      <c r="F711" s="1"/>
      <c r="G711" s="1"/>
    </row>
    <row r="712" spans="3:7" ht="14.25" customHeight="1">
      <c r="C712" s="1"/>
      <c r="D712" s="1"/>
      <c r="E712" s="1"/>
      <c r="F712" s="1"/>
      <c r="G712" s="1"/>
    </row>
    <row r="713" spans="3:7" ht="14.25" customHeight="1">
      <c r="C713" s="1"/>
      <c r="D713" s="1"/>
      <c r="E713" s="1"/>
      <c r="F713" s="1"/>
      <c r="G713" s="1"/>
    </row>
    <row r="714" spans="3:7" ht="14.25" customHeight="1">
      <c r="C714" s="1"/>
      <c r="D714" s="1"/>
      <c r="E714" s="1"/>
      <c r="F714" s="1"/>
      <c r="G714" s="1"/>
    </row>
    <row r="715" spans="3:7" ht="14.25" customHeight="1">
      <c r="C715" s="1"/>
      <c r="D715" s="1"/>
      <c r="E715" s="1"/>
      <c r="F715" s="1"/>
      <c r="G715" s="1"/>
    </row>
    <row r="716" spans="3:7" ht="14.25" customHeight="1">
      <c r="C716" s="1"/>
      <c r="D716" s="1"/>
      <c r="E716" s="1"/>
      <c r="F716" s="1"/>
      <c r="G716" s="1"/>
    </row>
    <row r="717" spans="3:7" ht="14.25" customHeight="1">
      <c r="C717" s="1"/>
      <c r="D717" s="1"/>
      <c r="E717" s="1"/>
      <c r="F717" s="1"/>
      <c r="G717" s="1"/>
    </row>
    <row r="718" spans="3:7" ht="14.25" customHeight="1">
      <c r="C718" s="1"/>
      <c r="D718" s="1"/>
      <c r="E718" s="1"/>
      <c r="F718" s="1"/>
      <c r="G718" s="1"/>
    </row>
    <row r="719" spans="3:7" ht="14.25" customHeight="1">
      <c r="C719" s="1"/>
      <c r="D719" s="1"/>
      <c r="E719" s="1"/>
      <c r="F719" s="1"/>
      <c r="G719" s="1"/>
    </row>
    <row r="720" spans="3:7" ht="14.25" customHeight="1">
      <c r="C720" s="1"/>
      <c r="D720" s="1"/>
      <c r="E720" s="1"/>
      <c r="F720" s="1"/>
      <c r="G720" s="1"/>
    </row>
    <row r="721" spans="3:7" ht="14.25" customHeight="1">
      <c r="C721" s="1"/>
      <c r="D721" s="1"/>
      <c r="E721" s="1"/>
      <c r="F721" s="1"/>
      <c r="G721" s="1"/>
    </row>
    <row r="722" spans="3:7" ht="14.25" customHeight="1">
      <c r="C722" s="1"/>
      <c r="D722" s="1"/>
      <c r="E722" s="1"/>
      <c r="F722" s="1"/>
      <c r="G722" s="1"/>
    </row>
    <row r="723" spans="3:7" ht="14.25" customHeight="1">
      <c r="C723" s="1"/>
      <c r="D723" s="1"/>
      <c r="E723" s="1"/>
      <c r="F723" s="1"/>
      <c r="G723" s="1"/>
    </row>
    <row r="724" spans="3:7" ht="14.25" customHeight="1">
      <c r="C724" s="1"/>
      <c r="D724" s="1"/>
      <c r="E724" s="1"/>
      <c r="F724" s="1"/>
      <c r="G724" s="1"/>
    </row>
    <row r="725" spans="3:7" ht="14.25" customHeight="1">
      <c r="C725" s="1"/>
      <c r="D725" s="1"/>
      <c r="E725" s="1"/>
      <c r="F725" s="1"/>
      <c r="G725" s="1"/>
    </row>
    <row r="726" spans="3:7" ht="14.25" customHeight="1">
      <c r="C726" s="1"/>
      <c r="D726" s="1"/>
      <c r="E726" s="1"/>
      <c r="F726" s="1"/>
      <c r="G726" s="1"/>
    </row>
    <row r="727" spans="3:7" ht="14.25" customHeight="1">
      <c r="C727" s="1"/>
      <c r="D727" s="1"/>
      <c r="E727" s="1"/>
      <c r="F727" s="1"/>
      <c r="G727" s="1"/>
    </row>
    <row r="728" spans="3:7" ht="14.25" customHeight="1">
      <c r="C728" s="1"/>
      <c r="D728" s="1"/>
      <c r="E728" s="1"/>
      <c r="F728" s="1"/>
      <c r="G728" s="1"/>
    </row>
    <row r="729" spans="3:7" ht="14.25" customHeight="1">
      <c r="C729" s="1"/>
      <c r="D729" s="1"/>
      <c r="E729" s="1"/>
      <c r="F729" s="1"/>
      <c r="G729" s="1"/>
    </row>
    <row r="730" spans="3:7" ht="14.25" customHeight="1">
      <c r="C730" s="1"/>
      <c r="D730" s="1"/>
      <c r="E730" s="1"/>
      <c r="F730" s="1"/>
      <c r="G730" s="1"/>
    </row>
    <row r="731" spans="3:7" ht="14.25" customHeight="1">
      <c r="C731" s="1"/>
      <c r="D731" s="1"/>
      <c r="E731" s="1"/>
      <c r="F731" s="1"/>
      <c r="G731" s="1"/>
    </row>
    <row r="732" spans="3:7" ht="14.25" customHeight="1">
      <c r="C732" s="1"/>
      <c r="D732" s="1"/>
      <c r="E732" s="1"/>
      <c r="F732" s="1"/>
      <c r="G732" s="1"/>
    </row>
    <row r="733" spans="3:7" ht="14.25" customHeight="1">
      <c r="C733" s="1"/>
      <c r="D733" s="1"/>
      <c r="E733" s="1"/>
      <c r="F733" s="1"/>
      <c r="G733" s="1"/>
    </row>
    <row r="734" spans="3:7" ht="14.25" customHeight="1">
      <c r="C734" s="1"/>
      <c r="D734" s="1"/>
      <c r="E734" s="1"/>
      <c r="F734" s="1"/>
      <c r="G734" s="1"/>
    </row>
    <row r="735" spans="3:7" ht="14.25" customHeight="1">
      <c r="C735" s="1"/>
      <c r="D735" s="1"/>
      <c r="E735" s="1"/>
      <c r="F735" s="1"/>
      <c r="G735" s="1"/>
    </row>
    <row r="736" spans="3:7" ht="14.25" customHeight="1">
      <c r="C736" s="1"/>
      <c r="D736" s="1"/>
      <c r="E736" s="1"/>
      <c r="F736" s="1"/>
      <c r="G736" s="1"/>
    </row>
    <row r="737" spans="3:7" ht="14.25" customHeight="1">
      <c r="C737" s="1"/>
      <c r="D737" s="1"/>
      <c r="E737" s="1"/>
      <c r="F737" s="1"/>
      <c r="G737" s="1"/>
    </row>
    <row r="738" spans="3:7" ht="14.25" customHeight="1">
      <c r="C738" s="1"/>
      <c r="D738" s="1"/>
      <c r="E738" s="1"/>
      <c r="F738" s="1"/>
      <c r="G738" s="1"/>
    </row>
    <row r="739" spans="3:7" ht="14.25" customHeight="1">
      <c r="C739" s="1"/>
      <c r="D739" s="1"/>
      <c r="E739" s="1"/>
      <c r="F739" s="1"/>
      <c r="G739" s="1"/>
    </row>
    <row r="740" spans="3:7" ht="14.25" customHeight="1">
      <c r="C740" s="1"/>
      <c r="D740" s="1"/>
      <c r="E740" s="1"/>
      <c r="F740" s="1"/>
      <c r="G740" s="1"/>
    </row>
    <row r="741" spans="3:7" ht="14.25" customHeight="1">
      <c r="C741" s="1"/>
      <c r="D741" s="1"/>
      <c r="E741" s="1"/>
      <c r="F741" s="1"/>
      <c r="G741" s="1"/>
    </row>
    <row r="742" spans="3:7" ht="14.25" customHeight="1">
      <c r="C742" s="1"/>
      <c r="D742" s="1"/>
      <c r="E742" s="1"/>
      <c r="F742" s="1"/>
      <c r="G742" s="1"/>
    </row>
    <row r="743" spans="3:7" ht="14.25" customHeight="1">
      <c r="C743" s="1"/>
      <c r="D743" s="1"/>
      <c r="E743" s="1"/>
      <c r="F743" s="1"/>
      <c r="G743" s="1"/>
    </row>
    <row r="744" spans="3:7" ht="14.25" customHeight="1">
      <c r="C744" s="1"/>
      <c r="D744" s="1"/>
      <c r="E744" s="1"/>
      <c r="F744" s="1"/>
      <c r="G744" s="1"/>
    </row>
    <row r="745" spans="3:7" ht="14.25" customHeight="1">
      <c r="C745" s="1"/>
      <c r="D745" s="1"/>
      <c r="E745" s="1"/>
      <c r="F745" s="1"/>
      <c r="G745" s="1"/>
    </row>
    <row r="746" spans="3:7" ht="14.25" customHeight="1">
      <c r="C746" s="1"/>
      <c r="D746" s="1"/>
      <c r="E746" s="1"/>
      <c r="F746" s="1"/>
      <c r="G746" s="1"/>
    </row>
    <row r="747" spans="3:7" ht="14.25" customHeight="1">
      <c r="C747" s="1"/>
      <c r="D747" s="1"/>
      <c r="E747" s="1"/>
      <c r="F747" s="1"/>
      <c r="G747" s="1"/>
    </row>
    <row r="748" spans="3:7" ht="14.25" customHeight="1">
      <c r="C748" s="1"/>
      <c r="D748" s="1"/>
      <c r="E748" s="1"/>
      <c r="F748" s="1"/>
      <c r="G748" s="1"/>
    </row>
    <row r="749" spans="3:7" ht="14.25" customHeight="1">
      <c r="C749" s="1"/>
      <c r="D749" s="1"/>
      <c r="E749" s="1"/>
      <c r="F749" s="1"/>
      <c r="G749" s="1"/>
    </row>
    <row r="750" spans="3:7" ht="14.25" customHeight="1">
      <c r="C750" s="1"/>
      <c r="D750" s="1"/>
      <c r="E750" s="1"/>
      <c r="F750" s="1"/>
      <c r="G750" s="1"/>
    </row>
    <row r="751" spans="3:7" ht="14.25" customHeight="1">
      <c r="C751" s="1"/>
      <c r="D751" s="1"/>
      <c r="E751" s="1"/>
      <c r="F751" s="1"/>
      <c r="G751" s="1"/>
    </row>
    <row r="752" spans="3:7" ht="14.25" customHeight="1">
      <c r="C752" s="1"/>
      <c r="D752" s="1"/>
      <c r="E752" s="1"/>
      <c r="F752" s="1"/>
      <c r="G752" s="1"/>
    </row>
    <row r="753" spans="3:7" ht="14.25" customHeight="1">
      <c r="C753" s="1"/>
      <c r="D753" s="1"/>
      <c r="E753" s="1"/>
      <c r="F753" s="1"/>
      <c r="G753" s="1"/>
    </row>
    <row r="754" spans="3:7" ht="14.25" customHeight="1">
      <c r="C754" s="1"/>
      <c r="D754" s="1"/>
      <c r="E754" s="1"/>
      <c r="F754" s="1"/>
      <c r="G754" s="1"/>
    </row>
    <row r="755" spans="3:7" ht="14.25" customHeight="1">
      <c r="C755" s="1"/>
      <c r="D755" s="1"/>
      <c r="E755" s="1"/>
      <c r="F755" s="1"/>
      <c r="G755" s="1"/>
    </row>
    <row r="756" spans="3:7" ht="14.25" customHeight="1">
      <c r="C756" s="1"/>
      <c r="D756" s="1"/>
      <c r="E756" s="1"/>
      <c r="F756" s="1"/>
      <c r="G756" s="1"/>
    </row>
    <row r="757" spans="3:7" ht="14.25" customHeight="1">
      <c r="C757" s="1"/>
      <c r="D757" s="1"/>
      <c r="E757" s="1"/>
      <c r="F757" s="1"/>
      <c r="G757" s="1"/>
    </row>
    <row r="758" spans="3:7" ht="14.25" customHeight="1">
      <c r="C758" s="1"/>
      <c r="D758" s="1"/>
      <c r="E758" s="1"/>
      <c r="F758" s="1"/>
      <c r="G758" s="1"/>
    </row>
    <row r="759" spans="3:7" ht="14.25" customHeight="1">
      <c r="C759" s="1"/>
      <c r="D759" s="1"/>
      <c r="E759" s="1"/>
      <c r="F759" s="1"/>
      <c r="G759" s="1"/>
    </row>
    <row r="760" spans="3:7" ht="14.25" customHeight="1">
      <c r="C760" s="1"/>
      <c r="D760" s="1"/>
      <c r="E760" s="1"/>
      <c r="F760" s="1"/>
      <c r="G760" s="1"/>
    </row>
    <row r="761" spans="3:7" ht="14.25" customHeight="1">
      <c r="C761" s="1"/>
      <c r="D761" s="1"/>
      <c r="E761" s="1"/>
      <c r="F761" s="1"/>
      <c r="G761" s="1"/>
    </row>
    <row r="762" spans="3:7" ht="14.25" customHeight="1">
      <c r="C762" s="1"/>
      <c r="D762" s="1"/>
      <c r="E762" s="1"/>
      <c r="F762" s="1"/>
      <c r="G762" s="1"/>
    </row>
    <row r="763" spans="3:7" ht="14.25" customHeight="1">
      <c r="C763" s="1"/>
      <c r="D763" s="1"/>
      <c r="E763" s="1"/>
      <c r="F763" s="1"/>
      <c r="G763" s="1"/>
    </row>
    <row r="764" spans="3:7" ht="14.25" customHeight="1">
      <c r="C764" s="1"/>
      <c r="D764" s="1"/>
      <c r="E764" s="1"/>
      <c r="F764" s="1"/>
      <c r="G764" s="1"/>
    </row>
    <row r="765" spans="3:7" ht="14.25" customHeight="1">
      <c r="C765" s="1"/>
      <c r="D765" s="1"/>
      <c r="E765" s="1"/>
      <c r="F765" s="1"/>
      <c r="G765" s="1"/>
    </row>
    <row r="766" spans="3:7" ht="14.25" customHeight="1">
      <c r="C766" s="1"/>
      <c r="D766" s="1"/>
      <c r="E766" s="1"/>
      <c r="F766" s="1"/>
      <c r="G766" s="1"/>
    </row>
    <row r="767" spans="3:7" ht="14.25" customHeight="1">
      <c r="C767" s="1"/>
      <c r="D767" s="1"/>
      <c r="E767" s="1"/>
      <c r="F767" s="1"/>
      <c r="G767" s="1"/>
    </row>
    <row r="768" spans="3:7" ht="14.25" customHeight="1">
      <c r="C768" s="1"/>
      <c r="D768" s="1"/>
      <c r="E768" s="1"/>
      <c r="F768" s="1"/>
      <c r="G768" s="1"/>
    </row>
    <row r="769" spans="3:7" ht="14.25" customHeight="1">
      <c r="C769" s="1"/>
      <c r="D769" s="1"/>
      <c r="E769" s="1"/>
      <c r="F769" s="1"/>
      <c r="G769" s="1"/>
    </row>
    <row r="770" spans="3:7" ht="14.25" customHeight="1">
      <c r="C770" s="1"/>
      <c r="D770" s="1"/>
      <c r="E770" s="1"/>
      <c r="F770" s="1"/>
      <c r="G770" s="1"/>
    </row>
    <row r="771" spans="3:7" ht="14.25" customHeight="1">
      <c r="C771" s="1"/>
      <c r="D771" s="1"/>
      <c r="E771" s="1"/>
      <c r="F771" s="1"/>
      <c r="G771" s="1"/>
    </row>
    <row r="772" spans="3:7" ht="14.25" customHeight="1">
      <c r="C772" s="1"/>
      <c r="D772" s="1"/>
      <c r="E772" s="1"/>
      <c r="F772" s="1"/>
      <c r="G772" s="1"/>
    </row>
    <row r="773" spans="3:7" ht="14.25" customHeight="1">
      <c r="C773" s="1"/>
      <c r="D773" s="1"/>
      <c r="E773" s="1"/>
      <c r="F773" s="1"/>
      <c r="G773" s="1"/>
    </row>
    <row r="774" spans="3:7" ht="14.25" customHeight="1">
      <c r="C774" s="1"/>
      <c r="D774" s="1"/>
      <c r="E774" s="1"/>
      <c r="F774" s="1"/>
      <c r="G774" s="1"/>
    </row>
    <row r="775" spans="3:7" ht="14.25" customHeight="1">
      <c r="C775" s="1"/>
      <c r="D775" s="1"/>
      <c r="E775" s="1"/>
      <c r="F775" s="1"/>
      <c r="G775" s="1"/>
    </row>
    <row r="776" spans="3:7" ht="14.25" customHeight="1">
      <c r="C776" s="1"/>
      <c r="D776" s="1"/>
      <c r="E776" s="1"/>
      <c r="F776" s="1"/>
      <c r="G776" s="1"/>
    </row>
    <row r="777" spans="3:7" ht="14.25" customHeight="1">
      <c r="C777" s="1"/>
      <c r="D777" s="1"/>
      <c r="E777" s="1"/>
      <c r="F777" s="1"/>
      <c r="G777" s="1"/>
    </row>
    <row r="778" spans="3:7" ht="14.25" customHeight="1">
      <c r="C778" s="1"/>
      <c r="D778" s="1"/>
      <c r="E778" s="1"/>
      <c r="F778" s="1"/>
      <c r="G778" s="1"/>
    </row>
    <row r="779" spans="3:7" ht="14.25" customHeight="1">
      <c r="C779" s="1"/>
      <c r="D779" s="1"/>
      <c r="E779" s="1"/>
      <c r="F779" s="1"/>
      <c r="G779" s="1"/>
    </row>
    <row r="780" spans="3:7" ht="14.25" customHeight="1">
      <c r="C780" s="1"/>
      <c r="D780" s="1"/>
      <c r="E780" s="1"/>
      <c r="F780" s="1"/>
      <c r="G780" s="1"/>
    </row>
    <row r="781" spans="3:7" ht="14.25" customHeight="1">
      <c r="C781" s="1"/>
      <c r="D781" s="1"/>
      <c r="E781" s="1"/>
      <c r="F781" s="1"/>
      <c r="G781" s="1"/>
    </row>
    <row r="782" spans="3:7" ht="14.25" customHeight="1">
      <c r="C782" s="1"/>
      <c r="D782" s="1"/>
      <c r="E782" s="1"/>
      <c r="F782" s="1"/>
      <c r="G782" s="1"/>
    </row>
    <row r="783" spans="3:7" ht="14.25" customHeight="1">
      <c r="C783" s="1"/>
      <c r="D783" s="1"/>
      <c r="E783" s="1"/>
      <c r="F783" s="1"/>
      <c r="G783" s="1"/>
    </row>
    <row r="784" spans="3:7" ht="14.25" customHeight="1">
      <c r="C784" s="1"/>
      <c r="D784" s="1"/>
      <c r="E784" s="1"/>
      <c r="F784" s="1"/>
      <c r="G784" s="1"/>
    </row>
    <row r="785" spans="3:7" ht="14.25" customHeight="1">
      <c r="C785" s="1"/>
      <c r="D785" s="1"/>
      <c r="E785" s="1"/>
      <c r="F785" s="1"/>
      <c r="G785" s="1"/>
    </row>
    <row r="786" spans="3:7" ht="14.25" customHeight="1">
      <c r="C786" s="1"/>
      <c r="D786" s="1"/>
      <c r="E786" s="1"/>
      <c r="F786" s="1"/>
      <c r="G786" s="1"/>
    </row>
    <row r="787" spans="3:7" ht="14.25" customHeight="1">
      <c r="C787" s="1"/>
      <c r="D787" s="1"/>
      <c r="E787" s="1"/>
      <c r="F787" s="1"/>
      <c r="G787" s="1"/>
    </row>
    <row r="788" spans="3:7" ht="14.25" customHeight="1">
      <c r="C788" s="1"/>
      <c r="D788" s="1"/>
      <c r="E788" s="1"/>
      <c r="F788" s="1"/>
      <c r="G788" s="1"/>
    </row>
    <row r="789" spans="3:7" ht="14.25" customHeight="1">
      <c r="C789" s="1"/>
      <c r="D789" s="1"/>
      <c r="E789" s="1"/>
      <c r="F789" s="1"/>
      <c r="G789" s="1"/>
    </row>
    <row r="790" spans="3:7" ht="14.25" customHeight="1">
      <c r="C790" s="1"/>
      <c r="D790" s="1"/>
      <c r="E790" s="1"/>
      <c r="F790" s="1"/>
      <c r="G790" s="1"/>
    </row>
    <row r="791" spans="3:7" ht="14.25" customHeight="1">
      <c r="C791" s="1"/>
      <c r="D791" s="1"/>
      <c r="E791" s="1"/>
      <c r="F791" s="1"/>
      <c r="G791" s="1"/>
    </row>
    <row r="792" spans="3:7" ht="14.25" customHeight="1">
      <c r="C792" s="1"/>
      <c r="D792" s="1"/>
      <c r="E792" s="1"/>
      <c r="F792" s="1"/>
      <c r="G792" s="1"/>
    </row>
    <row r="793" spans="3:7" ht="14.25" customHeight="1">
      <c r="C793" s="1"/>
      <c r="D793" s="1"/>
      <c r="E793" s="1"/>
      <c r="F793" s="1"/>
      <c r="G793" s="1"/>
    </row>
    <row r="794" spans="3:7" ht="14.25" customHeight="1">
      <c r="C794" s="1"/>
      <c r="D794" s="1"/>
      <c r="E794" s="1"/>
      <c r="F794" s="1"/>
      <c r="G794" s="1"/>
    </row>
    <row r="795" spans="3:7" ht="14.25" customHeight="1">
      <c r="C795" s="1"/>
      <c r="D795" s="1"/>
      <c r="E795" s="1"/>
      <c r="F795" s="1"/>
      <c r="G795" s="1"/>
    </row>
    <row r="796" spans="3:7" ht="14.25" customHeight="1">
      <c r="C796" s="1"/>
      <c r="D796" s="1"/>
      <c r="E796" s="1"/>
      <c r="F796" s="1"/>
      <c r="G796" s="1"/>
    </row>
    <row r="797" spans="3:7" ht="14.25" customHeight="1">
      <c r="C797" s="1"/>
      <c r="D797" s="1"/>
      <c r="E797" s="1"/>
      <c r="F797" s="1"/>
      <c r="G797" s="1"/>
    </row>
    <row r="798" spans="3:7" ht="14.25" customHeight="1">
      <c r="C798" s="1"/>
      <c r="D798" s="1"/>
      <c r="E798" s="1"/>
      <c r="F798" s="1"/>
      <c r="G798" s="1"/>
    </row>
    <row r="799" spans="3:7" ht="14.25" customHeight="1">
      <c r="C799" s="1"/>
      <c r="D799" s="1"/>
      <c r="E799" s="1"/>
      <c r="F799" s="1"/>
      <c r="G799" s="1"/>
    </row>
    <row r="800" spans="3:7" ht="14.25" customHeight="1">
      <c r="C800" s="1"/>
      <c r="D800" s="1"/>
      <c r="E800" s="1"/>
      <c r="F800" s="1"/>
      <c r="G800" s="1"/>
    </row>
    <row r="801" spans="3:7" ht="14.25" customHeight="1">
      <c r="C801" s="1"/>
      <c r="D801" s="1"/>
      <c r="E801" s="1"/>
      <c r="F801" s="1"/>
      <c r="G801" s="1"/>
    </row>
    <row r="802" spans="3:7" ht="14.25" customHeight="1">
      <c r="C802" s="1"/>
      <c r="D802" s="1"/>
      <c r="E802" s="1"/>
      <c r="F802" s="1"/>
      <c r="G802" s="1"/>
    </row>
    <row r="803" spans="3:7" ht="14.25" customHeight="1">
      <c r="C803" s="1"/>
      <c r="D803" s="1"/>
      <c r="E803" s="1"/>
      <c r="F803" s="1"/>
      <c r="G803" s="1"/>
    </row>
    <row r="804" spans="3:7" ht="14.25" customHeight="1">
      <c r="C804" s="1"/>
      <c r="D804" s="1"/>
      <c r="E804" s="1"/>
      <c r="F804" s="1"/>
      <c r="G804" s="1"/>
    </row>
    <row r="805" spans="3:7" ht="14.25" customHeight="1">
      <c r="C805" s="1"/>
      <c r="D805" s="1"/>
      <c r="E805" s="1"/>
      <c r="F805" s="1"/>
      <c r="G805" s="1"/>
    </row>
    <row r="806" spans="3:7" ht="14.25" customHeight="1">
      <c r="C806" s="1"/>
      <c r="D806" s="1"/>
      <c r="E806" s="1"/>
      <c r="F806" s="1"/>
      <c r="G806" s="1"/>
    </row>
    <row r="807" spans="3:7" ht="14.25" customHeight="1">
      <c r="C807" s="1"/>
      <c r="D807" s="1"/>
      <c r="E807" s="1"/>
      <c r="F807" s="1"/>
      <c r="G807" s="1"/>
    </row>
    <row r="808" spans="3:7" ht="14.25" customHeight="1">
      <c r="C808" s="1"/>
      <c r="D808" s="1"/>
      <c r="E808" s="1"/>
      <c r="F808" s="1"/>
      <c r="G808" s="1"/>
    </row>
    <row r="809" spans="3:7" ht="14.25" customHeight="1">
      <c r="C809" s="1"/>
      <c r="D809" s="1"/>
      <c r="E809" s="1"/>
      <c r="F809" s="1"/>
      <c r="G809" s="1"/>
    </row>
    <row r="810" spans="3:7" ht="14.25" customHeight="1">
      <c r="C810" s="1"/>
      <c r="D810" s="1"/>
      <c r="E810" s="1"/>
      <c r="F810" s="1"/>
      <c r="G810" s="1"/>
    </row>
    <row r="811" spans="3:7" ht="14.25" customHeight="1">
      <c r="C811" s="1"/>
      <c r="D811" s="1"/>
      <c r="E811" s="1"/>
      <c r="F811" s="1"/>
      <c r="G811" s="1"/>
    </row>
    <row r="812" spans="3:7" ht="14.25" customHeight="1">
      <c r="C812" s="1"/>
      <c r="D812" s="1"/>
      <c r="E812" s="1"/>
      <c r="F812" s="1"/>
      <c r="G812" s="1"/>
    </row>
    <row r="813" spans="3:7" ht="14.25" customHeight="1">
      <c r="C813" s="1"/>
      <c r="D813" s="1"/>
      <c r="E813" s="1"/>
      <c r="F813" s="1"/>
      <c r="G813" s="1"/>
    </row>
    <row r="814" spans="3:7" ht="14.25" customHeight="1">
      <c r="C814" s="1"/>
      <c r="D814" s="1"/>
      <c r="E814" s="1"/>
      <c r="F814" s="1"/>
      <c r="G814" s="1"/>
    </row>
    <row r="815" spans="3:7" ht="14.25" customHeight="1">
      <c r="C815" s="1"/>
      <c r="D815" s="1"/>
      <c r="E815" s="1"/>
      <c r="F815" s="1"/>
      <c r="G815" s="1"/>
    </row>
    <row r="816" spans="3:7" ht="14.25" customHeight="1">
      <c r="C816" s="1"/>
      <c r="D816" s="1"/>
      <c r="E816" s="1"/>
      <c r="F816" s="1"/>
      <c r="G816" s="1"/>
    </row>
    <row r="817" spans="3:7" ht="14.25" customHeight="1">
      <c r="C817" s="1"/>
      <c r="D817" s="1"/>
      <c r="E817" s="1"/>
      <c r="F817" s="1"/>
      <c r="G817" s="1"/>
    </row>
    <row r="818" spans="3:7" ht="14.25" customHeight="1">
      <c r="C818" s="1"/>
      <c r="D818" s="1"/>
      <c r="E818" s="1"/>
      <c r="F818" s="1"/>
      <c r="G818" s="1"/>
    </row>
    <row r="819" spans="3:7" ht="14.25" customHeight="1">
      <c r="C819" s="1"/>
      <c r="D819" s="1"/>
      <c r="E819" s="1"/>
      <c r="F819" s="1"/>
      <c r="G819" s="1"/>
    </row>
    <row r="820" spans="3:7" ht="14.25" customHeight="1">
      <c r="C820" s="1"/>
      <c r="D820" s="1"/>
      <c r="E820" s="1"/>
      <c r="F820" s="1"/>
      <c r="G820" s="1"/>
    </row>
    <row r="821" spans="3:7" ht="14.25" customHeight="1">
      <c r="C821" s="1"/>
      <c r="D821" s="1"/>
      <c r="E821" s="1"/>
      <c r="F821" s="1"/>
      <c r="G821" s="1"/>
    </row>
    <row r="822" spans="3:7" ht="14.25" customHeight="1">
      <c r="C822" s="1"/>
      <c r="D822" s="1"/>
      <c r="E822" s="1"/>
      <c r="F822" s="1"/>
      <c r="G822" s="1"/>
    </row>
    <row r="823" spans="3:7" ht="14.25" customHeight="1">
      <c r="C823" s="1"/>
      <c r="D823" s="1"/>
      <c r="E823" s="1"/>
      <c r="F823" s="1"/>
      <c r="G823" s="1"/>
    </row>
    <row r="824" spans="3:7" ht="14.25" customHeight="1">
      <c r="C824" s="1"/>
      <c r="D824" s="1"/>
      <c r="E824" s="1"/>
      <c r="F824" s="1"/>
      <c r="G824" s="1"/>
    </row>
    <row r="825" spans="3:7" ht="14.25" customHeight="1">
      <c r="C825" s="1"/>
      <c r="D825" s="1"/>
      <c r="E825" s="1"/>
      <c r="F825" s="1"/>
      <c r="G825" s="1"/>
    </row>
    <row r="826" spans="3:7" ht="14.25" customHeight="1">
      <c r="C826" s="1"/>
      <c r="D826" s="1"/>
      <c r="E826" s="1"/>
      <c r="F826" s="1"/>
      <c r="G826" s="1"/>
    </row>
    <row r="827" spans="3:7" ht="14.25" customHeight="1">
      <c r="C827" s="1"/>
      <c r="D827" s="1"/>
      <c r="E827" s="1"/>
      <c r="F827" s="1"/>
      <c r="G827" s="1"/>
    </row>
    <row r="828" spans="3:7" ht="14.25" customHeight="1">
      <c r="C828" s="1"/>
      <c r="D828" s="1"/>
      <c r="E828" s="1"/>
      <c r="F828" s="1"/>
      <c r="G828" s="1"/>
    </row>
    <row r="829" spans="3:7" ht="14.25" customHeight="1">
      <c r="C829" s="1"/>
      <c r="D829" s="1"/>
      <c r="E829" s="1"/>
      <c r="F829" s="1"/>
      <c r="G829" s="1"/>
    </row>
    <row r="830" spans="3:7" ht="14.25" customHeight="1">
      <c r="C830" s="1"/>
      <c r="D830" s="1"/>
      <c r="E830" s="1"/>
      <c r="F830" s="1"/>
      <c r="G830" s="1"/>
    </row>
    <row r="831" spans="3:7" ht="14.25" customHeight="1">
      <c r="C831" s="1"/>
      <c r="D831" s="1"/>
      <c r="E831" s="1"/>
      <c r="F831" s="1"/>
      <c r="G831" s="1"/>
    </row>
    <row r="832" spans="3:7" ht="14.25" customHeight="1">
      <c r="C832" s="1"/>
      <c r="D832" s="1"/>
      <c r="E832" s="1"/>
      <c r="F832" s="1"/>
      <c r="G832" s="1"/>
    </row>
    <row r="833" spans="3:7" ht="14.25" customHeight="1">
      <c r="C833" s="1"/>
      <c r="D833" s="1"/>
      <c r="E833" s="1"/>
      <c r="F833" s="1"/>
      <c r="G833" s="1"/>
    </row>
    <row r="834" spans="3:7" ht="14.25" customHeight="1">
      <c r="C834" s="1"/>
      <c r="D834" s="1"/>
      <c r="E834" s="1"/>
      <c r="F834" s="1"/>
      <c r="G834" s="1"/>
    </row>
    <row r="835" spans="3:7" ht="14.25" customHeight="1">
      <c r="C835" s="1"/>
      <c r="D835" s="1"/>
      <c r="E835" s="1"/>
      <c r="F835" s="1"/>
      <c r="G835" s="1"/>
    </row>
    <row r="836" spans="3:7" ht="14.25" customHeight="1">
      <c r="C836" s="1"/>
      <c r="D836" s="1"/>
      <c r="E836" s="1"/>
      <c r="F836" s="1"/>
      <c r="G836" s="1"/>
    </row>
    <row r="837" spans="3:7" ht="14.25" customHeight="1">
      <c r="C837" s="1"/>
      <c r="D837" s="1"/>
      <c r="E837" s="1"/>
      <c r="F837" s="1"/>
      <c r="G837" s="1"/>
    </row>
    <row r="838" spans="3:7" ht="14.25" customHeight="1">
      <c r="C838" s="1"/>
      <c r="D838" s="1"/>
      <c r="E838" s="1"/>
      <c r="F838" s="1"/>
      <c r="G838" s="1"/>
    </row>
    <row r="839" spans="3:7" ht="14.25" customHeight="1">
      <c r="C839" s="1"/>
      <c r="D839" s="1"/>
      <c r="E839" s="1"/>
      <c r="F839" s="1"/>
      <c r="G839" s="1"/>
    </row>
    <row r="840" spans="3:7" ht="14.25" customHeight="1">
      <c r="C840" s="1"/>
      <c r="D840" s="1"/>
      <c r="E840" s="1"/>
      <c r="F840" s="1"/>
      <c r="G840" s="1"/>
    </row>
    <row r="841" spans="3:7" ht="14.25" customHeight="1">
      <c r="C841" s="1"/>
      <c r="D841" s="1"/>
      <c r="E841" s="1"/>
      <c r="F841" s="1"/>
      <c r="G841" s="1"/>
    </row>
    <row r="842" spans="3:7" ht="14.25" customHeight="1">
      <c r="C842" s="1"/>
      <c r="D842" s="1"/>
      <c r="E842" s="1"/>
      <c r="F842" s="1"/>
      <c r="G842" s="1"/>
    </row>
    <row r="843" spans="3:7" ht="14.25" customHeight="1">
      <c r="C843" s="1"/>
      <c r="D843" s="1"/>
      <c r="E843" s="1"/>
      <c r="F843" s="1"/>
      <c r="G843" s="1"/>
    </row>
    <row r="844" spans="3:7" ht="14.25" customHeight="1">
      <c r="C844" s="1"/>
      <c r="D844" s="1"/>
      <c r="E844" s="1"/>
      <c r="F844" s="1"/>
      <c r="G844" s="1"/>
    </row>
    <row r="845" spans="3:7" ht="14.25" customHeight="1">
      <c r="C845" s="1"/>
      <c r="D845" s="1"/>
      <c r="E845" s="1"/>
      <c r="F845" s="1"/>
      <c r="G845" s="1"/>
    </row>
    <row r="846" spans="3:7" ht="14.25" customHeight="1">
      <c r="C846" s="1"/>
      <c r="D846" s="1"/>
      <c r="E846" s="1"/>
      <c r="F846" s="1"/>
      <c r="G846" s="1"/>
    </row>
    <row r="847" spans="3:7" ht="14.25" customHeight="1">
      <c r="C847" s="1"/>
      <c r="D847" s="1"/>
      <c r="E847" s="1"/>
      <c r="F847" s="1"/>
      <c r="G847" s="1"/>
    </row>
    <row r="848" spans="3:7" ht="14.25" customHeight="1">
      <c r="C848" s="1"/>
      <c r="D848" s="1"/>
      <c r="E848" s="1"/>
      <c r="F848" s="1"/>
      <c r="G848" s="1"/>
    </row>
    <row r="849" spans="3:7" ht="14.25" customHeight="1">
      <c r="C849" s="1"/>
      <c r="D849" s="1"/>
      <c r="E849" s="1"/>
      <c r="F849" s="1"/>
      <c r="G849" s="1"/>
    </row>
    <row r="850" spans="3:7" ht="14.25" customHeight="1">
      <c r="C850" s="1"/>
      <c r="D850" s="1"/>
      <c r="E850" s="1"/>
      <c r="F850" s="1"/>
      <c r="G850" s="1"/>
    </row>
    <row r="851" spans="3:7" ht="14.25" customHeight="1">
      <c r="C851" s="1"/>
      <c r="D851" s="1"/>
      <c r="E851" s="1"/>
      <c r="F851" s="1"/>
      <c r="G851" s="1"/>
    </row>
    <row r="852" spans="3:7" ht="14.25" customHeight="1">
      <c r="C852" s="1"/>
      <c r="D852" s="1"/>
      <c r="E852" s="1"/>
      <c r="F852" s="1"/>
      <c r="G852" s="1"/>
    </row>
    <row r="853" spans="3:7" ht="14.25" customHeight="1">
      <c r="C853" s="1"/>
      <c r="D853" s="1"/>
      <c r="E853" s="1"/>
      <c r="F853" s="1"/>
      <c r="G853" s="1"/>
    </row>
    <row r="854" spans="3:7" ht="14.25" customHeight="1">
      <c r="C854" s="1"/>
      <c r="D854" s="1"/>
      <c r="E854" s="1"/>
      <c r="F854" s="1"/>
      <c r="G854" s="1"/>
    </row>
    <row r="855" spans="3:7" ht="14.25" customHeight="1">
      <c r="C855" s="1"/>
      <c r="D855" s="1"/>
      <c r="E855" s="1"/>
      <c r="F855" s="1"/>
      <c r="G855" s="1"/>
    </row>
    <row r="856" spans="3:7" ht="14.25" customHeight="1">
      <c r="C856" s="1"/>
      <c r="D856" s="1"/>
      <c r="E856" s="1"/>
      <c r="F856" s="1"/>
      <c r="G856" s="1"/>
    </row>
    <row r="857" spans="3:7" ht="14.25" customHeight="1">
      <c r="C857" s="1"/>
      <c r="D857" s="1"/>
      <c r="E857" s="1"/>
      <c r="F857" s="1"/>
      <c r="G857" s="1"/>
    </row>
    <row r="858" spans="3:7" ht="14.25" customHeight="1">
      <c r="C858" s="1"/>
      <c r="D858" s="1"/>
      <c r="E858" s="1"/>
      <c r="F858" s="1"/>
      <c r="G858" s="1"/>
    </row>
    <row r="859" spans="3:7" ht="14.25" customHeight="1">
      <c r="C859" s="1"/>
      <c r="D859" s="1"/>
      <c r="E859" s="1"/>
      <c r="F859" s="1"/>
      <c r="G859" s="1"/>
    </row>
    <row r="860" spans="3:7" ht="14.25" customHeight="1">
      <c r="C860" s="1"/>
      <c r="D860" s="1"/>
      <c r="E860" s="1"/>
      <c r="F860" s="1"/>
      <c r="G860" s="1"/>
    </row>
    <row r="861" spans="3:7" ht="14.25" customHeight="1">
      <c r="C861" s="1"/>
      <c r="D861" s="1"/>
      <c r="E861" s="1"/>
      <c r="F861" s="1"/>
      <c r="G861" s="1"/>
    </row>
    <row r="862" spans="3:7" ht="14.25" customHeight="1">
      <c r="C862" s="1"/>
      <c r="D862" s="1"/>
      <c r="E862" s="1"/>
      <c r="F862" s="1"/>
      <c r="G862" s="1"/>
    </row>
    <row r="863" spans="3:7" ht="14.25" customHeight="1">
      <c r="C863" s="1"/>
      <c r="D863" s="1"/>
      <c r="E863" s="1"/>
      <c r="F863" s="1"/>
      <c r="G863" s="1"/>
    </row>
    <row r="864" spans="3:7" ht="14.25" customHeight="1">
      <c r="C864" s="1"/>
      <c r="D864" s="1"/>
      <c r="E864" s="1"/>
      <c r="F864" s="1"/>
      <c r="G864" s="1"/>
    </row>
    <row r="865" spans="3:7" ht="14.25" customHeight="1">
      <c r="C865" s="1"/>
      <c r="D865" s="1"/>
      <c r="E865" s="1"/>
      <c r="F865" s="1"/>
      <c r="G865" s="1"/>
    </row>
    <row r="866" spans="3:7" ht="14.25" customHeight="1">
      <c r="C866" s="1"/>
      <c r="D866" s="1"/>
      <c r="E866" s="1"/>
      <c r="F866" s="1"/>
      <c r="G866" s="1"/>
    </row>
    <row r="867" spans="3:7" ht="14.25" customHeight="1">
      <c r="C867" s="1"/>
      <c r="D867" s="1"/>
      <c r="E867" s="1"/>
      <c r="F867" s="1"/>
      <c r="G867" s="1"/>
    </row>
    <row r="868" spans="3:7" ht="14.25" customHeight="1">
      <c r="C868" s="1"/>
      <c r="D868" s="1"/>
      <c r="E868" s="1"/>
      <c r="F868" s="1"/>
      <c r="G868" s="1"/>
    </row>
    <row r="869" spans="3:7" ht="14.25" customHeight="1">
      <c r="C869" s="1"/>
      <c r="D869" s="1"/>
      <c r="E869" s="1"/>
      <c r="F869" s="1"/>
      <c r="G869" s="1"/>
    </row>
    <row r="870" spans="3:7" ht="14.25" customHeight="1">
      <c r="C870" s="1"/>
      <c r="D870" s="1"/>
      <c r="E870" s="1"/>
      <c r="F870" s="1"/>
      <c r="G870" s="1"/>
    </row>
    <row r="871" spans="3:7" ht="14.25" customHeight="1">
      <c r="C871" s="1"/>
      <c r="D871" s="1"/>
      <c r="E871" s="1"/>
      <c r="F871" s="1"/>
      <c r="G871" s="1"/>
    </row>
    <row r="872" spans="3:7" ht="14.25" customHeight="1">
      <c r="C872" s="1"/>
      <c r="D872" s="1"/>
      <c r="E872" s="1"/>
      <c r="F872" s="1"/>
      <c r="G872" s="1"/>
    </row>
    <row r="873" spans="3:7" ht="14.25" customHeight="1">
      <c r="C873" s="1"/>
      <c r="D873" s="1"/>
      <c r="E873" s="1"/>
      <c r="F873" s="1"/>
      <c r="G873" s="1"/>
    </row>
    <row r="874" spans="3:7" ht="14.25" customHeight="1">
      <c r="C874" s="1"/>
      <c r="D874" s="1"/>
      <c r="E874" s="1"/>
      <c r="F874" s="1"/>
      <c r="G874" s="1"/>
    </row>
    <row r="875" spans="3:7" ht="14.25" customHeight="1">
      <c r="C875" s="1"/>
      <c r="D875" s="1"/>
      <c r="E875" s="1"/>
      <c r="F875" s="1"/>
      <c r="G875" s="1"/>
    </row>
    <row r="876" spans="3:7" ht="14.25" customHeight="1">
      <c r="C876" s="1"/>
      <c r="D876" s="1"/>
      <c r="E876" s="1"/>
      <c r="F876" s="1"/>
      <c r="G876" s="1"/>
    </row>
    <row r="877" spans="3:7" ht="14.25" customHeight="1">
      <c r="C877" s="1"/>
      <c r="D877" s="1"/>
      <c r="E877" s="1"/>
      <c r="F877" s="1"/>
      <c r="G877" s="1"/>
    </row>
    <row r="878" spans="3:7" ht="14.25" customHeight="1">
      <c r="C878" s="1"/>
      <c r="D878" s="1"/>
      <c r="E878" s="1"/>
      <c r="F878" s="1"/>
      <c r="G878" s="1"/>
    </row>
    <row r="879" spans="3:7" ht="14.25" customHeight="1">
      <c r="C879" s="1"/>
      <c r="D879" s="1"/>
      <c r="E879" s="1"/>
      <c r="F879" s="1"/>
      <c r="G879" s="1"/>
    </row>
    <row r="880" spans="3:7" ht="14.25" customHeight="1">
      <c r="C880" s="1"/>
      <c r="D880" s="1"/>
      <c r="E880" s="1"/>
      <c r="F880" s="1"/>
      <c r="G880" s="1"/>
    </row>
    <row r="881" spans="3:7" ht="14.25" customHeight="1">
      <c r="C881" s="1"/>
      <c r="D881" s="1"/>
      <c r="E881" s="1"/>
      <c r="F881" s="1"/>
      <c r="G881" s="1"/>
    </row>
    <row r="882" spans="3:7" ht="14.25" customHeight="1">
      <c r="C882" s="1"/>
      <c r="D882" s="1"/>
      <c r="E882" s="1"/>
      <c r="F882" s="1"/>
      <c r="G882" s="1"/>
    </row>
    <row r="883" spans="3:7" ht="14.25" customHeight="1">
      <c r="C883" s="1"/>
      <c r="D883" s="1"/>
      <c r="E883" s="1"/>
      <c r="F883" s="1"/>
      <c r="G883" s="1"/>
    </row>
    <row r="884" spans="3:7" ht="14.25" customHeight="1">
      <c r="C884" s="1"/>
      <c r="D884" s="1"/>
      <c r="E884" s="1"/>
      <c r="F884" s="1"/>
      <c r="G884" s="1"/>
    </row>
    <row r="885" spans="3:7" ht="14.25" customHeight="1">
      <c r="C885" s="1"/>
      <c r="D885" s="1"/>
      <c r="E885" s="1"/>
      <c r="F885" s="1"/>
      <c r="G885" s="1"/>
    </row>
    <row r="886" spans="3:7" ht="14.25" customHeight="1">
      <c r="C886" s="1"/>
      <c r="D886" s="1"/>
      <c r="E886" s="1"/>
      <c r="F886" s="1"/>
      <c r="G886" s="1"/>
    </row>
    <row r="887" spans="3:7" ht="14.25" customHeight="1">
      <c r="C887" s="1"/>
      <c r="D887" s="1"/>
      <c r="E887" s="1"/>
      <c r="F887" s="1"/>
      <c r="G887" s="1"/>
    </row>
    <row r="888" spans="3:7" ht="14.25" customHeight="1">
      <c r="C888" s="1"/>
      <c r="D888" s="1"/>
      <c r="E888" s="1"/>
      <c r="F888" s="1"/>
      <c r="G888" s="1"/>
    </row>
    <row r="889" spans="3:7" ht="14.25" customHeight="1">
      <c r="C889" s="1"/>
      <c r="D889" s="1"/>
      <c r="E889" s="1"/>
      <c r="F889" s="1"/>
      <c r="G889" s="1"/>
    </row>
    <row r="890" spans="3:7" ht="14.25" customHeight="1">
      <c r="C890" s="1"/>
      <c r="D890" s="1"/>
      <c r="E890" s="1"/>
      <c r="F890" s="1"/>
      <c r="G890" s="1"/>
    </row>
    <row r="891" spans="3:7" ht="14.25" customHeight="1">
      <c r="C891" s="1"/>
      <c r="D891" s="1"/>
      <c r="E891" s="1"/>
      <c r="F891" s="1"/>
      <c r="G891" s="1"/>
    </row>
    <row r="892" spans="3:7" ht="14.25" customHeight="1">
      <c r="C892" s="1"/>
      <c r="D892" s="1"/>
      <c r="E892" s="1"/>
      <c r="F892" s="1"/>
      <c r="G892" s="1"/>
    </row>
    <row r="893" spans="3:7" ht="14.25" customHeight="1">
      <c r="C893" s="1"/>
      <c r="D893" s="1"/>
      <c r="E893" s="1"/>
      <c r="F893" s="1"/>
      <c r="G893" s="1"/>
    </row>
    <row r="894" spans="3:7" ht="14.25" customHeight="1">
      <c r="C894" s="1"/>
      <c r="D894" s="1"/>
      <c r="E894" s="1"/>
      <c r="F894" s="1"/>
      <c r="G894" s="1"/>
    </row>
    <row r="895" spans="3:7" ht="14.25" customHeight="1">
      <c r="C895" s="1"/>
      <c r="D895" s="1"/>
      <c r="E895" s="1"/>
      <c r="F895" s="1"/>
      <c r="G895" s="1"/>
    </row>
    <row r="896" spans="3:7" ht="14.25" customHeight="1">
      <c r="C896" s="1"/>
      <c r="D896" s="1"/>
      <c r="E896" s="1"/>
      <c r="F896" s="1"/>
      <c r="G896" s="1"/>
    </row>
    <row r="897" spans="3:7" ht="14.25" customHeight="1">
      <c r="C897" s="1"/>
      <c r="D897" s="1"/>
      <c r="E897" s="1"/>
      <c r="F897" s="1"/>
      <c r="G897" s="1"/>
    </row>
    <row r="898" spans="3:7" ht="14.25" customHeight="1">
      <c r="C898" s="1"/>
      <c r="D898" s="1"/>
      <c r="E898" s="1"/>
      <c r="F898" s="1"/>
      <c r="G898" s="1"/>
    </row>
    <row r="899" spans="3:7" ht="14.25" customHeight="1">
      <c r="C899" s="1"/>
      <c r="D899" s="1"/>
      <c r="E899" s="1"/>
      <c r="F899" s="1"/>
      <c r="G899" s="1"/>
    </row>
    <row r="900" spans="3:7" ht="14.25" customHeight="1">
      <c r="C900" s="1"/>
      <c r="D900" s="1"/>
      <c r="E900" s="1"/>
      <c r="F900" s="1"/>
      <c r="G900" s="1"/>
    </row>
    <row r="901" spans="3:7" ht="14.25" customHeight="1">
      <c r="C901" s="1"/>
      <c r="D901" s="1"/>
      <c r="E901" s="1"/>
      <c r="F901" s="1"/>
      <c r="G901" s="1"/>
    </row>
    <row r="902" spans="3:7" ht="14.25" customHeight="1">
      <c r="C902" s="1"/>
      <c r="D902" s="1"/>
      <c r="E902" s="1"/>
      <c r="F902" s="1"/>
      <c r="G902" s="1"/>
    </row>
    <row r="903" spans="3:7" ht="14.25" customHeight="1">
      <c r="C903" s="1"/>
      <c r="D903" s="1"/>
      <c r="E903" s="1"/>
      <c r="F903" s="1"/>
      <c r="G903" s="1"/>
    </row>
    <row r="904" spans="3:7" ht="14.25" customHeight="1">
      <c r="C904" s="1"/>
      <c r="D904" s="1"/>
      <c r="E904" s="1"/>
      <c r="F904" s="1"/>
      <c r="G904" s="1"/>
    </row>
    <row r="905" spans="3:7" ht="14.25" customHeight="1">
      <c r="C905" s="1"/>
      <c r="D905" s="1"/>
      <c r="E905" s="1"/>
      <c r="F905" s="1"/>
      <c r="G905" s="1"/>
    </row>
    <row r="906" spans="3:7" ht="14.25" customHeight="1">
      <c r="C906" s="1"/>
      <c r="D906" s="1"/>
      <c r="E906" s="1"/>
      <c r="F906" s="1"/>
      <c r="G906" s="1"/>
    </row>
    <row r="907" spans="3:7" ht="14.25" customHeight="1">
      <c r="C907" s="1"/>
      <c r="D907" s="1"/>
      <c r="E907" s="1"/>
      <c r="F907" s="1"/>
      <c r="G907" s="1"/>
    </row>
    <row r="908" spans="3:7" ht="14.25" customHeight="1">
      <c r="C908" s="1"/>
      <c r="D908" s="1"/>
      <c r="E908" s="1"/>
      <c r="F908" s="1"/>
      <c r="G908" s="1"/>
    </row>
    <row r="909" spans="3:7" ht="14.25" customHeight="1">
      <c r="C909" s="1"/>
      <c r="D909" s="1"/>
      <c r="E909" s="1"/>
      <c r="F909" s="1"/>
      <c r="G909" s="1"/>
    </row>
    <row r="910" spans="3:7" ht="14.25" customHeight="1">
      <c r="C910" s="1"/>
      <c r="D910" s="1"/>
      <c r="E910" s="1"/>
      <c r="F910" s="1"/>
      <c r="G910" s="1"/>
    </row>
    <row r="911" spans="3:7" ht="14.25" customHeight="1">
      <c r="C911" s="1"/>
      <c r="D911" s="1"/>
      <c r="E911" s="1"/>
      <c r="F911" s="1"/>
      <c r="G911" s="1"/>
    </row>
    <row r="912" spans="3:7" ht="14.25" customHeight="1">
      <c r="C912" s="1"/>
      <c r="D912" s="1"/>
      <c r="E912" s="1"/>
      <c r="F912" s="1"/>
      <c r="G912" s="1"/>
    </row>
    <row r="913" spans="3:7" ht="14.25" customHeight="1">
      <c r="C913" s="1"/>
      <c r="D913" s="1"/>
      <c r="E913" s="1"/>
      <c r="F913" s="1"/>
      <c r="G913" s="1"/>
    </row>
    <row r="914" spans="3:7" ht="14.25" customHeight="1">
      <c r="C914" s="1"/>
      <c r="D914" s="1"/>
      <c r="E914" s="1"/>
      <c r="F914" s="1"/>
      <c r="G914" s="1"/>
    </row>
    <row r="915" spans="3:7" ht="14.25" customHeight="1">
      <c r="C915" s="1"/>
      <c r="D915" s="1"/>
      <c r="E915" s="1"/>
      <c r="F915" s="1"/>
      <c r="G915" s="1"/>
    </row>
    <row r="916" spans="3:7" ht="14.25" customHeight="1">
      <c r="C916" s="1"/>
      <c r="D916" s="1"/>
      <c r="E916" s="1"/>
      <c r="F916" s="1"/>
      <c r="G916" s="1"/>
    </row>
    <row r="917" spans="3:7" ht="14.25" customHeight="1">
      <c r="C917" s="1"/>
      <c r="D917" s="1"/>
      <c r="E917" s="1"/>
      <c r="F917" s="1"/>
      <c r="G917" s="1"/>
    </row>
    <row r="918" spans="3:7" ht="14.25" customHeight="1">
      <c r="C918" s="1"/>
      <c r="D918" s="1"/>
      <c r="E918" s="1"/>
      <c r="F918" s="1"/>
      <c r="G918" s="1"/>
    </row>
    <row r="919" spans="3:7" ht="14.25" customHeight="1">
      <c r="C919" s="1"/>
      <c r="D919" s="1"/>
      <c r="E919" s="1"/>
      <c r="F919" s="1"/>
      <c r="G919" s="1"/>
    </row>
    <row r="920" spans="3:7" ht="14.25" customHeight="1">
      <c r="C920" s="1"/>
      <c r="D920" s="1"/>
      <c r="E920" s="1"/>
      <c r="F920" s="1"/>
      <c r="G920" s="1"/>
    </row>
    <row r="921" spans="3:7" ht="14.25" customHeight="1">
      <c r="C921" s="1"/>
      <c r="D921" s="1"/>
      <c r="E921" s="1"/>
      <c r="F921" s="1"/>
      <c r="G921" s="1"/>
    </row>
    <row r="922" spans="3:7" ht="14.25" customHeight="1">
      <c r="C922" s="1"/>
      <c r="D922" s="1"/>
      <c r="E922" s="1"/>
      <c r="F922" s="1"/>
      <c r="G922" s="1"/>
    </row>
    <row r="923" spans="3:7" ht="14.25" customHeight="1">
      <c r="C923" s="1"/>
      <c r="D923" s="1"/>
      <c r="E923" s="1"/>
      <c r="F923" s="1"/>
      <c r="G923" s="1"/>
    </row>
    <row r="924" spans="3:7" ht="14.25" customHeight="1">
      <c r="C924" s="1"/>
      <c r="D924" s="1"/>
      <c r="E924" s="1"/>
      <c r="F924" s="1"/>
      <c r="G924" s="1"/>
    </row>
    <row r="925" spans="3:7" ht="14.25" customHeight="1">
      <c r="C925" s="1"/>
      <c r="D925" s="1"/>
      <c r="E925" s="1"/>
      <c r="F925" s="1"/>
      <c r="G925" s="1"/>
    </row>
    <row r="926" spans="3:7" ht="14.25" customHeight="1">
      <c r="C926" s="1"/>
      <c r="D926" s="1"/>
      <c r="E926" s="1"/>
      <c r="F926" s="1"/>
      <c r="G926" s="1"/>
    </row>
    <row r="927" spans="3:7" ht="14.25" customHeight="1">
      <c r="C927" s="1"/>
      <c r="D927" s="1"/>
      <c r="E927" s="1"/>
      <c r="F927" s="1"/>
      <c r="G927" s="1"/>
    </row>
    <row r="928" spans="3:7" ht="14.25" customHeight="1">
      <c r="C928" s="1"/>
      <c r="D928" s="1"/>
      <c r="E928" s="1"/>
      <c r="F928" s="1"/>
      <c r="G928" s="1"/>
    </row>
    <row r="929" spans="3:7" ht="14.25" customHeight="1">
      <c r="C929" s="1"/>
      <c r="D929" s="1"/>
      <c r="E929" s="1"/>
      <c r="F929" s="1"/>
      <c r="G929" s="1"/>
    </row>
    <row r="930" spans="3:7" ht="14.25" customHeight="1">
      <c r="C930" s="1"/>
      <c r="D930" s="1"/>
      <c r="E930" s="1"/>
      <c r="F930" s="1"/>
      <c r="G930" s="1"/>
    </row>
    <row r="931" spans="3:7" ht="14.25" customHeight="1">
      <c r="C931" s="1"/>
      <c r="D931" s="1"/>
      <c r="E931" s="1"/>
      <c r="F931" s="1"/>
      <c r="G931" s="1"/>
    </row>
    <row r="932" spans="3:7" ht="14.25" customHeight="1">
      <c r="C932" s="1"/>
      <c r="D932" s="1"/>
      <c r="E932" s="1"/>
      <c r="F932" s="1"/>
      <c r="G932" s="1"/>
    </row>
    <row r="933" spans="3:7" ht="14.25" customHeight="1">
      <c r="C933" s="1"/>
      <c r="D933" s="1"/>
      <c r="E933" s="1"/>
      <c r="F933" s="1"/>
      <c r="G933" s="1"/>
    </row>
    <row r="934" spans="3:7" ht="14.25" customHeight="1">
      <c r="C934" s="1"/>
      <c r="D934" s="1"/>
      <c r="E934" s="1"/>
      <c r="F934" s="1"/>
      <c r="G934" s="1"/>
    </row>
    <row r="935" spans="3:7" ht="14.25" customHeight="1">
      <c r="C935" s="1"/>
      <c r="D935" s="1"/>
      <c r="E935" s="1"/>
      <c r="F935" s="1"/>
      <c r="G935" s="1"/>
    </row>
    <row r="936" spans="3:7" ht="14.25" customHeight="1">
      <c r="C936" s="1"/>
      <c r="D936" s="1"/>
      <c r="E936" s="1"/>
      <c r="F936" s="1"/>
      <c r="G936" s="1"/>
    </row>
    <row r="937" spans="3:7" ht="14.25" customHeight="1">
      <c r="C937" s="1"/>
      <c r="D937" s="1"/>
      <c r="E937" s="1"/>
      <c r="F937" s="1"/>
      <c r="G937" s="1"/>
    </row>
    <row r="938" spans="3:7" ht="14.25" customHeight="1">
      <c r="C938" s="1"/>
      <c r="D938" s="1"/>
      <c r="E938" s="1"/>
      <c r="F938" s="1"/>
      <c r="G938" s="1"/>
    </row>
    <row r="939" spans="3:7" ht="14.25" customHeight="1">
      <c r="C939" s="1"/>
      <c r="D939" s="1"/>
      <c r="E939" s="1"/>
      <c r="F939" s="1"/>
      <c r="G939" s="1"/>
    </row>
    <row r="940" spans="3:7" ht="14.25" customHeight="1">
      <c r="C940" s="1"/>
      <c r="D940" s="1"/>
      <c r="E940" s="1"/>
      <c r="F940" s="1"/>
      <c r="G940" s="1"/>
    </row>
    <row r="941" spans="3:7" ht="14.25" customHeight="1">
      <c r="C941" s="1"/>
      <c r="D941" s="1"/>
      <c r="E941" s="1"/>
      <c r="F941" s="1"/>
      <c r="G941" s="1"/>
    </row>
    <row r="942" spans="3:7" ht="14.25" customHeight="1">
      <c r="C942" s="1"/>
      <c r="D942" s="1"/>
      <c r="E942" s="1"/>
      <c r="F942" s="1"/>
      <c r="G942" s="1"/>
    </row>
    <row r="943" spans="3:7" ht="14.25" customHeight="1">
      <c r="C943" s="1"/>
      <c r="D943" s="1"/>
      <c r="E943" s="1"/>
      <c r="F943" s="1"/>
      <c r="G943" s="1"/>
    </row>
    <row r="944" spans="3:7" ht="14.25" customHeight="1">
      <c r="C944" s="1"/>
      <c r="D944" s="1"/>
      <c r="E944" s="1"/>
      <c r="F944" s="1"/>
      <c r="G944" s="1"/>
    </row>
    <row r="945" spans="3:7" ht="14.25" customHeight="1">
      <c r="C945" s="1"/>
      <c r="D945" s="1"/>
      <c r="E945" s="1"/>
      <c r="F945" s="1"/>
      <c r="G945" s="1"/>
    </row>
    <row r="946" spans="3:7" ht="14.25" customHeight="1">
      <c r="C946" s="1"/>
      <c r="D946" s="1"/>
      <c r="E946" s="1"/>
      <c r="F946" s="1"/>
      <c r="G946" s="1"/>
    </row>
    <row r="947" spans="3:7" ht="14.25" customHeight="1">
      <c r="C947" s="1"/>
      <c r="D947" s="1"/>
      <c r="E947" s="1"/>
      <c r="F947" s="1"/>
      <c r="G947" s="1"/>
    </row>
    <row r="948" spans="3:7" ht="14.25" customHeight="1">
      <c r="C948" s="1"/>
      <c r="D948" s="1"/>
      <c r="E948" s="1"/>
      <c r="F948" s="1"/>
      <c r="G948" s="1"/>
    </row>
    <row r="949" spans="3:7" ht="14.25" customHeight="1">
      <c r="C949" s="1"/>
      <c r="D949" s="1"/>
      <c r="E949" s="1"/>
      <c r="F949" s="1"/>
      <c r="G949" s="1"/>
    </row>
    <row r="950" spans="3:7" ht="14.25" customHeight="1">
      <c r="C950" s="1"/>
      <c r="D950" s="1"/>
      <c r="E950" s="1"/>
      <c r="F950" s="1"/>
      <c r="G950" s="1"/>
    </row>
    <row r="951" spans="3:7" ht="14.25" customHeight="1">
      <c r="C951" s="1"/>
      <c r="D951" s="1"/>
      <c r="E951" s="1"/>
      <c r="F951" s="1"/>
      <c r="G951" s="1"/>
    </row>
    <row r="952" spans="3:7" ht="14.25" customHeight="1">
      <c r="C952" s="1"/>
      <c r="D952" s="1"/>
      <c r="E952" s="1"/>
      <c r="F952" s="1"/>
      <c r="G952" s="1"/>
    </row>
    <row r="953" spans="3:7" ht="14.25" customHeight="1">
      <c r="C953" s="1"/>
      <c r="D953" s="1"/>
      <c r="E953" s="1"/>
      <c r="F953" s="1"/>
      <c r="G953" s="1"/>
    </row>
    <row r="954" spans="3:7" ht="14.25" customHeight="1">
      <c r="C954" s="1"/>
      <c r="D954" s="1"/>
      <c r="E954" s="1"/>
      <c r="F954" s="1"/>
      <c r="G954" s="1"/>
    </row>
    <row r="955" spans="3:7" ht="14.25" customHeight="1">
      <c r="C955" s="1"/>
      <c r="D955" s="1"/>
      <c r="E955" s="1"/>
      <c r="F955" s="1"/>
      <c r="G955" s="1"/>
    </row>
    <row r="956" spans="3:7" ht="14.25" customHeight="1">
      <c r="C956" s="1"/>
      <c r="D956" s="1"/>
      <c r="E956" s="1"/>
      <c r="F956" s="1"/>
      <c r="G956" s="1"/>
    </row>
    <row r="957" spans="3:7" ht="14.25" customHeight="1">
      <c r="C957" s="1"/>
      <c r="D957" s="1"/>
      <c r="E957" s="1"/>
      <c r="F957" s="1"/>
      <c r="G957" s="1"/>
    </row>
    <row r="958" spans="3:7" ht="14.25" customHeight="1">
      <c r="C958" s="1"/>
      <c r="D958" s="1"/>
      <c r="E958" s="1"/>
      <c r="F958" s="1"/>
      <c r="G958" s="1"/>
    </row>
    <row r="959" spans="3:7" ht="14.25" customHeight="1">
      <c r="C959" s="1"/>
      <c r="D959" s="1"/>
      <c r="E959" s="1"/>
      <c r="F959" s="1"/>
      <c r="G959" s="1"/>
    </row>
    <row r="960" spans="3:7" ht="14.25" customHeight="1">
      <c r="C960" s="1"/>
      <c r="D960" s="1"/>
      <c r="E960" s="1"/>
      <c r="F960" s="1"/>
      <c r="G960" s="1"/>
    </row>
    <row r="961" spans="3:7" ht="14.25" customHeight="1">
      <c r="C961" s="1"/>
      <c r="D961" s="1"/>
      <c r="E961" s="1"/>
      <c r="F961" s="1"/>
      <c r="G961" s="1"/>
    </row>
    <row r="962" spans="3:7" ht="14.25" customHeight="1">
      <c r="C962" s="1"/>
      <c r="D962" s="1"/>
      <c r="E962" s="1"/>
      <c r="F962" s="1"/>
      <c r="G962" s="1"/>
    </row>
    <row r="963" spans="3:7" ht="14.25" customHeight="1">
      <c r="C963" s="1"/>
      <c r="D963" s="1"/>
      <c r="E963" s="1"/>
      <c r="F963" s="1"/>
      <c r="G963" s="1"/>
    </row>
    <row r="964" spans="3:7" ht="14.25" customHeight="1">
      <c r="C964" s="1"/>
      <c r="D964" s="1"/>
      <c r="E964" s="1"/>
      <c r="F964" s="1"/>
      <c r="G964" s="1"/>
    </row>
    <row r="965" spans="3:7" ht="14.25" customHeight="1">
      <c r="C965" s="1"/>
      <c r="D965" s="1"/>
      <c r="E965" s="1"/>
      <c r="F965" s="1"/>
      <c r="G965" s="1"/>
    </row>
    <row r="966" spans="3:7" ht="14.25" customHeight="1">
      <c r="C966" s="1"/>
      <c r="D966" s="1"/>
      <c r="E966" s="1"/>
      <c r="F966" s="1"/>
      <c r="G966" s="1"/>
    </row>
    <row r="967" spans="3:7" ht="14.25" customHeight="1">
      <c r="C967" s="1"/>
      <c r="D967" s="1"/>
      <c r="E967" s="1"/>
      <c r="F967" s="1"/>
      <c r="G967" s="1"/>
    </row>
    <row r="968" spans="3:7" ht="14.25" customHeight="1">
      <c r="C968" s="1"/>
      <c r="D968" s="1"/>
      <c r="E968" s="1"/>
      <c r="F968" s="1"/>
      <c r="G968" s="1"/>
    </row>
    <row r="969" spans="3:7" ht="14.25" customHeight="1">
      <c r="C969" s="1"/>
      <c r="D969" s="1"/>
      <c r="E969" s="1"/>
      <c r="F969" s="1"/>
      <c r="G969" s="1"/>
    </row>
    <row r="970" spans="3:7" ht="14.25" customHeight="1">
      <c r="C970" s="1"/>
      <c r="D970" s="1"/>
      <c r="E970" s="1"/>
      <c r="F970" s="1"/>
      <c r="G970" s="1"/>
    </row>
    <row r="971" spans="3:7" ht="14.25" customHeight="1">
      <c r="C971" s="1"/>
      <c r="D971" s="1"/>
      <c r="E971" s="1"/>
      <c r="F971" s="1"/>
      <c r="G971" s="1"/>
    </row>
    <row r="972" spans="3:7" ht="14.25" customHeight="1">
      <c r="C972" s="1"/>
      <c r="D972" s="1"/>
      <c r="E972" s="1"/>
      <c r="F972" s="1"/>
      <c r="G972" s="1"/>
    </row>
    <row r="973" spans="3:7" ht="14.25" customHeight="1">
      <c r="C973" s="1"/>
      <c r="D973" s="1"/>
      <c r="E973" s="1"/>
      <c r="F973" s="1"/>
      <c r="G973" s="1"/>
    </row>
    <row r="974" spans="3:7" ht="14.25" customHeight="1">
      <c r="C974" s="1"/>
      <c r="D974" s="1"/>
      <c r="E974" s="1"/>
      <c r="F974" s="1"/>
      <c r="G974" s="1"/>
    </row>
    <row r="975" spans="3:7" ht="14.25" customHeight="1">
      <c r="C975" s="1"/>
      <c r="D975" s="1"/>
      <c r="E975" s="1"/>
      <c r="F975" s="1"/>
      <c r="G975" s="1"/>
    </row>
    <row r="976" spans="3:7" ht="14.25" customHeight="1">
      <c r="C976" s="1"/>
      <c r="D976" s="1"/>
      <c r="E976" s="1"/>
      <c r="F976" s="1"/>
      <c r="G976" s="1"/>
    </row>
    <row r="977" spans="3:7" ht="14.25" customHeight="1">
      <c r="C977" s="1"/>
      <c r="D977" s="1"/>
      <c r="E977" s="1"/>
      <c r="F977" s="1"/>
      <c r="G977" s="1"/>
    </row>
    <row r="978" spans="3:7" ht="14.25" customHeight="1">
      <c r="C978" s="1"/>
      <c r="D978" s="1"/>
      <c r="E978" s="1"/>
      <c r="F978" s="1"/>
      <c r="G978" s="1"/>
    </row>
    <row r="979" spans="3:7" ht="14.25" customHeight="1">
      <c r="C979" s="1"/>
      <c r="D979" s="1"/>
      <c r="E979" s="1"/>
      <c r="F979" s="1"/>
      <c r="G979" s="1"/>
    </row>
    <row r="980" spans="3:7" ht="14.25" customHeight="1">
      <c r="C980" s="1"/>
      <c r="D980" s="1"/>
      <c r="E980" s="1"/>
      <c r="F980" s="1"/>
      <c r="G980" s="1"/>
    </row>
    <row r="981" spans="3:7" ht="14.25" customHeight="1">
      <c r="C981" s="1"/>
      <c r="D981" s="1"/>
      <c r="E981" s="1"/>
      <c r="F981" s="1"/>
      <c r="G981" s="1"/>
    </row>
    <row r="982" spans="3:7" ht="14.25" customHeight="1">
      <c r="C982" s="1"/>
      <c r="D982" s="1"/>
      <c r="E982" s="1"/>
      <c r="F982" s="1"/>
      <c r="G982" s="1"/>
    </row>
    <row r="983" spans="3:7" ht="14.25" customHeight="1">
      <c r="C983" s="1"/>
      <c r="D983" s="1"/>
      <c r="E983" s="1"/>
      <c r="F983" s="1"/>
      <c r="G983" s="1"/>
    </row>
    <row r="984" spans="3:7" ht="14.25" customHeight="1">
      <c r="C984" s="1"/>
      <c r="D984" s="1"/>
      <c r="E984" s="1"/>
      <c r="F984" s="1"/>
      <c r="G984" s="1"/>
    </row>
    <row r="985" spans="3:7" ht="14.25" customHeight="1">
      <c r="C985" s="1"/>
      <c r="D985" s="1"/>
      <c r="E985" s="1"/>
      <c r="F985" s="1"/>
      <c r="G985" s="1"/>
    </row>
    <row r="986" spans="3:7" ht="14.25" customHeight="1">
      <c r="C986" s="1"/>
      <c r="D986" s="1"/>
      <c r="E986" s="1"/>
      <c r="F986" s="1"/>
      <c r="G986" s="1"/>
    </row>
    <row r="987" spans="3:7" ht="14.25" customHeight="1">
      <c r="C987" s="1"/>
      <c r="D987" s="1"/>
      <c r="E987" s="1"/>
      <c r="F987" s="1"/>
      <c r="G987" s="1"/>
    </row>
    <row r="988" spans="3:7" ht="14.25" customHeight="1">
      <c r="C988" s="1"/>
      <c r="D988" s="1"/>
      <c r="E988" s="1"/>
      <c r="F988" s="1"/>
      <c r="G988" s="1"/>
    </row>
    <row r="989" spans="3:7" ht="14.25" customHeight="1">
      <c r="C989" s="1"/>
      <c r="D989" s="1"/>
      <c r="E989" s="1"/>
      <c r="F989" s="1"/>
      <c r="G989" s="1"/>
    </row>
    <row r="990" spans="3:7" ht="14.25" customHeight="1">
      <c r="C990" s="1"/>
      <c r="D990" s="1"/>
      <c r="E990" s="1"/>
      <c r="F990" s="1"/>
      <c r="G990" s="1"/>
    </row>
    <row r="991" spans="3:7" ht="14.25" customHeight="1">
      <c r="C991" s="1"/>
      <c r="D991" s="1"/>
      <c r="E991" s="1"/>
      <c r="F991" s="1"/>
      <c r="G991" s="1"/>
    </row>
    <row r="992" spans="3:7" ht="14.25" customHeight="1">
      <c r="C992" s="1"/>
      <c r="D992" s="1"/>
      <c r="E992" s="1"/>
      <c r="F992" s="1"/>
      <c r="G992" s="1"/>
    </row>
    <row r="993" spans="3:7" ht="14.25" customHeight="1">
      <c r="C993" s="1"/>
      <c r="D993" s="1"/>
      <c r="E993" s="1"/>
      <c r="F993" s="1"/>
      <c r="G993" s="1"/>
    </row>
    <row r="994" spans="3:7" ht="14.25" customHeight="1">
      <c r="C994" s="1"/>
      <c r="D994" s="1"/>
      <c r="E994" s="1"/>
      <c r="F994" s="1"/>
      <c r="G994" s="1"/>
    </row>
    <row r="995" spans="3:7" ht="14.25" customHeight="1">
      <c r="C995" s="1"/>
      <c r="D995" s="1"/>
      <c r="E995" s="1"/>
      <c r="F995" s="1"/>
      <c r="G995" s="1"/>
    </row>
    <row r="996" spans="3:7" ht="14.25" customHeight="1">
      <c r="C996" s="1"/>
      <c r="D996" s="1"/>
      <c r="E996" s="1"/>
      <c r="F996" s="1"/>
      <c r="G996" s="1"/>
    </row>
    <row r="997" spans="3:7" ht="14.25" customHeight="1">
      <c r="C997" s="1"/>
      <c r="D997" s="1"/>
      <c r="E997" s="1"/>
      <c r="F997" s="1"/>
      <c r="G997" s="1"/>
    </row>
    <row r="998" spans="3:7" ht="14.25" customHeight="1">
      <c r="C998" s="1"/>
      <c r="D998" s="1"/>
      <c r="E998" s="1"/>
      <c r="F998" s="1"/>
      <c r="G998" s="1"/>
    </row>
    <row r="999" spans="3:7" ht="14.25" customHeight="1">
      <c r="C999" s="1"/>
      <c r="D999" s="1"/>
      <c r="E999" s="1"/>
      <c r="F999" s="1"/>
      <c r="G999" s="1"/>
    </row>
    <row r="1000" spans="3:7" ht="14.25" customHeight="1">
      <c r="C1000" s="1"/>
      <c r="D1000" s="1"/>
      <c r="E1000" s="1"/>
      <c r="F1000" s="1"/>
      <c r="G1000" s="1"/>
    </row>
  </sheetData>
  <mergeCells count="21">
    <mergeCell ref="A178:U178"/>
    <mergeCell ref="A202:I202"/>
    <mergeCell ref="A203:I203"/>
    <mergeCell ref="A204:I204"/>
    <mergeCell ref="A112:N112"/>
    <mergeCell ref="A120:R120"/>
    <mergeCell ref="A121:R121"/>
    <mergeCell ref="A129:R129"/>
    <mergeCell ref="S129:AJ129"/>
    <mergeCell ref="V154:AL154"/>
    <mergeCell ref="A111:U111"/>
    <mergeCell ref="V111:AL111"/>
    <mergeCell ref="A158:U158"/>
    <mergeCell ref="A167:W167"/>
    <mergeCell ref="A176:I176"/>
    <mergeCell ref="AK129:AL129"/>
    <mergeCell ref="A6:O6"/>
    <mergeCell ref="A102:J102"/>
    <mergeCell ref="A109:U109"/>
    <mergeCell ref="A110:U110"/>
    <mergeCell ref="V110:AL110"/>
  </mergeCells>
  <conditionalFormatting sqref="C132:C147">
    <cfRule type="colorScale" priority="1">
      <colorScale>
        <cfvo type="min"/>
        <cfvo type="percentile" val="50"/>
        <cfvo type="max"/>
        <color rgb="FFF8696B"/>
        <color rgb="FFFCFCFF"/>
        <color rgb="FF5A8AC6"/>
      </colorScale>
    </cfRule>
  </conditionalFormatting>
  <conditionalFormatting sqref="C116:G116">
    <cfRule type="colorScale" priority="2">
      <colorScale>
        <cfvo type="min"/>
        <cfvo type="percentile" val="50"/>
        <cfvo type="max"/>
        <color rgb="FFF8696B"/>
        <color rgb="FFFCFCFF"/>
        <color rgb="FF5A8AC6"/>
      </colorScale>
    </cfRule>
  </conditionalFormatting>
  <conditionalFormatting sqref="C125:R125">
    <cfRule type="colorScale" priority="3">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Hui</dc:creator>
  <cp:keywords/>
  <dc:description/>
  <cp:lastModifiedBy>Kayla Grosso</cp:lastModifiedBy>
  <cp:revision/>
  <dcterms:created xsi:type="dcterms:W3CDTF">2022-10-26T03:24:04Z</dcterms:created>
  <dcterms:modified xsi:type="dcterms:W3CDTF">2025-06-25T19:16:42Z</dcterms:modified>
  <cp:category/>
  <cp:contentStatus/>
</cp:coreProperties>
</file>