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codeName="ThisWorkbook"/>
  <xr:revisionPtr revIDLastSave="0" documentId="13_ncr:1_{50D0E78C-49B3-5440-BF3D-6EBA25F355D8}" xr6:coauthVersionLast="47" xr6:coauthVersionMax="47" xr10:uidLastSave="{00000000-0000-0000-0000-000000000000}"/>
  <bookViews>
    <workbookView xWindow="1940" yWindow="2620" windowWidth="23260" windowHeight="1272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</workbook>
</file>

<file path=xl/calcChain.xml><?xml version="1.0" encoding="utf-8"?>
<calcChain xmlns="http://schemas.openxmlformats.org/spreadsheetml/2006/main">
  <c r="D5" i="1" l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51" i="2" l="1"/>
  <c r="AG49" i="2"/>
  <c r="AF49" i="2"/>
  <c r="F48" i="2"/>
  <c r="Q49" i="2"/>
  <c r="O47" i="2"/>
  <c r="S47" i="2"/>
  <c r="S48" i="2"/>
  <c r="R46" i="2"/>
  <c r="U51" i="2"/>
  <c r="Y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<sst xmlns="http://schemas.openxmlformats.org/spreadsheetml/2006/main" count="30" uniqueCount="30">
  <si>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</si>
  <si>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</si>
  <si>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</si>
  <si>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</si>
  <si>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</si>
  <si>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</si>
  <si>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</si>
  <si>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</si>
  <si>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</si>
  <si>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</si>
  <si>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</si>
  <si>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</si>
  <si>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</si>
  <si>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</si>
  <si>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</si>
  <si>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</si>
  <si>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</si>
  <si>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Start</t>
  </si>
  <si>
    <t xml:space="preserve">ENTER START DATE: </t>
  </si>
  <si>
    <t># of rows</t>
  </si>
  <si>
    <t>Chart showing project activities with a scrollable timeline is in this cell.</t>
  </si>
  <si>
    <t>Project 2</t>
  </si>
  <si>
    <t>Clean &amp; Extract</t>
  </si>
  <si>
    <t>Zoom meeting on 5/19 ? (Jupyter + SQL)</t>
  </si>
  <si>
    <t>Vizulaization / HTML / JS</t>
  </si>
  <si>
    <t>Finalize HTML / CSS</t>
  </si>
  <si>
    <t>Powerpoint with link to website. (Zoom Meeting to Finalize Powerpoint/webstie)</t>
  </si>
  <si>
    <t>Presentation</t>
  </si>
  <si>
    <t>SQL / Mongo DB</t>
  </si>
  <si>
    <t>Add tables to SQL and create a server on mongo DB. Take Screenshots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</si>
</sst>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8.3000000000000007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8.3000000000000007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CLEAN &amp; EXTRACT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VIZULAIZATION / HTML / JS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FINALIZE HTML / CSS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SQL / MONGO DB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PRESENTATION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May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Jun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Jun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May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{7F7030F9-FD69-7344-8323-3800B6E8630B}</c15:txfldGUID>
                      <c15:f>calcs!$E$72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{40764657-6F61-E347-8560-5F82DB88F8A0}</c15:txfldGUID>
                      <c15:f>calcs!$F$72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{4B7E7271-F0CF-D84D-8CB3-3D107543ED31}</c15:txfldGUID>
                      <c15:f>calcs!$G$72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{4566C30C-93D5-E149-BA34-0DF6E0190475}</c15:txfldGUID>
                      <c15:f>calcs!$H$72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{FA4A2C6E-068E-7645-8CA5-4E17182DBEEB}</c15:txfldGUID>
                      <c15:f>calcs!$I$72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{1A0CE308-1C41-284E-B684-8070F9F987A5}</c15:txfldGUID>
                      <c15:f>calcs!$J$72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{BE780DCB-A2AC-B94A-88BC-E5B29F43CF61}</c15:txfldGUID>
                      <c15:f>calcs!$K$72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{68CD8286-BCB0-3A4E-9C26-4A5C3FDCC788}</c15:txfldGUID>
                      <c15:f>calcs!$L$72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{1DDE45FC-CE26-6F48-A078-56292D86D3C8}</c15:txfldGUID>
                      <c15:f>calcs!$M$72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{C84C5EA6-8027-834D-959E-38EEE6BE407B}</c15:txfldGUID>
                      <c15:f>calcs!$N$72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{5D949CF8-6911-6F4D-8945-1FB7555D36B4}</c15:txfldGUID>
                      <c15:f>calcs!$O$72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{0860081B-B89B-024D-96EB-C3CC59E62C54}</c15:txfldGUID>
                      <c15:f>calcs!$P$72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{42F40720-08D5-DB4D-9572-404927FD6EAA}</c15:txfldGUID>
                      <c15:f>calcs!$Q$72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{6EC5C020-1AED-154B-8FB7-AB502CC0D09A}</c15:txfldGUID>
                      <c15:f>calcs!$R$72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{6620251A-EACA-9F4E-9EE4-42EBC90F729B}</c15:txfldGUID>
                      <c15:f>calcs!$S$72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{5E00238A-25AE-FB42-8E30-478274F56CBB}</c15:txfldGUID>
                      <c15:f>calcs!$T$72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{58664721-E6FA-284E-B364-CCF97E120D11}</c15:txfldGUID>
                      <c15:f>calcs!$U$72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{7C1D72AA-4007-BA48-B6B4-3C0E8D78E322}</c15:txfldGUID>
                      <c15:f>calcs!$V$72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{6B66E6B1-4E35-034D-AC44-50704E138336}</c15:txfldGUID>
                      <c15:f>calcs!$W$72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{56592F67-B13C-2B46-9396-3AD3A42F41FD}</c15:txfldGUID>
                      <c15:f>calcs!$X$72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{DFF1261A-ABC3-9347-947C-B7E981DE84F8}</c15:txfldGUID>
                      <c15:f>calcs!$Y$72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{E8E9F422-589D-3443-BE63-80E125888673}</c15:txfldGUID>
                      <c15:f>calcs!$Z$72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{DBC1766A-0C8B-5742-94A6-9A0D3C342C39}</c15:txfldGUID>
                      <c15:f>calcs!$AA$72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{3F07CFEB-A46D-954F-A032-51A89F00DEF4}</c15:txfldGUID>
                      <c15:f>calcs!$AB$72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{ADB43BA6-79C6-5445-B2E5-DEC9DEB3593D}</c15:txfldGUID>
                      <c15:f>calcs!$AC$72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{34F0A052-0D23-F145-A2E0-FFA6CEBBCB76}</c15:txfldGUID>
                      <c15:f>calcs!$AD$72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{04F019C8-2547-2C4E-81AA-8CEE17FE7B15}</c15:txfldGUID>
                      <c15:f>calcs!$AE$72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{FFE61EAD-19BB-7547-86D8-19235A16E152}</c15:txfldGUID>
                      <c15:f>calcs!$AF$72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{8A1543C7-F328-5B40-80EC-3BFCFB5A92DD}</c15:txfldGUID>
                      <c15:f>calcs!$AG$72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{A5FE2BAB-CDA9-FA48-8EF1-F1D45DA9880C}</c15:txfldGUID>
                      <c15:f>calcs!$AH$72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{F15F7EAF-3CC1-D441-9727-6E80F897CEA4}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{6F202288-84F3-BA42-AE9F-63DD630BFED2}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{2A457324-1677-9B4B-95D8-B2CBB23D1E48}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{C212E298-F1CC-C549-861F-3A507F3DA8B3}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{5FF1198B-1283-2243-AEB7-33CA2828CED9}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{0E364DD8-F0B4-334E-BE17-90F92502D49C}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{CE3F1CFC-0111-E74A-90EA-9D8CB98EE4CD}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{0108A4DD-9094-2148-B15A-41B2FCE3FBDE}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{B7A8374C-47C3-7941-8979-45A2B0A280E0}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{00A52385-9948-7C49-9265-13FF97961370}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{9EC4FB7B-DFEF-5F44-82FC-2B02AD249D46}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{889FBDFD-8D48-1241-AA85-6C17D71ECADE}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{08EAC8E8-0BD7-F548-BA3C-8EC74713E1FC}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{0C229C9D-523D-754A-B4A3-1833ABF1D6F6}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{15C27E45-175F-E144-B9AB-E6CE5CB099F4}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{D5313A83-4B49-0547-BDD2-A1927BBDBA3B}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{F367810B-6393-5D40-954B-004328CE65D6}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{0242B916-4D30-C14E-9FF1-66B5A657D96B}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{998428AC-66D4-C041-BFA1-AA37144D47A1}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{FEBB8406-4159-214D-A8AB-22808DDBE78F}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{F2C1DE08-FEAC-BF4C-9B10-5DC3CBF1F476}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{375F3748-448A-7A48-A8B9-6169612751F8}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{21AFBFD8-4D15-E74C-8702-9B55A4693C82}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{463D7638-FC3F-1448-A9E9-D861AEC50D2C}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{271EEA67-436C-294A-A803-D4BB5E78F6D7}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{F7342E77-7439-6D4B-A996-98644679C499}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{419CCC8B-BF93-4E45-B33E-E3CCC9F4319B}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{F4AC29E1-0487-E641-9D47-1FAE38E9E440}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{B1E91F53-0E62-794D-A80C-75A0A512835E}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{2628FFB3-9057-0547-98EF-AED4627348A0}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May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Jun 2021 -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63977" y="4044950"/>
          <a:ext cx="1027791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topLeftCell="A5" zoomScaleNormal="100" workbookViewId="0">
      <selection activeCell="F6" sqref="F6"/>
    </sheetView>
  </sheetViews>
  <sheetFormatPr baseColWidth="10" defaultColWidth="9.1640625" defaultRowHeight="35" customHeight="1" x14ac:dyDescent="0.2"/>
  <cols>
    <col min="1" max="1" width="4.5" customWidth="1"/>
    <col min="2" max="2" width="7" hidden="1" customWidth="1"/>
    <col min="3" max="3" width="31" customWidth="1"/>
    <col min="4" max="5" width="18.5" customWidth="1"/>
    <col min="6" max="6" width="66.1640625" customWidth="1"/>
    <col min="7" max="7" width="4.5" customWidth="1"/>
    <col min="8" max="8" width="4.6640625" customWidth="1"/>
  </cols>
  <sheetData>
    <row r="1" spans="1:7" s="4" customFormat="1" ht="35" customHeight="1" thickBot="1" x14ac:dyDescent="0.25">
      <c r="A1" s="6"/>
      <c r="B1" s="6"/>
      <c r="C1" s="12" t="s">
        <v>21</v>
      </c>
      <c r="D1" s="12"/>
      <c r="E1" s="12"/>
      <c r="F1" s="12"/>
      <c r="G1" s="12"/>
    </row>
    <row r="2" spans="1:7" ht="316" customHeight="1" thickTop="1" x14ac:dyDescent="0.2">
      <c r="C2" s="13" t="s">
        <v>20</v>
      </c>
      <c r="D2" s="13"/>
      <c r="E2" s="13"/>
      <c r="F2" s="13"/>
      <c r="G2" s="13"/>
    </row>
    <row r="3" spans="1:7" s="7" customFormat="1" ht="35" customHeight="1" x14ac:dyDescent="0.2">
      <c r="C3" s="8" t="s">
        <v>18</v>
      </c>
      <c r="D3" s="9">
        <v>44331</v>
      </c>
    </row>
    <row r="4" spans="1:7" ht="21" customHeight="1" x14ac:dyDescent="0.2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" customHeight="1" x14ac:dyDescent="0.2">
      <c r="B5">
        <f>ROW(B5)-calcs!$D$5</f>
        <v>-7</v>
      </c>
      <c r="C5" t="s">
        <v>17</v>
      </c>
      <c r="D5" s="5">
        <f>D3</f>
        <v>44331</v>
      </c>
      <c r="E5" s="5">
        <v>44348</v>
      </c>
    </row>
    <row r="6" spans="1:7" ht="35" customHeight="1" x14ac:dyDescent="0.2">
      <c r="B6">
        <f>ROW(B6)-calcs!$D$5</f>
        <v>-6</v>
      </c>
      <c r="C6" t="s">
        <v>22</v>
      </c>
      <c r="D6" s="5">
        <v>44331</v>
      </c>
      <c r="E6" s="5">
        <v>44335</v>
      </c>
      <c r="F6" t="s">
        <v>23</v>
      </c>
    </row>
    <row r="7" spans="1:7" ht="35" customHeight="1" x14ac:dyDescent="0.2">
      <c r="B7">
        <f>ROW(B7)-calcs!$D$5</f>
        <v>-5</v>
      </c>
      <c r="C7" t="s">
        <v>24</v>
      </c>
      <c r="D7" s="5">
        <v>44335</v>
      </c>
      <c r="E7" s="5">
        <v>44341</v>
      </c>
    </row>
    <row r="8" spans="1:7" ht="35" customHeight="1" x14ac:dyDescent="0.2">
      <c r="B8">
        <f>ROW(B8)-calcs!$D$5</f>
        <v>-4</v>
      </c>
      <c r="C8" t="s">
        <v>25</v>
      </c>
      <c r="D8" s="5">
        <v>44341</v>
      </c>
      <c r="E8" s="5">
        <v>44343</v>
      </c>
    </row>
    <row r="9" spans="1:7" ht="35" customHeight="1" x14ac:dyDescent="0.2">
      <c r="B9">
        <f>ROW(B9)-calcs!$D$5</f>
        <v>-3</v>
      </c>
      <c r="C9" s="11" t="s">
        <v>28</v>
      </c>
      <c r="D9" s="1">
        <v>44343</v>
      </c>
      <c r="E9" s="1">
        <v>44343</v>
      </c>
      <c r="F9" t="s">
        <v>29</v>
      </c>
    </row>
    <row r="10" spans="1:7" ht="35" customHeight="1" x14ac:dyDescent="0.2">
      <c r="B10">
        <f>ROW(B10)-calcs!$D$5</f>
        <v>-2</v>
      </c>
      <c r="C10" t="s">
        <v>27</v>
      </c>
      <c r="D10" s="5">
        <v>44343</v>
      </c>
      <c r="E10" s="5">
        <v>44345</v>
      </c>
      <c r="F10" t="s">
        <v>26</v>
      </c>
    </row>
    <row r="11" spans="1:7" ht="35" customHeight="1" x14ac:dyDescent="0.2">
      <c r="B11">
        <f>ROW(B11)-calcs!$D$5</f>
        <v>-1</v>
      </c>
      <c r="D11" s="5"/>
      <c r="E11" s="5"/>
    </row>
    <row r="12" spans="1:7" ht="35" customHeight="1" x14ac:dyDescent="0.2">
      <c r="B12">
        <f>ROW(B12)-calcs!$D$5</f>
        <v>0</v>
      </c>
      <c r="D12" s="5"/>
      <c r="E12" s="5"/>
    </row>
    <row r="13" spans="1:7" ht="35" customHeight="1" x14ac:dyDescent="0.2">
      <c r="B13">
        <f>ROW(B13)-calcs!$D$5</f>
        <v>1</v>
      </c>
      <c r="D13" s="5"/>
      <c r="E13" s="5"/>
    </row>
    <row r="14" spans="1:7" ht="35" customHeight="1" x14ac:dyDescent="0.2">
      <c r="B14">
        <f>ROW(B14)-calcs!$D$5</f>
        <v>2</v>
      </c>
      <c r="D14" s="5"/>
      <c r="E14" s="5"/>
    </row>
    <row r="15" spans="1:7" ht="35" customHeight="1" x14ac:dyDescent="0.2">
      <c r="B15">
        <f>ROW(B15)-calcs!$D$5</f>
        <v>3</v>
      </c>
      <c r="D15" s="5"/>
      <c r="E15" s="5"/>
    </row>
    <row r="16" spans="1:7" ht="35" customHeight="1" x14ac:dyDescent="0.2">
      <c r="B16">
        <f>ROW(B16)-calcs!$D$5</f>
        <v>4</v>
      </c>
      <c r="D16" s="5"/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6:E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25400</xdr:colOff>
                    <xdr:row>1</xdr:row>
                    <xdr:rowOff>3606800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7.5" customWidth="1"/>
    <col min="4" max="4" width="18" customWidth="1"/>
    <col min="5" max="34" width="10.83203125" customWidth="1"/>
    <col min="35" max="35" width="17.5" customWidth="1"/>
  </cols>
  <sheetData>
    <row r="1" spans="1:6" ht="96" x14ac:dyDescent="0.2">
      <c r="A1" t="s">
        <v>9</v>
      </c>
    </row>
    <row r="3" spans="1:6" ht="16" x14ac:dyDescent="0.2">
      <c r="C3" t="s">
        <v>10</v>
      </c>
      <c r="D3" s="1">
        <f ca="1">TODAY()</f>
        <v>44339</v>
      </c>
      <c r="E3" s="1"/>
    </row>
    <row r="4" spans="1:6" x14ac:dyDescent="0.2">
      <c r="D4">
        <v>5</v>
      </c>
    </row>
    <row r="5" spans="1:6" ht="16" x14ac:dyDescent="0.2">
      <c r="C5" t="s">
        <v>19</v>
      </c>
      <c r="D5">
        <f>ROWS(Activities[])</f>
        <v>12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ht="16" x14ac:dyDescent="0.2">
      <c r="C9" s="2" t="s">
        <v>12</v>
      </c>
      <c r="D9">
        <f>SUMPRODUCT( ((Activities[START]&gt;=StartDateWindow)+(Activities[END]&gt;=StartDateWindow)&gt;0)*(Activities[START]&lt;=(StartDateWindow+WindowDays-1)) )</f>
        <v>6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3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-7</v>
      </c>
    </row>
    <row r="19" spans="1:35" x14ac:dyDescent="0.2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-6</v>
      </c>
    </row>
    <row r="20" spans="1:35" x14ac:dyDescent="0.2">
      <c r="E20">
        <f t="array" ref="E20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-5</v>
      </c>
    </row>
    <row r="21" spans="1:35" x14ac:dyDescent="0.2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-4</v>
      </c>
    </row>
    <row r="22" spans="1:35" x14ac:dyDescent="0.2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-3</v>
      </c>
    </row>
    <row r="23" spans="1:35" x14ac:dyDescent="0.2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-2</v>
      </c>
    </row>
    <row r="25" spans="1:35" ht="16" x14ac:dyDescent="0.2">
      <c r="C25" t="s">
        <v>4</v>
      </c>
      <c r="D25" s="1">
        <f>StartDate+WindowOffset</f>
        <v>44331</v>
      </c>
    </row>
    <row r="26" spans="1:35" ht="16" x14ac:dyDescent="0.2">
      <c r="C26" t="s">
        <v>3</v>
      </c>
      <c r="D26">
        <v>0</v>
      </c>
    </row>
    <row r="28" spans="1:35" ht="16" x14ac:dyDescent="0.2">
      <c r="C28" t="s">
        <v>1</v>
      </c>
      <c r="D28" s="2">
        <f>'Project Timeline'!D3</f>
        <v>44331</v>
      </c>
    </row>
    <row r="29" spans="1:35" ht="16" x14ac:dyDescent="0.2">
      <c r="C29" t="s">
        <v>2</v>
      </c>
      <c r="D29">
        <v>30</v>
      </c>
    </row>
    <row r="31" spans="1:35" ht="16" x14ac:dyDescent="0.2">
      <c r="A31" t="s">
        <v>8</v>
      </c>
      <c r="B31" t="s">
        <v>6</v>
      </c>
      <c r="C31" t="s">
        <v>7</v>
      </c>
      <c r="D31" t="s">
        <v>0</v>
      </c>
      <c r="E31" s="1">
        <f>StartDateWindow</f>
        <v>44331</v>
      </c>
      <c r="F31" s="1">
        <f t="shared" ref="F31:AI31" si="1">E31+1</f>
        <v>44332</v>
      </c>
      <c r="G31" s="1">
        <f t="shared" si="1"/>
        <v>44333</v>
      </c>
      <c r="H31" s="1">
        <f t="shared" si="1"/>
        <v>44334</v>
      </c>
      <c r="I31" s="1">
        <f t="shared" si="1"/>
        <v>44335</v>
      </c>
      <c r="J31" s="1">
        <f t="shared" si="1"/>
        <v>44336</v>
      </c>
      <c r="K31" s="1">
        <f t="shared" si="1"/>
        <v>44337</v>
      </c>
      <c r="L31" s="1">
        <f t="shared" si="1"/>
        <v>44338</v>
      </c>
      <c r="M31" s="1">
        <f t="shared" si="1"/>
        <v>44339</v>
      </c>
      <c r="N31" s="1">
        <f t="shared" si="1"/>
        <v>44340</v>
      </c>
      <c r="O31" s="1">
        <f t="shared" si="1"/>
        <v>44341</v>
      </c>
      <c r="P31" s="1">
        <f t="shared" si="1"/>
        <v>44342</v>
      </c>
      <c r="Q31" s="1">
        <f t="shared" si="1"/>
        <v>44343</v>
      </c>
      <c r="R31" s="1">
        <f t="shared" si="1"/>
        <v>44344</v>
      </c>
      <c r="S31" s="1">
        <f t="shared" si="1"/>
        <v>44345</v>
      </c>
      <c r="T31" s="1">
        <f t="shared" si="1"/>
        <v>44346</v>
      </c>
      <c r="U31" s="1">
        <f t="shared" si="1"/>
        <v>44347</v>
      </c>
      <c r="V31" s="1">
        <f t="shared" si="1"/>
        <v>44348</v>
      </c>
      <c r="W31" s="1">
        <f t="shared" si="1"/>
        <v>44349</v>
      </c>
      <c r="X31" s="1">
        <f t="shared" si="1"/>
        <v>44350</v>
      </c>
      <c r="Y31" s="1">
        <f t="shared" si="1"/>
        <v>44351</v>
      </c>
      <c r="Z31" s="1">
        <f t="shared" si="1"/>
        <v>44352</v>
      </c>
      <c r="AA31" s="1">
        <f t="shared" si="1"/>
        <v>44353</v>
      </c>
      <c r="AB31" s="1">
        <f t="shared" si="1"/>
        <v>44354</v>
      </c>
      <c r="AC31" s="1">
        <f t="shared" si="1"/>
        <v>44355</v>
      </c>
      <c r="AD31" s="1">
        <f t="shared" si="1"/>
        <v>44356</v>
      </c>
      <c r="AE31" s="1">
        <f t="shared" si="1"/>
        <v>44357</v>
      </c>
      <c r="AF31" s="1">
        <f t="shared" si="1"/>
        <v>44358</v>
      </c>
      <c r="AG31" s="1">
        <f t="shared" si="1"/>
        <v>44359</v>
      </c>
      <c r="AH31" s="1">
        <f t="shared" si="1"/>
        <v>44360</v>
      </c>
      <c r="AI31" s="1">
        <f t="shared" si="1"/>
        <v>44361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16" x14ac:dyDescent="0.2">
      <c r="A35">
        <f t="shared" si="3"/>
        <v>8.3000000000000007</v>
      </c>
      <c r="B35">
        <v>4</v>
      </c>
      <c r="C35">
        <f t="shared" ca="1" si="2"/>
        <v>-7</v>
      </c>
      <c r="D35" t="str">
        <f ca="1">INDEX(Activities[ACTIVITY],MATCH($C35,Activities[Id],0))</f>
        <v>Project Start</v>
      </c>
      <c r="E35">
        <f ca="1">GridCalc</f>
        <v>8.3000000000000007</v>
      </c>
      <c r="F35">
        <f ca="1">GridCalc</f>
        <v>8.3000000000000007</v>
      </c>
      <c r="G35">
        <f ca="1">GridCalc</f>
        <v>8.3000000000000007</v>
      </c>
      <c r="H35">
        <f ca="1">GridCalc</f>
        <v>8.3000000000000007</v>
      </c>
      <c r="I35">
        <f ca="1">GridCalc</f>
        <v>8.3000000000000007</v>
      </c>
      <c r="J35">
        <f ca="1">GridCalc</f>
        <v>8.3000000000000007</v>
      </c>
      <c r="K35">
        <f ca="1">GridCalc</f>
        <v>8.3000000000000007</v>
      </c>
      <c r="L35">
        <f ca="1">GridCalc</f>
        <v>8.3000000000000007</v>
      </c>
      <c r="M35">
        <f ca="1">GridCalc</f>
        <v>8.3000000000000007</v>
      </c>
      <c r="N35">
        <f ca="1">GridCalc</f>
        <v>8.3000000000000007</v>
      </c>
      <c r="O35">
        <f ca="1">GridCalc</f>
        <v>8.3000000000000007</v>
      </c>
      <c r="P35">
        <f ca="1">GridCalc</f>
        <v>8.3000000000000007</v>
      </c>
      <c r="Q35">
        <f ca="1">GridCalc</f>
        <v>8.3000000000000007</v>
      </c>
      <c r="R35">
        <f ca="1">GridCalc</f>
        <v>8.3000000000000007</v>
      </c>
      <c r="S35">
        <f ca="1">GridCalc</f>
        <v>8.3000000000000007</v>
      </c>
      <c r="T35">
        <f ca="1">GridCalc</f>
        <v>8.3000000000000007</v>
      </c>
      <c r="U35">
        <f ca="1">GridCalc</f>
        <v>8.3000000000000007</v>
      </c>
      <c r="V35">
        <f ca="1">GridCalc</f>
        <v>8.3000000000000007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16" x14ac:dyDescent="0.2">
      <c r="A36">
        <f t="shared" si="3"/>
        <v>7.3000000000000007</v>
      </c>
      <c r="B36">
        <v>5</v>
      </c>
      <c r="C36">
        <f t="shared" ca="1" si="2"/>
        <v>-6</v>
      </c>
      <c r="D36" t="str">
        <f ca="1">INDEX(Activities[ACTIVITY],MATCH($C36,Activities[Id],0))</f>
        <v>Clean &amp; Extract</v>
      </c>
      <c r="E36">
        <f ca="1">GridCalc</f>
        <v>7.3000000000000007</v>
      </c>
      <c r="F36">
        <f ca="1">GridCalc</f>
        <v>7.3000000000000007</v>
      </c>
      <c r="G36">
        <f ca="1">GridCalc</f>
        <v>7.3000000000000007</v>
      </c>
      <c r="H36">
        <f ca="1">GridCalc</f>
        <v>7.3000000000000007</v>
      </c>
      <c r="I36">
        <f ca="1">GridCalc</f>
        <v>7.3000000000000007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32" x14ac:dyDescent="0.2">
      <c r="A37">
        <f t="shared" si="3"/>
        <v>6.3000000000000007</v>
      </c>
      <c r="B37">
        <v>6</v>
      </c>
      <c r="C37">
        <f t="shared" ca="1" si="2"/>
        <v>-5</v>
      </c>
      <c r="D37" t="str">
        <f ca="1">INDEX(Activities[ACTIVITY],MATCH($C37,Activities[Id],0))</f>
        <v>Vizulaization / HTML / JS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>
        <f ca="1">GridCalc</f>
        <v>6.3000000000000007</v>
      </c>
      <c r="J37">
        <f ca="1">GridCalc</f>
        <v>6.3000000000000007</v>
      </c>
      <c r="K37">
        <f ca="1">GridCalc</f>
        <v>6.3000000000000007</v>
      </c>
      <c r="L37">
        <f ca="1">GridCalc</f>
        <v>6.3000000000000007</v>
      </c>
      <c r="M37">
        <f ca="1">GridCalc</f>
        <v>6.3000000000000007</v>
      </c>
      <c r="N37">
        <f ca="1">GridCalc</f>
        <v>6.3000000000000007</v>
      </c>
      <c r="O37">
        <f ca="1">GridCalc</f>
        <v>6.3000000000000007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16" x14ac:dyDescent="0.2">
      <c r="A38">
        <f t="shared" si="3"/>
        <v>5.3000000000000007</v>
      </c>
      <c r="B38">
        <v>7</v>
      </c>
      <c r="C38">
        <f t="shared" ca="1" si="2"/>
        <v>-4</v>
      </c>
      <c r="D38" t="str">
        <f ca="1">INDEX(Activities[ACTIVITY],MATCH($C38,Activities[Id],0))</f>
        <v>Finalize HTML / CSS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16" x14ac:dyDescent="0.2">
      <c r="A39">
        <f t="shared" si="3"/>
        <v>4.3000000000000007</v>
      </c>
      <c r="B39">
        <v>8</v>
      </c>
      <c r="C39">
        <f t="shared" ca="1" si="2"/>
        <v>-3</v>
      </c>
      <c r="D39" t="str">
        <f ca="1">INDEX(Activities[ACTIVITY],MATCH($C39,Activities[Id],0))</f>
        <v>SQL / Mongo DB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>
        <f ca="1">GridCalc</f>
        <v>4.3000000000000007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16" x14ac:dyDescent="0.2">
      <c r="A40">
        <f t="shared" si="3"/>
        <v>3.3000000000000007</v>
      </c>
      <c r="B40">
        <v>9</v>
      </c>
      <c r="C40">
        <f t="shared" ca="1" si="2"/>
        <v>-2</v>
      </c>
      <c r="D40" t="str">
        <f ca="1">INDEX(Activities[ACTIVITY],MATCH($C40,Activities[Id],0))</f>
        <v>Presentation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">
      <c r="E43" s="1">
        <f>E31</f>
        <v>44331</v>
      </c>
      <c r="F43" s="1">
        <f t="shared" ref="F43:AH43" si="4">F31</f>
        <v>44332</v>
      </c>
      <c r="G43" s="1">
        <f t="shared" si="4"/>
        <v>44333</v>
      </c>
      <c r="H43" s="1">
        <f t="shared" si="4"/>
        <v>44334</v>
      </c>
      <c r="I43" s="1">
        <f t="shared" si="4"/>
        <v>44335</v>
      </c>
      <c r="J43" s="1">
        <f t="shared" si="4"/>
        <v>44336</v>
      </c>
      <c r="K43" s="1">
        <f t="shared" si="4"/>
        <v>44337</v>
      </c>
      <c r="L43" s="1">
        <f t="shared" si="4"/>
        <v>44338</v>
      </c>
      <c r="M43" s="1">
        <f t="shared" si="4"/>
        <v>44339</v>
      </c>
      <c r="N43" s="1">
        <f t="shared" si="4"/>
        <v>44340</v>
      </c>
      <c r="O43" s="1">
        <f t="shared" si="4"/>
        <v>44341</v>
      </c>
      <c r="P43" s="1">
        <f t="shared" si="4"/>
        <v>44342</v>
      </c>
      <c r="Q43" s="1">
        <f t="shared" si="4"/>
        <v>44343</v>
      </c>
      <c r="R43" s="1">
        <f t="shared" si="4"/>
        <v>44344</v>
      </c>
      <c r="S43" s="1">
        <f t="shared" si="4"/>
        <v>44345</v>
      </c>
      <c r="T43" s="1">
        <f t="shared" si="4"/>
        <v>44346</v>
      </c>
      <c r="U43" s="1">
        <f t="shared" si="4"/>
        <v>44347</v>
      </c>
      <c r="V43" s="1">
        <f t="shared" si="4"/>
        <v>44348</v>
      </c>
      <c r="W43" s="1">
        <f t="shared" si="4"/>
        <v>44349</v>
      </c>
      <c r="X43" s="1">
        <f t="shared" si="4"/>
        <v>44350</v>
      </c>
      <c r="Y43" s="1">
        <f t="shared" si="4"/>
        <v>44351</v>
      </c>
      <c r="Z43" s="1">
        <f t="shared" si="4"/>
        <v>44352</v>
      </c>
      <c r="AA43" s="1">
        <f t="shared" si="4"/>
        <v>44353</v>
      </c>
      <c r="AB43" s="1">
        <f t="shared" si="4"/>
        <v>44354</v>
      </c>
      <c r="AC43" s="1">
        <f t="shared" si="4"/>
        <v>44355</v>
      </c>
      <c r="AD43" s="1">
        <f t="shared" si="4"/>
        <v>44356</v>
      </c>
      <c r="AE43" s="1">
        <f t="shared" si="4"/>
        <v>44357</v>
      </c>
      <c r="AF43" s="1">
        <f t="shared" si="4"/>
        <v>44358</v>
      </c>
      <c r="AG43" s="1">
        <f t="shared" si="4"/>
        <v>44359</v>
      </c>
      <c r="AH43" s="1">
        <f t="shared" si="4"/>
        <v>44360</v>
      </c>
    </row>
    <row r="44" spans="1:35" x14ac:dyDescent="0.2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16" x14ac:dyDescent="0.2">
      <c r="C47">
        <f t="shared" ca="1" si="6"/>
        <v>-7</v>
      </c>
      <c r="D47" t="str">
        <f ca="1">UPPER(INDEX(Activities[ACTIVITY],MATCH($C47,Activities[Id],0)))</f>
        <v>PROJECT START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>
        <f t="shared" ca="1" si="9"/>
        <v>8.3000000000000007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16" x14ac:dyDescent="0.2">
      <c r="C48">
        <f t="shared" ca="1" si="6"/>
        <v>-6</v>
      </c>
      <c r="D48" t="str">
        <f ca="1">UPPER(INDEX(Activities[ACTIVITY],MATCH($C48,Activities[Id],0)))</f>
        <v>CLEAN &amp; EXTRACT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>
        <f t="shared" ca="1" si="10"/>
        <v>7.3000000000000007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32" x14ac:dyDescent="0.2">
      <c r="C49">
        <f t="shared" ca="1" si="6"/>
        <v>-5</v>
      </c>
      <c r="D49" t="str">
        <f ca="1">UPPER(INDEX(Activities[ACTIVITY],MATCH($C49,Activities[Id],0)))</f>
        <v>VIZULAIZATION / HTML / JS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16" x14ac:dyDescent="0.2">
      <c r="C50">
        <f t="shared" ca="1" si="6"/>
        <v>-4</v>
      </c>
      <c r="D50" t="str">
        <f ca="1">UPPER(INDEX(Activities[ACTIVITY],MATCH($C50,Activities[Id],0)))</f>
        <v>FINALIZE HTML / CSS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>
        <f t="shared" ca="1" si="12"/>
        <v>5.3000000000000007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16" x14ac:dyDescent="0.2">
      <c r="C51">
        <f t="shared" ca="1" si="6"/>
        <v>-3</v>
      </c>
      <c r="D51" t="str">
        <f ca="1">UPPER(INDEX(Activities[ACTIVITY],MATCH($C51,Activities[Id],0)))</f>
        <v>SQL / MONGO DB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16" x14ac:dyDescent="0.2">
      <c r="C52">
        <f t="shared" ca="1" si="6"/>
        <v>-2</v>
      </c>
      <c r="D52" t="str">
        <f ca="1">UPPER(INDEX(Activities[ACTIVITY],MATCH($C52,Activities[Id],0)))</f>
        <v>PRESENTATION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>
        <f t="shared" ca="1" si="14"/>
        <v>3.3000000000000007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44331</v>
      </c>
      <c r="F55" s="1">
        <f t="shared" ref="F55:AH55" si="15">F31</f>
        <v>44332</v>
      </c>
      <c r="G55" s="1">
        <f t="shared" si="15"/>
        <v>44333</v>
      </c>
      <c r="H55" s="1">
        <f t="shared" si="15"/>
        <v>44334</v>
      </c>
      <c r="I55" s="1">
        <f t="shared" si="15"/>
        <v>44335</v>
      </c>
      <c r="J55" s="1">
        <f t="shared" si="15"/>
        <v>44336</v>
      </c>
      <c r="K55" s="1">
        <f t="shared" si="15"/>
        <v>44337</v>
      </c>
      <c r="L55" s="1">
        <f t="shared" si="15"/>
        <v>44338</v>
      </c>
      <c r="M55" s="1">
        <f t="shared" si="15"/>
        <v>44339</v>
      </c>
      <c r="N55" s="1">
        <f t="shared" si="15"/>
        <v>44340</v>
      </c>
      <c r="O55" s="1">
        <f t="shared" si="15"/>
        <v>44341</v>
      </c>
      <c r="P55" s="1">
        <f t="shared" si="15"/>
        <v>44342</v>
      </c>
      <c r="Q55" s="1">
        <f t="shared" si="15"/>
        <v>44343</v>
      </c>
      <c r="R55" s="1">
        <f t="shared" si="15"/>
        <v>44344</v>
      </c>
      <c r="S55" s="1">
        <f t="shared" si="15"/>
        <v>44345</v>
      </c>
      <c r="T55" s="1">
        <f t="shared" si="15"/>
        <v>44346</v>
      </c>
      <c r="U55" s="1">
        <f t="shared" si="15"/>
        <v>44347</v>
      </c>
      <c r="V55" s="1">
        <f t="shared" si="15"/>
        <v>44348</v>
      </c>
      <c r="W55" s="1">
        <f t="shared" si="15"/>
        <v>44349</v>
      </c>
      <c r="X55" s="1">
        <f t="shared" si="15"/>
        <v>44350</v>
      </c>
      <c r="Y55" s="1">
        <f t="shared" si="15"/>
        <v>44351</v>
      </c>
      <c r="Z55" s="1">
        <f t="shared" si="15"/>
        <v>44352</v>
      </c>
      <c r="AA55" s="1">
        <f t="shared" si="15"/>
        <v>44353</v>
      </c>
      <c r="AB55" s="1">
        <f t="shared" si="15"/>
        <v>44354</v>
      </c>
      <c r="AC55" s="1">
        <f t="shared" si="15"/>
        <v>44355</v>
      </c>
      <c r="AD55" s="1">
        <f t="shared" si="15"/>
        <v>44356</v>
      </c>
      <c r="AE55" s="1">
        <f t="shared" si="15"/>
        <v>44357</v>
      </c>
      <c r="AF55" s="1">
        <f t="shared" si="15"/>
        <v>44358</v>
      </c>
      <c r="AG55" s="1">
        <f t="shared" si="15"/>
        <v>44359</v>
      </c>
      <c r="AH55" s="1">
        <f t="shared" si="15"/>
        <v>44360</v>
      </c>
    </row>
    <row r="56" spans="3:34" ht="16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>
        <f t="shared" ca="1" si="16"/>
        <v>5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44317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16" x14ac:dyDescent="0.2">
      <c r="D59" s="3" t="str">
        <f>TEXT(D58,"mmm yyyy") &amp; " - Top Band"</f>
        <v>May 2021 -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44348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16" x14ac:dyDescent="0.2">
      <c r="D62" s="3" t="str">
        <f>TEXT(D61,"mmm yyyy") &amp; " - Top Band"</f>
        <v>Jun 2021 -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44318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44349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>
        <f t="shared" si="21"/>
        <v>0.5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ht="16" x14ac:dyDescent="0.2">
      <c r="D70">
        <v>3</v>
      </c>
      <c r="E70" t="str">
        <f>LEFT(UPPER(TEXT(E55,"ddd")),$D70)</f>
        <v>SAT</v>
      </c>
      <c r="F70" t="str">
        <f t="shared" ref="F70:AH70" si="23">LEFT(UPPER(TEXT(F55,"ddd")),$D70)</f>
        <v>SUN</v>
      </c>
      <c r="G70" t="str">
        <f t="shared" si="23"/>
        <v>MON</v>
      </c>
      <c r="H70" t="str">
        <f t="shared" si="23"/>
        <v>TUE</v>
      </c>
      <c r="I70" t="str">
        <f t="shared" si="23"/>
        <v>WED</v>
      </c>
      <c r="J70" t="str">
        <f t="shared" si="23"/>
        <v>THU</v>
      </c>
      <c r="K70" t="str">
        <f t="shared" si="23"/>
        <v>FRI</v>
      </c>
      <c r="L70" t="str">
        <f t="shared" si="23"/>
        <v>SAT</v>
      </c>
      <c r="M70" t="str">
        <f t="shared" si="23"/>
        <v>SUN</v>
      </c>
      <c r="N70" t="str">
        <f t="shared" si="23"/>
        <v>MON</v>
      </c>
      <c r="O70" t="str">
        <f t="shared" si="23"/>
        <v>TUE</v>
      </c>
      <c r="P70" t="str">
        <f t="shared" si="23"/>
        <v>WED</v>
      </c>
      <c r="Q70" t="str">
        <f t="shared" si="23"/>
        <v>THU</v>
      </c>
      <c r="R70" t="str">
        <f t="shared" si="23"/>
        <v>FRI</v>
      </c>
      <c r="S70" t="str">
        <f t="shared" si="23"/>
        <v>SAT</v>
      </c>
      <c r="T70" t="str">
        <f t="shared" si="23"/>
        <v>SUN</v>
      </c>
      <c r="U70" t="str">
        <f t="shared" si="23"/>
        <v>MON</v>
      </c>
      <c r="V70" t="str">
        <f t="shared" si="23"/>
        <v>TUE</v>
      </c>
      <c r="W70" t="str">
        <f t="shared" si="23"/>
        <v>WED</v>
      </c>
      <c r="X70" t="str">
        <f t="shared" si="23"/>
        <v>THU</v>
      </c>
      <c r="Y70" t="str">
        <f t="shared" si="23"/>
        <v>FRI</v>
      </c>
      <c r="Z70" t="str">
        <f t="shared" si="23"/>
        <v>SAT</v>
      </c>
      <c r="AA70" t="str">
        <f t="shared" si="23"/>
        <v>SUN</v>
      </c>
      <c r="AB70" t="str">
        <f t="shared" si="23"/>
        <v>MON</v>
      </c>
      <c r="AC70" t="str">
        <f t="shared" si="23"/>
        <v>TUE</v>
      </c>
      <c r="AD70" t="str">
        <f t="shared" si="23"/>
        <v>WED</v>
      </c>
      <c r="AE70" t="str">
        <f t="shared" si="23"/>
        <v>THU</v>
      </c>
      <c r="AF70" t="str">
        <f t="shared" si="23"/>
        <v>FRI</v>
      </c>
      <c r="AG70" t="str">
        <f t="shared" si="23"/>
        <v>SAT</v>
      </c>
      <c r="AH70" t="str">
        <f t="shared" si="23"/>
        <v>SUN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ht="16" x14ac:dyDescent="0.2">
      <c r="E72" t="str">
        <f>TEXT(E55,"dd")</f>
        <v>15</v>
      </c>
      <c r="F72" t="str">
        <f t="shared" ref="F72:AH72" si="24">TEXT(F55,"dd")</f>
        <v>16</v>
      </c>
      <c r="G72" t="str">
        <f t="shared" si="24"/>
        <v>17</v>
      </c>
      <c r="H72" t="str">
        <f t="shared" si="24"/>
        <v>18</v>
      </c>
      <c r="I72" t="str">
        <f t="shared" si="24"/>
        <v>19</v>
      </c>
      <c r="J72" t="str">
        <f t="shared" si="24"/>
        <v>20</v>
      </c>
      <c r="K72" t="str">
        <f t="shared" si="24"/>
        <v>21</v>
      </c>
      <c r="L72" t="str">
        <f t="shared" si="24"/>
        <v>22</v>
      </c>
      <c r="M72" t="str">
        <f t="shared" si="24"/>
        <v>23</v>
      </c>
      <c r="N72" t="str">
        <f t="shared" si="24"/>
        <v>24</v>
      </c>
      <c r="O72" t="str">
        <f t="shared" si="24"/>
        <v>25</v>
      </c>
      <c r="P72" t="str">
        <f t="shared" si="24"/>
        <v>26</v>
      </c>
      <c r="Q72" t="str">
        <f t="shared" si="24"/>
        <v>27</v>
      </c>
      <c r="R72" t="str">
        <f t="shared" si="24"/>
        <v>28</v>
      </c>
      <c r="S72" t="str">
        <f t="shared" si="24"/>
        <v>29</v>
      </c>
      <c r="T72" t="str">
        <f t="shared" si="24"/>
        <v>30</v>
      </c>
      <c r="U72" t="str">
        <f t="shared" si="24"/>
        <v>31</v>
      </c>
      <c r="V72" t="str">
        <f t="shared" si="24"/>
        <v>01</v>
      </c>
      <c r="W72" t="str">
        <f t="shared" si="24"/>
        <v>02</v>
      </c>
      <c r="X72" t="str">
        <f t="shared" si="24"/>
        <v>03</v>
      </c>
      <c r="Y72" t="str">
        <f t="shared" si="24"/>
        <v>04</v>
      </c>
      <c r="Z72" t="str">
        <f t="shared" si="24"/>
        <v>05</v>
      </c>
      <c r="AA72" t="str">
        <f t="shared" si="24"/>
        <v>06</v>
      </c>
      <c r="AB72" t="str">
        <f t="shared" si="24"/>
        <v>07</v>
      </c>
      <c r="AC72" t="str">
        <f t="shared" si="24"/>
        <v>08</v>
      </c>
      <c r="AD72" t="str">
        <f t="shared" si="24"/>
        <v>09</v>
      </c>
      <c r="AE72" t="str">
        <f t="shared" si="24"/>
        <v>10</v>
      </c>
      <c r="AF72" t="str">
        <f t="shared" si="24"/>
        <v>11</v>
      </c>
      <c r="AG72" t="str">
        <f t="shared" si="24"/>
        <v>12</v>
      </c>
      <c r="AH72" t="str">
        <f t="shared" si="24"/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2f07357f-8355-4bb9-a509-1fa2595dcd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A6EA4B2E6274B903FACC670FA3E00" ma:contentTypeVersion="7" ma:contentTypeDescription="Create a new document." ma:contentTypeScope="" ma:versionID="7b3b011ba45c990215af3463a8a4a0bd">
  <xsd:schema xmlns:xsd="http://www.w3.org/2001/XMLSchema" xmlns:xs="http://www.w3.org/2001/XMLSchema" xmlns:p="http://schemas.microsoft.com/office/2006/metadata/properties" xmlns:ns3="2f07357f-8355-4bb9-a509-1fa2595dcd31" xmlns:ns4="c3b2e6cd-0d38-42df-824d-db7755478d35" targetNamespace="http://schemas.microsoft.com/office/2006/metadata/properties" ma:root="true" ma:fieldsID="d54624823127d7b4341590f0b02e9250" ns3:_="" ns4:_="">
    <xsd:import namespace="2f07357f-8355-4bb9-a509-1fa2595dcd31"/>
    <xsd:import namespace="c3b2e6cd-0d38-42df-824d-db7755478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357f-8355-4bb9-a509-1fa2595d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2e6cd-0d38-42df-824d-db7755478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50A6D-7191-4686-B26A-66FF2EEE2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2021-05-24T00:19:17Z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0x010100265A6EA4B2E6274B903FACC670FA3E00</vt:lpwstr>
  </property>
</Properties>
</file>