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y1\Desktop\Assignments to do\13 - Aug\"/>
    </mc:Choice>
  </mc:AlternateContent>
  <bookViews>
    <workbookView xWindow="0" yWindow="0" windowWidth="16680" windowHeight="10560" activeTab="1"/>
  </bookViews>
  <sheets>
    <sheet name="Sheet1 Sensitivity" sheetId="2" r:id="rId1"/>
    <sheet name="Sheet1" sheetId="1" r:id="rId2"/>
  </sheets>
  <definedNames>
    <definedName name="OpenSolver_ChosenSolver" localSheetId="1" hidden="1">CBC</definedName>
    <definedName name="OpenSolver_DualsNewSheet" localSheetId="1" hidden="1">1</definedName>
    <definedName name="OpenSolver_LinearityCheck" localSheetId="1" hidden="1">1</definedName>
    <definedName name="OpenSolver_UpdateSensitivity" localSheetId="1" hidden="1">1</definedName>
    <definedName name="solver_adj" localSheetId="1" hidden="1">Sheet1!$B$15:$F$15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Sheet1!$G$20:$G$22</definedName>
    <definedName name="solver_lhs2" localSheetId="1" hidden="1">Sheet1!$G$19</definedName>
    <definedName name="solver_lhs3" localSheetId="1" hidden="1">Sheet1!$G$23:$G$27</definedName>
    <definedName name="solver_lhs4" localSheetId="1" hidden="1">Sheet1!$G$23:$G$27</definedName>
    <definedName name="solver_lhs5" localSheetId="1" hidden="1">Sheet1!#REF!</definedName>
    <definedName name="solver_neg" localSheetId="1" hidden="1">1</definedName>
    <definedName name="solver_num" localSheetId="1" hidden="1">3</definedName>
    <definedName name="solver_nwt" localSheetId="1" hidden="1">1</definedName>
    <definedName name="solver_opt" localSheetId="1" hidden="1">Sheet1!$G$17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1</definedName>
    <definedName name="solver_rhs1" localSheetId="1" hidden="1">Sheet1!$I$20:$I$22</definedName>
    <definedName name="solver_rhs2" localSheetId="1" hidden="1">Sheet1!$I$19</definedName>
    <definedName name="solver_rhs3" localSheetId="1" hidden="1">Sheet1!$I$23:$I$27</definedName>
    <definedName name="solver_rhs4" localSheetId="1" hidden="1">Sheet1!$I$23:$I$27</definedName>
    <definedName name="solver_rhs5" localSheetId="1" hidden="1">Sheet1!#REF!</definedName>
    <definedName name="solver_rlx" localSheetId="1" hidden="1">2</definedName>
    <definedName name="solver_scl" localSheetId="1" hidden="1">2</definedName>
    <definedName name="solver_sho" localSheetId="1" hidden="1">0</definedName>
    <definedName name="solver_tim" localSheetId="1" hidden="1">2147483647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7" i="1"/>
  <c r="G26" i="1"/>
  <c r="G25" i="1"/>
  <c r="G24" i="1"/>
  <c r="G23" i="1"/>
  <c r="G22" i="1"/>
  <c r="G21" i="1"/>
  <c r="G20" i="1"/>
  <c r="G17" i="1"/>
  <c r="C5" i="1" l="1"/>
  <c r="F5" i="1"/>
  <c r="G5" i="1"/>
  <c r="D5" i="1"/>
  <c r="C3" i="1"/>
  <c r="D3" i="1"/>
</calcChain>
</file>

<file path=xl/sharedStrings.xml><?xml version="1.0" encoding="utf-8"?>
<sst xmlns="http://schemas.openxmlformats.org/spreadsheetml/2006/main" count="106" uniqueCount="68">
  <si>
    <t>Food</t>
  </si>
  <si>
    <t>Serving Size</t>
  </si>
  <si>
    <t>Cost per serving (AUD)</t>
  </si>
  <si>
    <t>Energy (Cal)</t>
  </si>
  <si>
    <t>Carbon (g)</t>
  </si>
  <si>
    <t>Protein (g)</t>
  </si>
  <si>
    <t>Fat (g)</t>
  </si>
  <si>
    <t>Rice</t>
  </si>
  <si>
    <t>Egg</t>
  </si>
  <si>
    <t>Cheese</t>
  </si>
  <si>
    <t>44g</t>
  </si>
  <si>
    <t>100g</t>
  </si>
  <si>
    <t>Pork Belly</t>
  </si>
  <si>
    <t>250g</t>
  </si>
  <si>
    <t>Roasted Chicken</t>
  </si>
  <si>
    <t>Whole chicken</t>
  </si>
  <si>
    <t>x1</t>
  </si>
  <si>
    <t>x2</t>
  </si>
  <si>
    <t>x3</t>
  </si>
  <si>
    <t>x4</t>
  </si>
  <si>
    <t>x5</t>
  </si>
  <si>
    <t>Objective Function</t>
  </si>
  <si>
    <t>Calories</t>
  </si>
  <si>
    <t>Carbohydrates</t>
  </si>
  <si>
    <t>Protein</t>
  </si>
  <si>
    <t>Fat</t>
  </si>
  <si>
    <t>&gt;=</t>
  </si>
  <si>
    <t>Variables</t>
  </si>
  <si>
    <t>Inequality</t>
  </si>
  <si>
    <t>RHS</t>
  </si>
  <si>
    <t>&gt;-</t>
  </si>
  <si>
    <t>OpenSolver Sensitivity Report - CBC</t>
  </si>
  <si>
    <t>Worksheet: [excel.xlsx] Sheet1 Sensitivity</t>
  </si>
  <si>
    <t>Report Created: 8/13/2018 6:02:23 PM</t>
  </si>
  <si>
    <t>Decision Variables</t>
  </si>
  <si>
    <t>Cells</t>
  </si>
  <si>
    <t>Name</t>
  </si>
  <si>
    <t>Final Value</t>
  </si>
  <si>
    <t>Reduced Costs</t>
  </si>
  <si>
    <t>Objective Value</t>
  </si>
  <si>
    <t>Allowable Increase</t>
  </si>
  <si>
    <t>Allowable Decrease</t>
  </si>
  <si>
    <t>B15</t>
  </si>
  <si>
    <t>C15</t>
  </si>
  <si>
    <t>D15</t>
  </si>
  <si>
    <t>E15</t>
  </si>
  <si>
    <t>F15</t>
  </si>
  <si>
    <t>Constraints</t>
  </si>
  <si>
    <t>Shadow Price</t>
  </si>
  <si>
    <t>RHS Value</t>
  </si>
  <si>
    <t>G20&gt;=I20</t>
  </si>
  <si>
    <t>Carbohydrates Fat (g)</t>
  </si>
  <si>
    <t>G21&gt;=I21</t>
  </si>
  <si>
    <t>Protein Fat (g)</t>
  </si>
  <si>
    <t>G22&gt;=I22</t>
  </si>
  <si>
    <t>Fat Fat (g)</t>
  </si>
  <si>
    <t>G19&gt;=I19</t>
  </si>
  <si>
    <t>Calories Fat (g)</t>
  </si>
  <si>
    <t>G23&gt;=I23</t>
  </si>
  <si>
    <t>Rice Fat (g)</t>
  </si>
  <si>
    <t>G24&gt;=I24</t>
  </si>
  <si>
    <t>Egg Fat (g)</t>
  </si>
  <si>
    <t>G25&gt;=I25</t>
  </si>
  <si>
    <t>Cheese Fat (g)</t>
  </si>
  <si>
    <t>G26&gt;=I26</t>
  </si>
  <si>
    <t>Pork Belly Fat (g)</t>
  </si>
  <si>
    <t>G27&gt;=I27</t>
  </si>
  <si>
    <t>Roasted Chicken Fat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</si>
</sst>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168" fontId="0" fillId="0" borderId="0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5" borderId="0" xfId="0" applyFont="1" applyFill="1" applyBorder="1" applyAlignment="1">
      <alignment vertical="center" wrapText="1"/>
    </xf>
    <xf numFmtId="0" fontId="0" fillId="0" borderId="0" xfId="0" applyFill="1"/>
    <xf numFmtId="0" fontId="2" fillId="6" borderId="0" xfId="0" applyFont="1" applyFill="1"/>
    <xf numFmtId="0" fontId="2" fillId="4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295" name="OpenSolver1"/>
        <xdr:cNvSpPr/>
      </xdr:nvSpPr>
      <xdr:spPr>
        <a:xfrm>
          <a:off x="1200150" y="2857500"/>
          <a:ext cx="4848225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296" name="OpenSolver2"/>
        <xdr:cNvSpPr/>
      </xdr:nvSpPr>
      <xdr:spPr>
        <a:xfrm>
          <a:off x="6048375" y="3238500"/>
          <a:ext cx="43815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1031875</xdr:colOff>
      <xdr:row>15</xdr:row>
      <xdr:rowOff>114300</xdr:rowOff>
    </xdr:from>
    <xdr:to>
      <xdr:col>6</xdr:col>
      <xdr:colOff>215214</xdr:colOff>
      <xdr:row>16</xdr:row>
      <xdr:rowOff>50800</xdr:rowOff>
    </xdr:to>
    <xdr:sp macro="" textlink="">
      <xdr:nvSpPr>
        <xdr:cNvPr id="297" name="OpenSolver3"/>
        <xdr:cNvSpPr/>
      </xdr:nvSpPr>
      <xdr:spPr>
        <a:xfrm>
          <a:off x="6032500" y="3162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298" name="OpenSolver4"/>
        <xdr:cNvSpPr/>
      </xdr:nvSpPr>
      <xdr:spPr>
        <a:xfrm>
          <a:off x="6048375" y="3810000"/>
          <a:ext cx="438150" cy="571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299" name="OpenSolver5"/>
        <xdr:cNvSpPr/>
      </xdr:nvSpPr>
      <xdr:spPr>
        <a:xfrm>
          <a:off x="7096125" y="3810000"/>
          <a:ext cx="1200150" cy="571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20</xdr:row>
      <xdr:rowOff>95250</xdr:rowOff>
    </xdr:from>
    <xdr:to>
      <xdr:col>8</xdr:col>
      <xdr:colOff>0</xdr:colOff>
      <xdr:row>20</xdr:row>
      <xdr:rowOff>95250</xdr:rowOff>
    </xdr:to>
    <xdr:cxnSp macro="">
      <xdr:nvCxnSpPr>
        <xdr:cNvPr id="300" name="OpenSolver6"/>
        <xdr:cNvCxnSpPr>
          <a:stCxn id="298" idx="3"/>
          <a:endCxn id="299" idx="1"/>
        </xdr:cNvCxnSpPr>
      </xdr:nvCxnSpPr>
      <xdr:spPr>
        <a:xfrm>
          <a:off x="6486525" y="409575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19</xdr:row>
      <xdr:rowOff>158750</xdr:rowOff>
    </xdr:from>
    <xdr:to>
      <xdr:col>7</xdr:col>
      <xdr:colOff>495300</xdr:colOff>
      <xdr:row>21</xdr:row>
      <xdr:rowOff>31750</xdr:rowOff>
    </xdr:to>
    <xdr:sp macro="" textlink="">
      <xdr:nvSpPr>
        <xdr:cNvPr id="301" name="OpenSolver7"/>
        <xdr:cNvSpPr/>
      </xdr:nvSpPr>
      <xdr:spPr>
        <a:xfrm>
          <a:off x="6600825" y="3968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302" name="OpenSolver8"/>
        <xdr:cNvSpPr/>
      </xdr:nvSpPr>
      <xdr:spPr>
        <a:xfrm>
          <a:off x="6048375" y="3619500"/>
          <a:ext cx="4381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03" name="OpenSolver9"/>
        <xdr:cNvSpPr/>
      </xdr:nvSpPr>
      <xdr:spPr>
        <a:xfrm>
          <a:off x="7096125" y="3619500"/>
          <a:ext cx="120015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18</xdr:row>
      <xdr:rowOff>95250</xdr:rowOff>
    </xdr:from>
    <xdr:to>
      <xdr:col>8</xdr:col>
      <xdr:colOff>0</xdr:colOff>
      <xdr:row>18</xdr:row>
      <xdr:rowOff>95250</xdr:rowOff>
    </xdr:to>
    <xdr:cxnSp macro="">
      <xdr:nvCxnSpPr>
        <xdr:cNvPr id="304" name="OpenSolver10"/>
        <xdr:cNvCxnSpPr>
          <a:stCxn id="302" idx="3"/>
          <a:endCxn id="303" idx="1"/>
        </xdr:cNvCxnSpPr>
      </xdr:nvCxnSpPr>
      <xdr:spPr>
        <a:xfrm>
          <a:off x="6486525" y="371475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17</xdr:row>
      <xdr:rowOff>158750</xdr:rowOff>
    </xdr:from>
    <xdr:to>
      <xdr:col>7</xdr:col>
      <xdr:colOff>495300</xdr:colOff>
      <xdr:row>19</xdr:row>
      <xdr:rowOff>31750</xdr:rowOff>
    </xdr:to>
    <xdr:sp macro="" textlink="">
      <xdr:nvSpPr>
        <xdr:cNvPr id="305" name="OpenSolver11"/>
        <xdr:cNvSpPr/>
      </xdr:nvSpPr>
      <xdr:spPr>
        <a:xfrm>
          <a:off x="6600825" y="3587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6" name="OpenSolver12"/>
        <xdr:cNvSpPr/>
      </xdr:nvSpPr>
      <xdr:spPr>
        <a:xfrm>
          <a:off x="6048375" y="4381500"/>
          <a:ext cx="438150" cy="952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07" name="OpenSolver13"/>
        <xdr:cNvSpPr/>
      </xdr:nvSpPr>
      <xdr:spPr>
        <a:xfrm>
          <a:off x="7096125" y="4381500"/>
          <a:ext cx="1200150" cy="952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24</xdr:row>
      <xdr:rowOff>95250</xdr:rowOff>
    </xdr:from>
    <xdr:to>
      <xdr:col>8</xdr:col>
      <xdr:colOff>0</xdr:colOff>
      <xdr:row>24</xdr:row>
      <xdr:rowOff>95250</xdr:rowOff>
    </xdr:to>
    <xdr:cxnSp macro="">
      <xdr:nvCxnSpPr>
        <xdr:cNvPr id="308" name="OpenSolver14"/>
        <xdr:cNvCxnSpPr>
          <a:stCxn id="306" idx="3"/>
          <a:endCxn id="307" idx="1"/>
        </xdr:cNvCxnSpPr>
      </xdr:nvCxnSpPr>
      <xdr:spPr>
        <a:xfrm>
          <a:off x="6486525" y="4857750"/>
          <a:ext cx="609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23</xdr:row>
      <xdr:rowOff>158750</xdr:rowOff>
    </xdr:from>
    <xdr:to>
      <xdr:col>7</xdr:col>
      <xdr:colOff>495300</xdr:colOff>
      <xdr:row>25</xdr:row>
      <xdr:rowOff>31750</xdr:rowOff>
    </xdr:to>
    <xdr:sp macro="" textlink="">
      <xdr:nvSpPr>
        <xdr:cNvPr id="309" name="OpenSolver15"/>
        <xdr:cNvSpPr/>
      </xdr:nvSpPr>
      <xdr:spPr>
        <a:xfrm>
          <a:off x="6600825" y="4730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P25" sqref="P25"/>
    </sheetView>
  </sheetViews>
  <sheetFormatPr defaultRowHeight="15" x14ac:dyDescent="0.25"/>
  <cols>
    <col min="1" max="1" width="5.7109375" style="6" customWidth="1"/>
    <col min="2" max="2" width="8.85546875" bestFit="1" customWidth="1"/>
    <col min="3" max="3" width="22" bestFit="1" customWidth="1"/>
    <col min="4" max="4" width="10.85546875" bestFit="1" customWidth="1"/>
    <col min="5" max="5" width="14" bestFit="1" customWidth="1"/>
    <col min="6" max="6" width="15.28515625" bestFit="1" customWidth="1"/>
    <col min="7" max="7" width="18.140625" bestFit="1" customWidth="1"/>
    <col min="8" max="8" width="18.85546875" bestFit="1" customWidth="1"/>
  </cols>
  <sheetData>
    <row r="1" spans="1:8" x14ac:dyDescent="0.25">
      <c r="A1" s="6" t="s">
        <v>31</v>
      </c>
    </row>
    <row r="2" spans="1:8" x14ac:dyDescent="0.25">
      <c r="A2" s="6" t="s">
        <v>32</v>
      </c>
      <c r="B2" s="17"/>
      <c r="C2" s="17"/>
      <c r="D2" s="17"/>
      <c r="E2" s="17"/>
      <c r="F2" s="17"/>
      <c r="G2" s="17"/>
      <c r="H2" s="17"/>
    </row>
    <row r="3" spans="1:8" x14ac:dyDescent="0.25">
      <c r="A3" s="6" t="s">
        <v>33</v>
      </c>
      <c r="B3" s="17"/>
      <c r="C3" s="17"/>
      <c r="D3" s="17"/>
      <c r="E3" s="17"/>
      <c r="F3" s="17"/>
      <c r="G3" s="17"/>
      <c r="H3" s="17"/>
    </row>
    <row r="4" spans="1:8" x14ac:dyDescent="0.25">
      <c r="B4" s="17"/>
      <c r="C4" s="17"/>
      <c r="D4" s="17"/>
      <c r="E4" s="17"/>
      <c r="F4" s="17"/>
      <c r="G4" s="17"/>
      <c r="H4" s="17"/>
    </row>
    <row r="5" spans="1:8" ht="15.75" thickBot="1" x14ac:dyDescent="0.3">
      <c r="A5" s="6" t="s">
        <v>34</v>
      </c>
      <c r="B5" s="17"/>
      <c r="C5" s="17"/>
      <c r="D5" s="17"/>
      <c r="E5" s="17"/>
      <c r="F5" s="17"/>
      <c r="G5" s="17"/>
      <c r="H5" s="17"/>
    </row>
    <row r="6" spans="1:8" ht="15.75" thickBot="1" x14ac:dyDescent="0.3">
      <c r="B6" s="24" t="s">
        <v>35</v>
      </c>
      <c r="C6" s="25" t="s">
        <v>36</v>
      </c>
      <c r="D6" s="25" t="s">
        <v>37</v>
      </c>
      <c r="E6" s="25" t="s">
        <v>38</v>
      </c>
      <c r="F6" s="25" t="s">
        <v>39</v>
      </c>
      <c r="G6" s="25" t="s">
        <v>40</v>
      </c>
      <c r="H6" s="26" t="s">
        <v>41</v>
      </c>
    </row>
    <row r="7" spans="1:8" x14ac:dyDescent="0.25">
      <c r="B7" s="18" t="s">
        <v>42</v>
      </c>
      <c r="C7" s="19" t="s">
        <v>16</v>
      </c>
      <c r="D7" s="19">
        <v>1.5916949</v>
      </c>
      <c r="E7" s="19">
        <v>0</v>
      </c>
      <c r="F7" s="19">
        <v>2.75</v>
      </c>
      <c r="G7" s="19">
        <v>1.9830653069999999</v>
      </c>
      <c r="H7" s="20">
        <v>2.6372656879999998</v>
      </c>
    </row>
    <row r="8" spans="1:8" x14ac:dyDescent="0.25">
      <c r="B8" s="18" t="s">
        <v>43</v>
      </c>
      <c r="C8" s="19" t="s">
        <v>17</v>
      </c>
      <c r="D8" s="19">
        <v>4.8204946</v>
      </c>
      <c r="E8" s="19">
        <v>0</v>
      </c>
      <c r="F8" s="19">
        <v>0.37999999999999545</v>
      </c>
      <c r="G8" s="19">
        <v>0.60063837490000005</v>
      </c>
      <c r="H8" s="20">
        <v>7.7906137060000005E-2</v>
      </c>
    </row>
    <row r="9" spans="1:8" x14ac:dyDescent="0.25">
      <c r="B9" s="18" t="s">
        <v>44</v>
      </c>
      <c r="C9" s="19" t="s">
        <v>18</v>
      </c>
      <c r="D9" s="19">
        <v>0.1</v>
      </c>
      <c r="E9" s="19">
        <v>0</v>
      </c>
      <c r="F9" s="19">
        <v>4.1999999999999886</v>
      </c>
      <c r="G9" s="19">
        <v>1E+100</v>
      </c>
      <c r="H9" s="20">
        <v>2.4213851439999998</v>
      </c>
    </row>
    <row r="10" spans="1:8" x14ac:dyDescent="0.25">
      <c r="B10" s="18" t="s">
        <v>45</v>
      </c>
      <c r="C10" s="19" t="s">
        <v>19</v>
      </c>
      <c r="D10" s="19">
        <v>2.3878046999999998</v>
      </c>
      <c r="E10" s="19">
        <v>0</v>
      </c>
      <c r="F10" s="19">
        <v>5.3700000000000045</v>
      </c>
      <c r="G10" s="19">
        <v>2.155827318</v>
      </c>
      <c r="H10" s="20">
        <v>4.2761030150000003</v>
      </c>
    </row>
    <row r="11" spans="1:8" ht="15.75" thickBot="1" x14ac:dyDescent="0.3">
      <c r="B11" s="21" t="s">
        <v>46</v>
      </c>
      <c r="C11" s="22" t="s">
        <v>20</v>
      </c>
      <c r="D11" s="22">
        <v>0.5</v>
      </c>
      <c r="E11" s="22">
        <v>0</v>
      </c>
      <c r="F11" s="22">
        <v>6</v>
      </c>
      <c r="G11" s="22">
        <v>1E+100</v>
      </c>
      <c r="H11" s="23">
        <v>5.1029089230000002</v>
      </c>
    </row>
    <row r="12" spans="1:8" x14ac:dyDescent="0.25">
      <c r="B12" s="17"/>
      <c r="C12" s="17"/>
      <c r="D12" s="17"/>
      <c r="E12" s="17"/>
      <c r="F12" s="17"/>
      <c r="G12" s="17"/>
      <c r="H12" s="17"/>
    </row>
    <row r="13" spans="1:8" ht="15.75" thickBot="1" x14ac:dyDescent="0.3">
      <c r="A13" s="6" t="s">
        <v>47</v>
      </c>
      <c r="B13" s="17"/>
      <c r="C13" s="17"/>
      <c r="D13" s="17"/>
      <c r="E13" s="17"/>
      <c r="F13" s="17"/>
      <c r="G13" s="17"/>
      <c r="H13" s="17"/>
    </row>
    <row r="14" spans="1:8" ht="15.75" thickBot="1" x14ac:dyDescent="0.3">
      <c r="B14" s="24" t="s">
        <v>35</v>
      </c>
      <c r="C14" s="25" t="s">
        <v>36</v>
      </c>
      <c r="D14" s="25" t="s">
        <v>37</v>
      </c>
      <c r="E14" s="25" t="s">
        <v>48</v>
      </c>
      <c r="F14" s="25" t="s">
        <v>49</v>
      </c>
      <c r="G14" s="25" t="s">
        <v>40</v>
      </c>
      <c r="H14" s="26" t="s">
        <v>41</v>
      </c>
    </row>
    <row r="15" spans="1:8" x14ac:dyDescent="0.25">
      <c r="B15" s="18" t="s">
        <v>50</v>
      </c>
      <c r="C15" s="19" t="s">
        <v>51</v>
      </c>
      <c r="D15" s="19">
        <v>50</v>
      </c>
      <c r="E15" s="19">
        <v>9.6238351E-2</v>
      </c>
      <c r="F15" s="19">
        <v>50</v>
      </c>
      <c r="G15" s="19">
        <v>142.52658120000001</v>
      </c>
      <c r="H15" s="20">
        <v>16.214495939999999</v>
      </c>
    </row>
    <row r="16" spans="1:8" x14ac:dyDescent="0.25">
      <c r="B16" s="18" t="s">
        <v>52</v>
      </c>
      <c r="C16" s="19" t="s">
        <v>53</v>
      </c>
      <c r="D16" s="19">
        <v>100</v>
      </c>
      <c r="E16" s="19">
        <v>1.6295496999999999E-2</v>
      </c>
      <c r="F16" s="19">
        <v>100</v>
      </c>
      <c r="G16" s="19">
        <v>72.005711840000004</v>
      </c>
      <c r="H16" s="20">
        <v>13.48432075</v>
      </c>
    </row>
    <row r="17" spans="2:8" x14ac:dyDescent="0.25">
      <c r="B17" s="18" t="s">
        <v>54</v>
      </c>
      <c r="C17" s="19" t="s">
        <v>55</v>
      </c>
      <c r="D17" s="19">
        <v>350</v>
      </c>
      <c r="E17" s="19">
        <v>3.7761141999999998E-2</v>
      </c>
      <c r="F17" s="19">
        <v>350</v>
      </c>
      <c r="G17" s="19">
        <v>79.407666669999998</v>
      </c>
      <c r="H17" s="20">
        <v>107.4068474</v>
      </c>
    </row>
    <row r="18" spans="2:8" x14ac:dyDescent="0.25">
      <c r="B18" s="18" t="s">
        <v>56</v>
      </c>
      <c r="C18" s="19" t="s">
        <v>57</v>
      </c>
      <c r="D18" s="19">
        <v>3787.5850999999998</v>
      </c>
      <c r="E18" s="19">
        <v>0</v>
      </c>
      <c r="F18" s="19">
        <v>2800</v>
      </c>
      <c r="G18" s="19">
        <v>987.58509709999998</v>
      </c>
      <c r="H18" s="20">
        <v>1E+100</v>
      </c>
    </row>
    <row r="19" spans="2:8" x14ac:dyDescent="0.25">
      <c r="B19" s="18" t="s">
        <v>58</v>
      </c>
      <c r="C19" s="19" t="s">
        <v>59</v>
      </c>
      <c r="D19" s="19">
        <v>1.5916949</v>
      </c>
      <c r="E19" s="19">
        <v>0</v>
      </c>
      <c r="F19" s="19">
        <v>1</v>
      </c>
      <c r="G19" s="19">
        <v>0.59169485649999998</v>
      </c>
      <c r="H19" s="20">
        <v>1E+100</v>
      </c>
    </row>
    <row r="20" spans="2:8" x14ac:dyDescent="0.25">
      <c r="B20" s="18" t="s">
        <v>60</v>
      </c>
      <c r="C20" s="19" t="s">
        <v>61</v>
      </c>
      <c r="D20" s="19">
        <v>4.8204946</v>
      </c>
      <c r="E20" s="19">
        <v>0</v>
      </c>
      <c r="F20" s="19">
        <v>2</v>
      </c>
      <c r="G20" s="19">
        <v>2.8204945619999999</v>
      </c>
      <c r="H20" s="20">
        <v>1E+100</v>
      </c>
    </row>
    <row r="21" spans="2:8" x14ac:dyDescent="0.25">
      <c r="B21" s="18" t="s">
        <v>62</v>
      </c>
      <c r="C21" s="19" t="s">
        <v>63</v>
      </c>
      <c r="D21" s="19">
        <v>0.1</v>
      </c>
      <c r="E21" s="19">
        <v>2.4213849999999999</v>
      </c>
      <c r="F21" s="19">
        <v>0.1</v>
      </c>
      <c r="G21" s="19">
        <v>0.69963973889999997</v>
      </c>
      <c r="H21" s="20">
        <v>0.1</v>
      </c>
    </row>
    <row r="22" spans="2:8" x14ac:dyDescent="0.25">
      <c r="B22" s="18" t="s">
        <v>64</v>
      </c>
      <c r="C22" s="19" t="s">
        <v>65</v>
      </c>
      <c r="D22" s="19">
        <v>2.3878046999999998</v>
      </c>
      <c r="E22" s="19">
        <v>0</v>
      </c>
      <c r="F22" s="19">
        <v>0.5</v>
      </c>
      <c r="G22" s="19">
        <v>1.8878046610000001</v>
      </c>
      <c r="H22" s="20">
        <v>1E+100</v>
      </c>
    </row>
    <row r="23" spans="2:8" ht="15.75" thickBot="1" x14ac:dyDescent="0.3">
      <c r="B23" s="21" t="s">
        <v>66</v>
      </c>
      <c r="C23" s="22" t="s">
        <v>67</v>
      </c>
      <c r="D23" s="22">
        <v>0.5</v>
      </c>
      <c r="E23" s="22">
        <v>5.1029087999999998</v>
      </c>
      <c r="F23" s="22">
        <v>0.5</v>
      </c>
      <c r="G23" s="22">
        <v>0.62069567479999999</v>
      </c>
      <c r="H23" s="23">
        <v>0.5</v>
      </c>
    </row>
    <row r="24" spans="2:8" x14ac:dyDescent="0.25">
      <c r="B24" s="17"/>
      <c r="C24" s="17"/>
      <c r="D24" s="17"/>
      <c r="E24" s="17"/>
      <c r="F24" s="17"/>
      <c r="G24" s="17"/>
      <c r="H2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7" zoomScale="130" zoomScaleNormal="130" workbookViewId="0">
      <selection activeCell="D27" sqref="D27"/>
    </sheetView>
  </sheetViews>
  <sheetFormatPr defaultRowHeight="15" x14ac:dyDescent="0.25"/>
  <cols>
    <col min="1" max="1" width="18" bestFit="1" customWidth="1"/>
    <col min="2" max="2" width="14.140625" bestFit="1" customWidth="1"/>
    <col min="3" max="3" width="21.140625" customWidth="1"/>
    <col min="4" max="4" width="11.5703125" bestFit="1" customWidth="1"/>
    <col min="5" max="5" width="10.140625" bestFit="1" customWidth="1"/>
    <col min="6" max="6" width="15.7109375" bestFit="1" customWidth="1"/>
    <col min="7" max="7" width="6.5703125" bestFit="1" customWidth="1"/>
    <col min="9" max="9" width="18" bestFit="1" customWidth="1"/>
    <col min="14" max="14" width="15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11</v>
      </c>
      <c r="C2" s="3">
        <v>2.75</v>
      </c>
      <c r="D2" s="4">
        <v>130</v>
      </c>
      <c r="E2" s="4">
        <v>28</v>
      </c>
      <c r="F2" s="4">
        <v>2.7</v>
      </c>
      <c r="G2" s="4">
        <v>0.3</v>
      </c>
    </row>
    <row r="3" spans="1:7" x14ac:dyDescent="0.25">
      <c r="A3" s="2" t="s">
        <v>8</v>
      </c>
      <c r="B3" s="2" t="s">
        <v>10</v>
      </c>
      <c r="C3" s="3">
        <f>4.5/12*1</f>
        <v>0.375</v>
      </c>
      <c r="D3" s="4">
        <f>155/100*44</f>
        <v>68.2</v>
      </c>
      <c r="E3" s="4">
        <v>1.1000000000000001</v>
      </c>
      <c r="F3" s="4">
        <v>5.7</v>
      </c>
      <c r="G3" s="4">
        <v>4.8</v>
      </c>
    </row>
    <row r="4" spans="1:7" x14ac:dyDescent="0.25">
      <c r="A4" s="2" t="s">
        <v>9</v>
      </c>
      <c r="B4" s="2" t="s">
        <v>11</v>
      </c>
      <c r="C4" s="3">
        <v>4.2</v>
      </c>
      <c r="D4" s="4">
        <v>402</v>
      </c>
      <c r="E4" s="4">
        <v>1.3</v>
      </c>
      <c r="F4" s="4">
        <v>25</v>
      </c>
      <c r="G4" s="4">
        <v>33</v>
      </c>
    </row>
    <row r="5" spans="1:7" x14ac:dyDescent="0.25">
      <c r="A5" s="2" t="s">
        <v>12</v>
      </c>
      <c r="B5" s="2" t="s">
        <v>13</v>
      </c>
      <c r="C5" s="3">
        <f>21.49/4</f>
        <v>5.3724999999999996</v>
      </c>
      <c r="D5" s="4">
        <f>518*2.5</f>
        <v>1295</v>
      </c>
      <c r="E5" s="4">
        <v>0</v>
      </c>
      <c r="F5" s="4">
        <f>9*2.5</f>
        <v>22.5</v>
      </c>
      <c r="G5" s="4">
        <f>53*2.5</f>
        <v>132.5</v>
      </c>
    </row>
    <row r="6" spans="1:7" x14ac:dyDescent="0.25">
      <c r="A6" s="2" t="s">
        <v>14</v>
      </c>
      <c r="B6" s="2" t="s">
        <v>15</v>
      </c>
      <c r="C6" s="3">
        <v>6</v>
      </c>
      <c r="D6" s="4">
        <v>239</v>
      </c>
      <c r="E6" s="4">
        <v>0</v>
      </c>
      <c r="F6" s="4">
        <v>24</v>
      </c>
      <c r="G6" s="4">
        <v>13.4</v>
      </c>
    </row>
    <row r="8" spans="1:7" x14ac:dyDescent="0.25">
      <c r="A8" s="5" t="s">
        <v>16</v>
      </c>
      <c r="B8" s="5" t="s">
        <v>7</v>
      </c>
    </row>
    <row r="9" spans="1:7" x14ac:dyDescent="0.25">
      <c r="A9" s="5" t="s">
        <v>17</v>
      </c>
      <c r="B9" s="5" t="s">
        <v>8</v>
      </c>
    </row>
    <row r="10" spans="1:7" x14ac:dyDescent="0.25">
      <c r="A10" s="5" t="s">
        <v>18</v>
      </c>
      <c r="B10" s="5" t="s">
        <v>9</v>
      </c>
    </row>
    <row r="11" spans="1:7" x14ac:dyDescent="0.25">
      <c r="A11" s="5" t="s">
        <v>19</v>
      </c>
      <c r="B11" s="5" t="s">
        <v>12</v>
      </c>
    </row>
    <row r="12" spans="1:7" ht="30" x14ac:dyDescent="0.25">
      <c r="A12" s="5" t="s">
        <v>20</v>
      </c>
      <c r="B12" s="5" t="s">
        <v>14</v>
      </c>
    </row>
    <row r="13" spans="1:7" x14ac:dyDescent="0.25">
      <c r="A13" s="11" t="s">
        <v>27</v>
      </c>
      <c r="B13" s="10" t="s">
        <v>7</v>
      </c>
      <c r="C13" s="10" t="s">
        <v>8</v>
      </c>
      <c r="D13" s="10" t="s">
        <v>9</v>
      </c>
      <c r="E13" s="10" t="s">
        <v>12</v>
      </c>
      <c r="F13" s="10" t="s">
        <v>14</v>
      </c>
    </row>
    <row r="14" spans="1:7" x14ac:dyDescent="0.25">
      <c r="A14" s="12"/>
      <c r="B14" s="8" t="s">
        <v>16</v>
      </c>
      <c r="C14" s="8" t="s">
        <v>17</v>
      </c>
      <c r="D14" s="8" t="s">
        <v>18</v>
      </c>
      <c r="E14" s="8" t="s">
        <v>19</v>
      </c>
      <c r="F14" s="8" t="s">
        <v>20</v>
      </c>
    </row>
    <row r="15" spans="1:7" x14ac:dyDescent="0.25">
      <c r="B15">
        <v>1.5916949</v>
      </c>
      <c r="C15">
        <v>4.8204946</v>
      </c>
      <c r="D15">
        <v>0.1</v>
      </c>
      <c r="E15">
        <v>2.3878046999999998</v>
      </c>
      <c r="F15">
        <v>0.5</v>
      </c>
    </row>
    <row r="17" spans="1:9" x14ac:dyDescent="0.25">
      <c r="A17" s="7" t="s">
        <v>21</v>
      </c>
      <c r="B17">
        <v>2.75</v>
      </c>
      <c r="C17">
        <v>0.38</v>
      </c>
      <c r="D17">
        <v>4.2</v>
      </c>
      <c r="E17">
        <v>5.37</v>
      </c>
      <c r="F17">
        <v>6</v>
      </c>
      <c r="G17">
        <f>B15*B17+C15*C17+D15*D17+E15*E17+F15*F17</f>
        <v>22.451460161999997</v>
      </c>
    </row>
    <row r="18" spans="1:9" x14ac:dyDescent="0.25">
      <c r="A18" s="6"/>
      <c r="H18" s="9" t="s">
        <v>28</v>
      </c>
      <c r="I18" s="14" t="s">
        <v>29</v>
      </c>
    </row>
    <row r="19" spans="1:9" x14ac:dyDescent="0.25">
      <c r="A19" s="13" t="s">
        <v>22</v>
      </c>
      <c r="B19">
        <v>130</v>
      </c>
      <c r="C19">
        <v>68.2</v>
      </c>
      <c r="D19">
        <v>402</v>
      </c>
      <c r="E19">
        <v>1295</v>
      </c>
      <c r="F19">
        <v>239</v>
      </c>
      <c r="G19">
        <f>B15*B19+C15*C19+E15*E19+D15*D19+F15*F19</f>
        <v>3787.5851552199993</v>
      </c>
      <c r="H19" s="16" t="s">
        <v>26</v>
      </c>
      <c r="I19" s="15">
        <v>2800</v>
      </c>
    </row>
    <row r="20" spans="1:9" x14ac:dyDescent="0.25">
      <c r="A20" s="13" t="s">
        <v>23</v>
      </c>
      <c r="B20">
        <v>28</v>
      </c>
      <c r="C20">
        <v>1.1000000000000001</v>
      </c>
      <c r="D20">
        <v>1.3</v>
      </c>
      <c r="E20">
        <v>0</v>
      </c>
      <c r="F20">
        <v>0</v>
      </c>
      <c r="G20">
        <f>B15*B20+C15*C20+D15*D20+E15*E20+F15*F20</f>
        <v>50.000001260000005</v>
      </c>
      <c r="H20" t="s">
        <v>30</v>
      </c>
      <c r="I20">
        <v>50</v>
      </c>
    </row>
    <row r="21" spans="1:9" x14ac:dyDescent="0.25">
      <c r="A21" s="13" t="s">
        <v>24</v>
      </c>
      <c r="B21">
        <v>2.7</v>
      </c>
      <c r="C21">
        <v>5.7</v>
      </c>
      <c r="D21">
        <v>25</v>
      </c>
      <c r="E21">
        <v>22.5</v>
      </c>
      <c r="F21">
        <v>24</v>
      </c>
      <c r="G21">
        <f>B15*B21+C15*C21+D15*D21+E15*E21+F15*F21</f>
        <v>100.00000119999999</v>
      </c>
      <c r="H21" t="s">
        <v>30</v>
      </c>
      <c r="I21">
        <v>100</v>
      </c>
    </row>
    <row r="22" spans="1:9" x14ac:dyDescent="0.25">
      <c r="A22" s="13" t="s">
        <v>25</v>
      </c>
      <c r="B22">
        <v>0.3</v>
      </c>
      <c r="C22">
        <v>4.8</v>
      </c>
      <c r="D22">
        <v>33</v>
      </c>
      <c r="E22">
        <v>132.5</v>
      </c>
      <c r="F22">
        <v>13.4</v>
      </c>
      <c r="G22">
        <f>B15*B22+C15*C22+D15*D22+E15*E22+F15*F22</f>
        <v>350.00000529999994</v>
      </c>
      <c r="H22" t="s">
        <v>26</v>
      </c>
      <c r="I22">
        <v>350</v>
      </c>
    </row>
    <row r="23" spans="1:9" x14ac:dyDescent="0.25">
      <c r="A23" s="13" t="s">
        <v>7</v>
      </c>
      <c r="B23">
        <v>1</v>
      </c>
      <c r="C23">
        <v>0</v>
      </c>
      <c r="D23">
        <v>0</v>
      </c>
      <c r="E23">
        <v>0</v>
      </c>
      <c r="F23">
        <v>0</v>
      </c>
      <c r="G23">
        <f>B23*B15</f>
        <v>1.5916949</v>
      </c>
      <c r="H23" t="s">
        <v>26</v>
      </c>
      <c r="I23">
        <v>1</v>
      </c>
    </row>
    <row r="24" spans="1:9" x14ac:dyDescent="0.25">
      <c r="A24" s="13" t="s">
        <v>8</v>
      </c>
      <c r="B24">
        <v>0</v>
      </c>
      <c r="C24">
        <v>1</v>
      </c>
      <c r="D24">
        <v>0</v>
      </c>
      <c r="E24">
        <v>0</v>
      </c>
      <c r="F24">
        <v>0</v>
      </c>
      <c r="G24">
        <f>C24*C15</f>
        <v>4.8204946</v>
      </c>
      <c r="H24" t="s">
        <v>26</v>
      </c>
      <c r="I24">
        <v>2</v>
      </c>
    </row>
    <row r="25" spans="1:9" x14ac:dyDescent="0.25">
      <c r="A25" s="13" t="s">
        <v>9</v>
      </c>
      <c r="B25">
        <v>0</v>
      </c>
      <c r="C25">
        <v>0</v>
      </c>
      <c r="D25">
        <v>1</v>
      </c>
      <c r="E25">
        <v>0</v>
      </c>
      <c r="F25">
        <v>0</v>
      </c>
      <c r="G25">
        <f>D15*D25</f>
        <v>0.1</v>
      </c>
      <c r="H25" t="s">
        <v>26</v>
      </c>
      <c r="I25">
        <v>0.1</v>
      </c>
    </row>
    <row r="26" spans="1:9" x14ac:dyDescent="0.25">
      <c r="A26" s="13" t="s">
        <v>12</v>
      </c>
      <c r="B26">
        <v>0</v>
      </c>
      <c r="C26">
        <v>0</v>
      </c>
      <c r="D26">
        <v>0</v>
      </c>
      <c r="E26">
        <v>1</v>
      </c>
      <c r="F26">
        <v>0</v>
      </c>
      <c r="G26">
        <f>E15*E26</f>
        <v>2.3878046999999998</v>
      </c>
      <c r="H26" t="s">
        <v>26</v>
      </c>
      <c r="I26">
        <v>0.5</v>
      </c>
    </row>
    <row r="27" spans="1:9" x14ac:dyDescent="0.25">
      <c r="A27" s="13" t="s">
        <v>14</v>
      </c>
      <c r="B27">
        <v>0</v>
      </c>
      <c r="C27">
        <v>0</v>
      </c>
      <c r="D27">
        <v>0</v>
      </c>
      <c r="E27">
        <v>0</v>
      </c>
      <c r="F27">
        <v>1</v>
      </c>
      <c r="G27">
        <f>F15*F27</f>
        <v>0.5</v>
      </c>
      <c r="H27" t="s">
        <v>26</v>
      </c>
      <c r="I27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Sensitivity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ＡＫＢシる</dc:creator>
  <cp:lastModifiedBy>ＡＫＢシる</cp:lastModifiedBy>
  <dcterms:created xsi:type="dcterms:W3CDTF">2018-08-13T05:02:42Z</dcterms:created>
  <dcterms:modified xsi:type="dcterms:W3CDTF">2018-08-13T08:07:20Z</dcterms:modified>
</cp:coreProperties>
</file>