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. Projects\ClassificationTasks\Classification-No74Indices\AfterReviewFromProfessor\"/>
    </mc:Choice>
  </mc:AlternateContent>
  <xr:revisionPtr revIDLastSave="0" documentId="13_ncr:1_{1AEE4E1A-3B06-4417-BF29-38F545FD6A03}" xr6:coauthVersionLast="47" xr6:coauthVersionMax="47" xr10:uidLastSave="{00000000-0000-0000-0000-000000000000}"/>
  <bookViews>
    <workbookView xWindow="-120" yWindow="-120" windowWidth="29040" windowHeight="15720" activeTab="1" xr2:uid="{D38C4752-F2A5-47AD-9FA5-4A1664200CD2}"/>
  </bookViews>
  <sheets>
    <sheet name="Sheet1" sheetId="1" r:id="rId1"/>
    <sheet name="Sheet2" sheetId="2" r:id="rId2"/>
  </sheets>
  <definedNames>
    <definedName name="_xlchart.v1.0" hidden="1">Sheet2!$I$10</definedName>
    <definedName name="_xlchart.v1.1" hidden="1">Sheet2!$I$11</definedName>
    <definedName name="_xlchart.v1.2" hidden="1">Sheet2!$I$12</definedName>
    <definedName name="_xlchart.v1.3" hidden="1">Sheet2!$I$13</definedName>
    <definedName name="_xlchart.v1.4" hidden="1">Sheet2!$J$10:$M$10</definedName>
    <definedName name="_xlchart.v1.5" hidden="1">Sheet2!$J$11:$M$11</definedName>
    <definedName name="_xlchart.v1.6" hidden="1">Sheet2!$J$12:$M$12</definedName>
    <definedName name="_xlchart.v1.7" hidden="1">Sheet2!$J$13:$M$13</definedName>
    <definedName name="_xlchart.v1.8" hidden="1">Sheet2!$J$9:$M$9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5" i="1" l="1"/>
  <c r="W86" i="1" s="1"/>
  <c r="V85" i="1"/>
  <c r="V86" i="1" s="1"/>
  <c r="U85" i="1"/>
  <c r="U86" i="1" s="1"/>
  <c r="T85" i="1"/>
  <c r="T86" i="1" s="1"/>
  <c r="S85" i="1"/>
  <c r="S86" i="1" s="1"/>
  <c r="R85" i="1"/>
  <c r="R86" i="1" s="1"/>
  <c r="Q85" i="1"/>
  <c r="Q86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I85" i="1"/>
  <c r="I86" i="1" s="1"/>
  <c r="H85" i="1"/>
  <c r="H86" i="1" s="1"/>
  <c r="G85" i="1"/>
  <c r="G86" i="1" s="1"/>
  <c r="F85" i="1"/>
  <c r="F86" i="1" s="1"/>
  <c r="E85" i="1"/>
  <c r="E86" i="1" s="1"/>
  <c r="D85" i="1"/>
  <c r="D86" i="1" s="1"/>
  <c r="C85" i="1"/>
  <c r="C86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W51" i="1"/>
  <c r="W52" i="1" s="1"/>
  <c r="V51" i="1"/>
  <c r="V52" i="1" s="1"/>
  <c r="U51" i="1"/>
  <c r="U52" i="1" s="1"/>
  <c r="T51" i="1"/>
  <c r="T52" i="1" s="1"/>
  <c r="S51" i="1"/>
  <c r="S52" i="1" s="1"/>
  <c r="R51" i="1"/>
  <c r="R52" i="1" s="1"/>
  <c r="Q51" i="1"/>
  <c r="Q52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I51" i="1"/>
  <c r="I52" i="1" s="1"/>
  <c r="H51" i="1"/>
  <c r="H52" i="1" s="1"/>
  <c r="G51" i="1"/>
  <c r="G52" i="1" s="1"/>
  <c r="F51" i="1"/>
  <c r="F52" i="1" s="1"/>
  <c r="E51" i="1"/>
  <c r="E52" i="1" s="1"/>
  <c r="D51" i="1"/>
  <c r="D52" i="1" s="1"/>
  <c r="C51" i="1"/>
  <c r="C52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J44" i="1"/>
  <c r="K44" i="1" s="1"/>
  <c r="W11" i="1"/>
  <c r="W12" i="1" s="1"/>
  <c r="V11" i="1"/>
  <c r="V12" i="1" s="1"/>
  <c r="U11" i="1"/>
  <c r="U12" i="1" s="1"/>
  <c r="T11" i="1"/>
  <c r="T12" i="1" s="1"/>
  <c r="S11" i="1"/>
  <c r="S12" i="1" s="1"/>
  <c r="R11" i="1"/>
  <c r="R12" i="1" s="1"/>
  <c r="Q11" i="1"/>
  <c r="Q12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C11" i="1"/>
  <c r="C12" i="1" s="1"/>
  <c r="J4" i="1"/>
  <c r="K4" i="1" s="1"/>
  <c r="E16" i="1" l="1"/>
  <c r="I16" i="1"/>
  <c r="J16" i="1"/>
  <c r="G16" i="1"/>
  <c r="F16" i="1"/>
  <c r="H16" i="1"/>
  <c r="E15" i="1"/>
  <c r="D15" i="1"/>
  <c r="F15" i="1"/>
  <c r="G15" i="1"/>
  <c r="H15" i="1"/>
  <c r="I15" i="1"/>
  <c r="J15" i="1"/>
  <c r="X85" i="1"/>
  <c r="Y86" i="1" s="1"/>
  <c r="J85" i="1"/>
  <c r="K86" i="1" s="1"/>
  <c r="Y78" i="1"/>
  <c r="K78" i="1"/>
  <c r="X51" i="1"/>
  <c r="Y52" i="1" s="1"/>
  <c r="Y44" i="1"/>
  <c r="J51" i="1"/>
  <c r="K52" i="1" s="1"/>
  <c r="K45" i="1"/>
  <c r="X11" i="1"/>
  <c r="Y12" i="1" s="1"/>
  <c r="Y4" i="1"/>
  <c r="D16" i="1" s="1"/>
  <c r="J11" i="1"/>
  <c r="K12" i="1" s="1"/>
</calcChain>
</file>

<file path=xl/sharedStrings.xml><?xml version="1.0" encoding="utf-8"?>
<sst xmlns="http://schemas.openxmlformats.org/spreadsheetml/2006/main" count="177" uniqueCount="55">
  <si>
    <t xml:space="preserve">TreeFloodedOtherVegi       </t>
  </si>
  <si>
    <t xml:space="preserve">RoadsOtherImpervious       </t>
  </si>
  <si>
    <t xml:space="preserve">Grassland       </t>
  </si>
  <si>
    <t xml:space="preserve">Building       </t>
  </si>
  <si>
    <t xml:space="preserve">Water       </t>
  </si>
  <si>
    <t xml:space="preserve">Agriculture       </t>
  </si>
  <si>
    <t xml:space="preserve">BareLand       </t>
  </si>
  <si>
    <t>Total</t>
  </si>
  <si>
    <t>Ground truth class</t>
  </si>
  <si>
    <t>Predicted Class</t>
  </si>
  <si>
    <t>Producer Accuracy</t>
  </si>
  <si>
    <t>User Accuracy</t>
  </si>
  <si>
    <t>SVM With NO Indices</t>
  </si>
  <si>
    <t>SVM With 4 Indices</t>
  </si>
  <si>
    <t>RF With No Indices</t>
  </si>
  <si>
    <t>RF With 4 Indices</t>
  </si>
  <si>
    <t>ANN With No Indices</t>
  </si>
  <si>
    <t>ANN With 4 Indices</t>
  </si>
  <si>
    <t>Users Accuracies</t>
  </si>
  <si>
    <t>Producers Accuracies</t>
  </si>
  <si>
    <t>SVMNo Indice</t>
  </si>
  <si>
    <t>SVM4Indice</t>
  </si>
  <si>
    <t>ANNNoIndice</t>
  </si>
  <si>
    <t>ANN4Indice</t>
  </si>
  <si>
    <t>F1 Score</t>
  </si>
  <si>
    <t>Precision</t>
  </si>
  <si>
    <t>Recall</t>
  </si>
  <si>
    <t>Overall Accuracy</t>
  </si>
  <si>
    <t>TreeFloodedOtherVegi</t>
  </si>
  <si>
    <t>RoadsOtherImpervious</t>
  </si>
  <si>
    <t>Grassland</t>
  </si>
  <si>
    <t>Building</t>
  </si>
  <si>
    <t>Water</t>
  </si>
  <si>
    <t>Agriculture</t>
  </si>
  <si>
    <t>BareLand</t>
  </si>
  <si>
    <t>Confusion SVM No Indices</t>
  </si>
  <si>
    <t>Hyper Parameter Composition</t>
  </si>
  <si>
    <t>Fit Time(SVM No Index)</t>
  </si>
  <si>
    <t>Fit Time(SVM 4 Index)</t>
  </si>
  <si>
    <t>{C: 2, d: 3, g: 100, k: poly}</t>
  </si>
  <si>
    <t>{C: 2, d: 3, g: 100, k: rbf}</t>
  </si>
  <si>
    <t>{C: 2, d: 3, g: 200, k: poly}</t>
  </si>
  <si>
    <t>{C: 2, d: 3, g: 200, k: rbf}</t>
  </si>
  <si>
    <t xml:space="preserve"> {C: 2, d: 4, g: 100, k: poly}</t>
  </si>
  <si>
    <t>{C: 2, d: 4, g: 100, k: rbf}</t>
  </si>
  <si>
    <t>{C: 2, d: 4, g: 200, k: poly}</t>
  </si>
  <si>
    <t>{C: 2, d: 4, g: 200, k: rbf}</t>
  </si>
  <si>
    <t>{C: 4, d: 3, g: 100, k: poly}</t>
  </si>
  <si>
    <t>{C: 4, d: 3, g: 100, k: rbf}</t>
  </si>
  <si>
    <t>{C: 4, d: 3, g: 200, k: poly}</t>
  </si>
  <si>
    <t>{C: 4, d: 3, g: 200, k: rbf}</t>
  </si>
  <si>
    <t>{C: 4, d: 4, g: 100, k: poly}</t>
  </si>
  <si>
    <t>{C: 4, d: 4, g: 100, k: rbf}</t>
  </si>
  <si>
    <t>{C: 4, d: 4, g: 200, k: poly}</t>
  </si>
  <si>
    <t>{C: 4, d: 4, g: 200, k: rbf}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</si>
</sst>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textRotation="90" wrapText="1"/>
    </xf>
    <xf numFmtId="0" fontId="1" fillId="9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Changes in </a:t>
            </a:r>
            <a:r>
              <a:rPr lang="pl-PL" sz="1200"/>
              <a:t>User</a:t>
            </a:r>
            <a:r>
              <a:rPr lang="en-GB" sz="1200"/>
              <a:t>'</a:t>
            </a:r>
            <a:r>
              <a:rPr lang="pl-PL" sz="1200"/>
              <a:t>s Accuracies</a:t>
            </a:r>
          </a:p>
        </c:rich>
      </c:tx>
      <c:layout>
        <c:manualLayout>
          <c:xMode val="edge"/>
          <c:yMode val="edge"/>
          <c:x val="0.37142000835140554"/>
          <c:y val="0.92423127811764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TreeFloodedOtherVegi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1.9899999999999949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E5A-B565-A7E4E71CEBAC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RoadsOtherImpervious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8.2600000000000051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FE-4E5A-B565-A7E4E71CEBAC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Grassland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Sheet1!$F$15</c:f>
              <c:numCache>
                <c:formatCode>General</c:formatCode>
                <c:ptCount val="1"/>
                <c:pt idx="0">
                  <c:v>-1.0900000000000034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FE-4E5A-B565-A7E4E71CEBAC}"/>
            </c:ext>
          </c:extLst>
        </c:ser>
        <c:ser>
          <c:idx val="3"/>
          <c:order val="3"/>
          <c:tx>
            <c:strRef>
              <c:f>Sheet1!$G$14</c:f>
              <c:strCache>
                <c:ptCount val="1"/>
                <c:pt idx="0">
                  <c:v>Building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Sheet1!$G$15</c:f>
              <c:numCache>
                <c:formatCode>General</c:formatCode>
                <c:ptCount val="1"/>
                <c:pt idx="0">
                  <c:v>-14.679999999999993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E-4E5A-B565-A7E4E71CEBAC}"/>
            </c:ext>
          </c:extLst>
        </c:ser>
        <c:ser>
          <c:idx val="4"/>
          <c:order val="4"/>
          <c:tx>
            <c:strRef>
              <c:f>Sheet1!$H$14</c:f>
              <c:strCache>
                <c:ptCount val="1"/>
                <c:pt idx="0">
                  <c:v>Water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Sheet1!$H$15</c:f>
              <c:numCache>
                <c:formatCode>General</c:formatCode>
                <c:ptCount val="1"/>
                <c:pt idx="0">
                  <c:v>-2.1499999999999915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FE-4E5A-B565-A7E4E71CEBAC}"/>
            </c:ext>
          </c:extLst>
        </c:ser>
        <c:ser>
          <c:idx val="5"/>
          <c:order val="5"/>
          <c:tx>
            <c:strRef>
              <c:f>Sheet1!$I$14</c:f>
              <c:strCache>
                <c:ptCount val="1"/>
                <c:pt idx="0">
                  <c:v>Agriculture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Sheet1!$I$15</c:f>
              <c:numCache>
                <c:formatCode>General</c:formatCode>
                <c:ptCount val="1"/>
                <c:pt idx="0">
                  <c:v>-1.1899999999999977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FE-4E5A-B565-A7E4E71CEBAC}"/>
            </c:ext>
          </c:extLst>
        </c:ser>
        <c:ser>
          <c:idx val="6"/>
          <c:order val="6"/>
          <c:tx>
            <c:strRef>
              <c:f>Sheet1!$J$14</c:f>
              <c:strCache>
                <c:ptCount val="1"/>
                <c:pt idx="0">
                  <c:v>BareLand  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</c:f>
              <c:strCache>
                <c:ptCount val="1"/>
                <c:pt idx="0">
                  <c:v>Users Accuracies</c:v>
                </c:pt>
              </c:strCache>
            </c:strRef>
          </c:cat>
          <c:val>
            <c:numRef>
              <c:f>Sheet1!$J$15</c:f>
              <c:numCache>
                <c:formatCode>General</c:formatCode>
                <c:ptCount val="1"/>
                <c:pt idx="0">
                  <c:v>0.56999999999999318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FE-4E5A-B565-A7E4E71CE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4080479"/>
        <c:axId val="184585727"/>
      </c:barChart>
      <c:catAx>
        <c:axId val="1974080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85727"/>
        <c:crosses val="autoZero"/>
        <c:auto val="1"/>
        <c:lblAlgn val="ctr"/>
        <c:lblOffset val="100"/>
        <c:noMultiLvlLbl val="0"/>
      </c:catAx>
      <c:valAx>
        <c:axId val="1845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0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Changes in Producer's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TreeFloodedOtherVegi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Sheet1!$D$16</c:f>
              <c:numCache>
                <c:formatCode>General</c:formatCode>
                <c:ptCount val="1"/>
                <c:pt idx="0">
                  <c:v>-4.2800000000000011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41F8-8B4C-8BE3FFB0A4A9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RoadsOtherImpervious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-1.9200000000000017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4-41F8-8B4C-8BE3FFB0A4A9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Grassland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Sheet1!$F$16</c:f>
              <c:numCache>
                <c:formatCode>General</c:formatCode>
                <c:ptCount val="1"/>
                <c:pt idx="0">
                  <c:v>2.5699999999999932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4-41F8-8B4C-8BE3FFB0A4A9}"/>
            </c:ext>
          </c:extLst>
        </c:ser>
        <c:ser>
          <c:idx val="3"/>
          <c:order val="3"/>
          <c:tx>
            <c:strRef>
              <c:f>Sheet1!$G$14</c:f>
              <c:strCache>
                <c:ptCount val="1"/>
                <c:pt idx="0">
                  <c:v>Building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Sheet1!$G$16</c:f>
              <c:numCache>
                <c:formatCode>General</c:formatCode>
                <c:ptCount val="1"/>
                <c:pt idx="0">
                  <c:v>4.5799999999999983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4-41F8-8B4C-8BE3FFB0A4A9}"/>
            </c:ext>
          </c:extLst>
        </c:ser>
        <c:ser>
          <c:idx val="4"/>
          <c:order val="4"/>
          <c:tx>
            <c:strRef>
              <c:f>Sheet1!$H$14</c:f>
              <c:strCache>
                <c:ptCount val="1"/>
                <c:pt idx="0">
                  <c:v>Water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Sheet1!$H$16</c:f>
              <c:numCache>
                <c:formatCode>General</c:formatCode>
                <c:ptCount val="1"/>
                <c:pt idx="0">
                  <c:v>-8.769999999999996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4-41F8-8B4C-8BE3FFB0A4A9}"/>
            </c:ext>
          </c:extLst>
        </c:ser>
        <c:ser>
          <c:idx val="5"/>
          <c:order val="5"/>
          <c:tx>
            <c:strRef>
              <c:f>Sheet1!$I$14</c:f>
              <c:strCache>
                <c:ptCount val="1"/>
                <c:pt idx="0">
                  <c:v>Agriculture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Sheet1!$I$16</c:f>
              <c:numCache>
                <c:formatCode>General</c:formatCode>
                <c:ptCount val="1"/>
                <c:pt idx="0">
                  <c:v>-2.5900000000000034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4-41F8-8B4C-8BE3FFB0A4A9}"/>
            </c:ext>
          </c:extLst>
        </c:ser>
        <c:ser>
          <c:idx val="6"/>
          <c:order val="6"/>
          <c:tx>
            <c:strRef>
              <c:f>Sheet1!$J$14</c:f>
              <c:strCache>
                <c:ptCount val="1"/>
                <c:pt idx="0">
                  <c:v>BareLand  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</c:f>
              <c:strCache>
                <c:ptCount val="1"/>
                <c:pt idx="0">
                  <c:v>Producers Accuracies</c:v>
                </c:pt>
              </c:strCache>
            </c:strRef>
          </c:cat>
          <c:val>
            <c:numRef>
              <c:f>Sheet1!$J$16</c:f>
              <c:numCache>
                <c:formatCode>General</c:formatCode>
                <c:ptCount val="1"/>
                <c:pt idx="0">
                  <c:v>-3.9599999999999937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4-41F8-8B4C-8BE3FFB0A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66511"/>
        <c:axId val="184616975"/>
      </c:barChart>
      <c:catAx>
        <c:axId val="1974066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16975"/>
        <c:crosses val="autoZero"/>
        <c:auto val="1"/>
        <c:lblAlgn val="ctr"/>
        <c:lblOffset val="100"/>
        <c:noMultiLvlLbl val="0"/>
      </c:catAx>
      <c:valAx>
        <c:axId val="1846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0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s of SVM and ANN Algorithms With and Withourt Indices Data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Sheet2!$I$10</c:f>
              <c:strCache>
                <c:ptCount val="1"/>
                <c:pt idx="0">
                  <c:v>SVMNo Indice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Sheet2!$J$9:$M$9</c:f>
              <c:strCache>
                <c:ptCount val="4"/>
                <c:pt idx="0">
                  <c:v>F1 Score</c:v>
                </c:pt>
                <c:pt idx="1">
                  <c:v>Precision</c:v>
                </c:pt>
                <c:pt idx="2">
                  <c:v>Recall</c:v>
                </c:pt>
                <c:pt idx="3">
                  <c:v>Overall Accuracy</c:v>
                </c:pt>
              </c:strCache>
            </c:strRef>
          </c:cat>
          <c:val>
            <c:numRef>
              <c:f>Sheet2!$J$10:$M$10</c:f>
              <c:numCache>
                <c:formatCode>General</c:formatCode>
                <c:ptCount val="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5-4CD8-9E0A-5EA761CA4F32}"/>
            </c:ext>
          </c:extLst>
        </c:ser>
        <c:ser>
          <c:idx val="1"/>
          <c:order val="1"/>
          <c:tx>
            <c:strRef>
              <c:f>Sheet2!$I$11</c:f>
              <c:strCache>
                <c:ptCount val="1"/>
                <c:pt idx="0">
                  <c:v>SVM4Indice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Sheet2!$J$9:$M$9</c:f>
              <c:strCache>
                <c:ptCount val="4"/>
                <c:pt idx="0">
                  <c:v>F1 Score</c:v>
                </c:pt>
                <c:pt idx="1">
                  <c:v>Precision</c:v>
                </c:pt>
                <c:pt idx="2">
                  <c:v>Recall</c:v>
                </c:pt>
                <c:pt idx="3">
                  <c:v>Overall Accuracy</c:v>
                </c:pt>
              </c:strCache>
            </c:strRef>
          </c:cat>
          <c:val>
            <c:numRef>
              <c:f>Sheet2!$J$11:$M$11</c:f>
              <c:numCache>
                <c:formatCode>General</c:formatCode>
                <c:ptCount val="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5-4CD8-9E0A-5EA761CA4F32}"/>
            </c:ext>
          </c:extLst>
        </c:ser>
        <c:ser>
          <c:idx val="2"/>
          <c:order val="2"/>
          <c:tx>
            <c:strRef>
              <c:f>Sheet2!$I$12</c:f>
              <c:strCache>
                <c:ptCount val="1"/>
                <c:pt idx="0">
                  <c:v>ANNNoIndice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Sheet2!$J$9:$M$9</c:f>
              <c:strCache>
                <c:ptCount val="4"/>
                <c:pt idx="0">
                  <c:v>F1 Score</c:v>
                </c:pt>
                <c:pt idx="1">
                  <c:v>Precision</c:v>
                </c:pt>
                <c:pt idx="2">
                  <c:v>Recall</c:v>
                </c:pt>
                <c:pt idx="3">
                  <c:v>Overall Accuracy</c:v>
                </c:pt>
              </c:strCache>
            </c:str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5-4CD8-9E0A-5EA761CA4F32}"/>
            </c:ext>
          </c:extLst>
        </c:ser>
        <c:ser>
          <c:idx val="3"/>
          <c:order val="3"/>
          <c:tx>
            <c:strRef>
              <c:f>Sheet2!$I$13</c:f>
              <c:strCache>
                <c:ptCount val="1"/>
                <c:pt idx="0">
                  <c:v>ANN4Indice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Sheet2!$J$9:$M$9</c:f>
              <c:strCache>
                <c:ptCount val="4"/>
                <c:pt idx="0">
                  <c:v>F1 Score</c:v>
                </c:pt>
                <c:pt idx="1">
                  <c:v>Precision</c:v>
                </c:pt>
                <c:pt idx="2">
                  <c:v>Recall</c:v>
                </c:pt>
                <c:pt idx="3">
                  <c:v>Overall Accuracy</c:v>
                </c:pt>
              </c:strCache>
            </c:strRef>
          </c:cat>
          <c:val>
            <c:numRef>
              <c:f>Sheet2!$J$13:$M$13</c:f>
              <c:numCache>
                <c:formatCode>General</c:formatCode>
                <c:ptCount val="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5-4CD8-9E0A-5EA761CA4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973792"/>
        <c:axId val="1083983392"/>
      </c:barChart>
      <c:catAx>
        <c:axId val="10839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3983392"/>
        <c:crosses val="autoZero"/>
        <c:auto val="1"/>
        <c:lblAlgn val="ctr"/>
        <c:lblOffset val="100"/>
        <c:noMultiLvlLbl val="0"/>
      </c:catAx>
      <c:valAx>
        <c:axId val="10839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39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Fit Times</a:t>
            </a:r>
            <a:r>
              <a:rPr lang="en-GB" baseline="0"/>
              <a:t> of SVM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Sheet2!$H$28</c:f>
              <c:strCache>
                <c:ptCount val="1"/>
                <c:pt idx="0">
                  <c:v>Fit Time(SVM No Index)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Sheet2!$G$29:$G$44</c:f>
              <c:strCache>
                <c:ptCount val="16"/>
                <c:pt idx="0">
                  <c:v>{C: 2, d: 3, g: 100, k: poly}</c:v>
                </c:pt>
                <c:pt idx="1">
                  <c:v>{C: 2, d: 3, g: 100, k: rbf}</c:v>
                </c:pt>
                <c:pt idx="2">
                  <c:v>{C: 2, d: 3, g: 200, k: poly}</c:v>
                </c:pt>
                <c:pt idx="3">
                  <c:v>{C: 2, d: 3, g: 200, k: rbf}</c:v>
                </c:pt>
                <c:pt idx="4">
                  <c:v> {C: 2, d: 4, g: 100, k: poly}</c:v>
                </c:pt>
                <c:pt idx="5">
                  <c:v>{C: 2, d: 4, g: 100, k: rbf}</c:v>
                </c:pt>
                <c:pt idx="6">
                  <c:v>{C: 2, d: 4, g: 200, k: poly}</c:v>
                </c:pt>
                <c:pt idx="7">
                  <c:v>{C: 2, d: 4, g: 200, k: rbf}</c:v>
                </c:pt>
                <c:pt idx="8">
                  <c:v>{C: 4, d: 3, g: 100, k: poly}</c:v>
                </c:pt>
                <c:pt idx="9">
                  <c:v>{C: 4, d: 3, g: 100, k: rbf}</c:v>
                </c:pt>
                <c:pt idx="10">
                  <c:v>{C: 4, d: 3, g: 200, k: poly}</c:v>
                </c:pt>
                <c:pt idx="11">
                  <c:v>{C: 4, d: 3, g: 200, k: rbf}</c:v>
                </c:pt>
                <c:pt idx="12">
                  <c:v>{C: 4, d: 4, g: 100, k: poly}</c:v>
                </c:pt>
                <c:pt idx="13">
                  <c:v>{C: 4, d: 4, g: 100, k: rbf}</c:v>
                </c:pt>
                <c:pt idx="14">
                  <c:v>{C: 4, d: 4, g: 200, k: poly}</c:v>
                </c:pt>
                <c:pt idx="15">
                  <c:v>{C: 4, d: 4, g: 200, k: rbf}</c:v>
                </c:pt>
              </c:strCache>
            </c:strRef>
          </c:cat>
          <c:val>
            <c:numRef>
              <c:f>Sheet2!$H$29:$H$44</c:f>
              <c:numCache>
                <c:formatCode>General</c:formatCode>
                <c:ptCount val="16"/>
                <c:pt idx="0">
                  <c:v>18.137</c:v>
                </c:pt>
                <c:pt idx="1">
                  <c:v>3.9E-2</c:v>
                </c:pt>
                <c:pt idx="2">
                  <c:v>76.573999999999998</c:v>
                </c:pt>
                <c:pt idx="3">
                  <c:v>7.4999999999999997E-2</c:v>
                </c:pt>
                <c:pt idx="4">
                  <c:v>182.36500000000001</c:v>
                </c:pt>
                <c:pt idx="5">
                  <c:v>3.7999999999999999E-2</c:v>
                </c:pt>
                <c:pt idx="6">
                  <c:v>662.90200000000004</c:v>
                </c:pt>
                <c:pt idx="7">
                  <c:v>5.3999999999999999E-2</c:v>
                </c:pt>
                <c:pt idx="8">
                  <c:v>29.821999999999999</c:v>
                </c:pt>
                <c:pt idx="9">
                  <c:v>4.4999999999999998E-2</c:v>
                </c:pt>
                <c:pt idx="10">
                  <c:v>54.246000000000002</c:v>
                </c:pt>
                <c:pt idx="11">
                  <c:v>0.06</c:v>
                </c:pt>
                <c:pt idx="12">
                  <c:v>172.86799999999999</c:v>
                </c:pt>
                <c:pt idx="13">
                  <c:v>3.7999999999999999E-2</c:v>
                </c:pt>
                <c:pt idx="14">
                  <c:v>650.77700000000004</c:v>
                </c:pt>
                <c:pt idx="15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4E2A-AE39-13934C9EBA42}"/>
            </c:ext>
          </c:extLst>
        </c:ser>
        <c:ser>
          <c:idx val="1"/>
          <c:order val="1"/>
          <c:tx>
            <c:strRef>
              <c:f>Sheet2!$I$28</c:f>
              <c:strCache>
                <c:ptCount val="1"/>
                <c:pt idx="0">
                  <c:v>Fit Time(SVM 4 Index)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Sheet2!$G$29:$G$44</c:f>
              <c:strCache>
                <c:ptCount val="16"/>
                <c:pt idx="0">
                  <c:v>{C: 2, d: 3, g: 100, k: poly}</c:v>
                </c:pt>
                <c:pt idx="1">
                  <c:v>{C: 2, d: 3, g: 100, k: rbf}</c:v>
                </c:pt>
                <c:pt idx="2">
                  <c:v>{C: 2, d: 3, g: 200, k: poly}</c:v>
                </c:pt>
                <c:pt idx="3">
                  <c:v>{C: 2, d: 3, g: 200, k: rbf}</c:v>
                </c:pt>
                <c:pt idx="4">
                  <c:v> {C: 2, d: 4, g: 100, k: poly}</c:v>
                </c:pt>
                <c:pt idx="5">
                  <c:v>{C: 2, d: 4, g: 100, k: rbf}</c:v>
                </c:pt>
                <c:pt idx="6">
                  <c:v>{C: 2, d: 4, g: 200, k: poly}</c:v>
                </c:pt>
                <c:pt idx="7">
                  <c:v>{C: 2, d: 4, g: 200, k: rbf}</c:v>
                </c:pt>
                <c:pt idx="8">
                  <c:v>{C: 4, d: 3, g: 100, k: poly}</c:v>
                </c:pt>
                <c:pt idx="9">
                  <c:v>{C: 4, d: 3, g: 100, k: rbf}</c:v>
                </c:pt>
                <c:pt idx="10">
                  <c:v>{C: 4, d: 3, g: 200, k: poly}</c:v>
                </c:pt>
                <c:pt idx="11">
                  <c:v>{C: 4, d: 3, g: 200, k: rbf}</c:v>
                </c:pt>
                <c:pt idx="12">
                  <c:v>{C: 4, d: 4, g: 100, k: poly}</c:v>
                </c:pt>
                <c:pt idx="13">
                  <c:v>{C: 4, d: 4, g: 100, k: rbf}</c:v>
                </c:pt>
                <c:pt idx="14">
                  <c:v>{C: 4, d: 4, g: 200, k: poly}</c:v>
                </c:pt>
                <c:pt idx="15">
                  <c:v>{C: 4, d: 4, g: 200, k: rbf}</c:v>
                </c:pt>
              </c:strCache>
            </c:strRef>
          </c:cat>
          <c:val>
            <c:numRef>
              <c:f>Sheet2!$I$29:$I$44</c:f>
              <c:numCache>
                <c:formatCode>General</c:formatCode>
                <c:ptCount val="16"/>
                <c:pt idx="0">
                  <c:v>6.08</c:v>
                </c:pt>
                <c:pt idx="1">
                  <c:v>0.08</c:v>
                </c:pt>
                <c:pt idx="2">
                  <c:v>7.59</c:v>
                </c:pt>
                <c:pt idx="3">
                  <c:v>0.11</c:v>
                </c:pt>
                <c:pt idx="4">
                  <c:v>3.21</c:v>
                </c:pt>
                <c:pt idx="5">
                  <c:v>7.0000000000000007E-2</c:v>
                </c:pt>
                <c:pt idx="6">
                  <c:v>3.1</c:v>
                </c:pt>
                <c:pt idx="7">
                  <c:v>0.13</c:v>
                </c:pt>
                <c:pt idx="8">
                  <c:v>6.09</c:v>
                </c:pt>
                <c:pt idx="9">
                  <c:v>0.1</c:v>
                </c:pt>
                <c:pt idx="10">
                  <c:v>7.76</c:v>
                </c:pt>
                <c:pt idx="11">
                  <c:v>0.12</c:v>
                </c:pt>
                <c:pt idx="12">
                  <c:v>3.14</c:v>
                </c:pt>
                <c:pt idx="13">
                  <c:v>0.08</c:v>
                </c:pt>
                <c:pt idx="14">
                  <c:v>3.13</c:v>
                </c:pt>
                <c:pt idx="1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8-4E2A-AE39-13934C9E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703344"/>
        <c:axId val="130693744"/>
      </c:barChart>
      <c:catAx>
        <c:axId val="1307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693744"/>
        <c:crosses val="autoZero"/>
        <c:auto val="1"/>
        <c:lblAlgn val="ctr"/>
        <c:lblOffset val="100"/>
        <c:noMultiLvlLbl val="0"/>
      </c:catAx>
      <c:valAx>
        <c:axId val="1306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7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1233445</xdr:colOff>
      <xdr:row>19</xdr:row>
      <xdr:rowOff>14169</xdr:rowOff>
    </xdr:from>
    <xdr:to>
      <xdr:col>8</xdr:col>
      <xdr:colOff>156882</xdr:colOff>
      <xdr:row>34</xdr:row>
      <xdr:rowOff>69638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637E4-6E81-1A1F-4DD1-B9CD01476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328972</xdr:colOff>
      <xdr:row>18</xdr:row>
      <xdr:rowOff>171609</xdr:rowOff>
    </xdr:from>
    <xdr:to>
      <xdr:col>3</xdr:col>
      <xdr:colOff>627170</xdr:colOff>
      <xdr:row>33</xdr:row>
      <xdr:rowOff>162009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FDE08-D937-6453-5E5A-960B3BAC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5</xdr:row>
      <xdr:rowOff>109537</xdr:rowOff>
    </xdr:from>
    <xdr:to>
      <xdr:col>21</xdr:col>
      <xdr:colOff>400050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A46FE-144D-77CA-6472-FBCA44540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11</xdr:row>
      <xdr:rowOff>33337</xdr:rowOff>
    </xdr:from>
    <xdr:to>
      <xdr:col>6</xdr:col>
      <xdr:colOff>3167062</xdr:colOff>
      <xdr:row>25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7E860-CF82-D60B-0C1E-474C57F87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717A-680A-4BBD-8C3B-250AA4E6E948}">
  <dimension ref="A1:Y86"/>
  <sheetViews>
    <sheetView topLeftCell="A20" zoomScale="55" zoomScaleNormal="55" workbookViewId="0">
      <selection activeCell="N20" sqref="N20"/>
    </sheetView>
  </sheetViews>
  <sheetFormatPr defaultRowHeight="15" x14ac:dyDescent="0.25"/>
  <cols>
    <col min="1" max="1" width="5.140625" style="1" customWidth="1"/>
    <col min="2" max="2" width="15.28515625" style="1" customWidth="1"/>
    <col min="3" max="3" width="20.28515625" style="1" customWidth="1"/>
    <col min="4" max="4" width="18.5703125" style="1" customWidth="1"/>
    <col min="5" max="5" width="15" style="1" customWidth="1"/>
    <col min="6" max="10" width="9.140625" style="1"/>
    <col min="11" max="11" width="16.28515625" style="1" customWidth="1"/>
    <col min="12" max="16384" width="9.140625" style="1"/>
  </cols>
  <sheetData>
    <row r="1" spans="1:25" ht="15" customHeight="1" x14ac:dyDescent="0.25">
      <c r="A1" s="22" t="s">
        <v>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O1" s="22" t="s">
        <v>13</v>
      </c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7"/>
      <c r="B2" s="7"/>
      <c r="C2" s="21" t="s">
        <v>9</v>
      </c>
      <c r="D2" s="21"/>
      <c r="E2" s="21"/>
      <c r="F2" s="21"/>
      <c r="G2" s="21"/>
      <c r="H2" s="21"/>
      <c r="I2" s="21"/>
      <c r="J2" s="21"/>
      <c r="K2" s="7"/>
      <c r="O2" s="7"/>
      <c r="P2" s="7"/>
      <c r="Q2" s="21" t="s">
        <v>9</v>
      </c>
      <c r="R2" s="21"/>
      <c r="S2" s="21"/>
      <c r="T2" s="21"/>
      <c r="U2" s="21"/>
      <c r="V2" s="21"/>
      <c r="W2" s="21"/>
      <c r="X2" s="7"/>
      <c r="Y2" s="7"/>
    </row>
    <row r="3" spans="1:25" ht="45" x14ac:dyDescent="0.25">
      <c r="A3" s="7"/>
      <c r="B3" s="7"/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2" t="s">
        <v>6</v>
      </c>
      <c r="J3" s="9" t="s">
        <v>7</v>
      </c>
      <c r="K3" s="10" t="s">
        <v>10</v>
      </c>
      <c r="O3" s="7"/>
      <c r="P3" s="7"/>
      <c r="Q3" s="8" t="s">
        <v>0</v>
      </c>
      <c r="R3" s="8" t="s">
        <v>1</v>
      </c>
      <c r="S3" s="8" t="s">
        <v>2</v>
      </c>
      <c r="T3" s="8" t="s">
        <v>3</v>
      </c>
      <c r="U3" s="8" t="s">
        <v>4</v>
      </c>
      <c r="V3" s="8" t="s">
        <v>5</v>
      </c>
      <c r="W3" s="8" t="s">
        <v>6</v>
      </c>
      <c r="X3" s="7" t="s">
        <v>7</v>
      </c>
      <c r="Y3" s="7" t="s">
        <v>10</v>
      </c>
    </row>
    <row r="4" spans="1:25" ht="15" customHeight="1" x14ac:dyDescent="0.25">
      <c r="A4" s="18" t="s">
        <v>8</v>
      </c>
      <c r="B4" s="8" t="s">
        <v>0</v>
      </c>
      <c r="C4" s="11">
        <v>106</v>
      </c>
      <c r="D4" s="7">
        <v>0</v>
      </c>
      <c r="E4" s="7">
        <v>8</v>
      </c>
      <c r="F4" s="7">
        <v>1</v>
      </c>
      <c r="G4" s="7">
        <v>2</v>
      </c>
      <c r="H4" s="7">
        <v>0</v>
      </c>
      <c r="I4" s="7">
        <v>0</v>
      </c>
      <c r="J4" s="12">
        <f>SUM(C4:I4)</f>
        <v>117</v>
      </c>
      <c r="K4" s="13">
        <f>ROUND((C4/J4*100), 2)</f>
        <v>90.6</v>
      </c>
      <c r="O4" s="18" t="s">
        <v>8</v>
      </c>
      <c r="P4" s="8" t="s">
        <v>0</v>
      </c>
      <c r="Q4" s="7">
        <v>101</v>
      </c>
      <c r="R4" s="7">
        <v>0</v>
      </c>
      <c r="S4" s="7">
        <v>9</v>
      </c>
      <c r="T4" s="7">
        <v>1</v>
      </c>
      <c r="U4" s="7">
        <v>2</v>
      </c>
      <c r="V4" s="7">
        <v>4</v>
      </c>
      <c r="W4" s="7">
        <v>0</v>
      </c>
      <c r="X4" s="17">
        <f t="shared" ref="X4:X10" si="0">SUM(Q4:W4)</f>
        <v>117</v>
      </c>
      <c r="Y4" s="13">
        <f>ROUND((Q4/X4*100), 2)</f>
        <v>86.32</v>
      </c>
    </row>
    <row r="5" spans="1:25" ht="45" x14ac:dyDescent="0.25">
      <c r="A5" s="18"/>
      <c r="B5" s="8" t="s">
        <v>1</v>
      </c>
      <c r="C5" s="7">
        <v>0</v>
      </c>
      <c r="D5" s="11">
        <v>100</v>
      </c>
      <c r="E5" s="7">
        <v>0</v>
      </c>
      <c r="F5" s="7">
        <v>4</v>
      </c>
      <c r="G5" s="7">
        <v>0</v>
      </c>
      <c r="H5" s="7">
        <v>0</v>
      </c>
      <c r="I5" s="7">
        <v>0</v>
      </c>
      <c r="J5" s="12">
        <f t="shared" ref="J5:J10" si="1">SUM(C5:I5)</f>
        <v>104</v>
      </c>
      <c r="K5" s="13">
        <f>ROUND((D5/J5*100),2)</f>
        <v>96.15</v>
      </c>
      <c r="O5" s="18"/>
      <c r="P5" s="8" t="s">
        <v>1</v>
      </c>
      <c r="Q5" s="7">
        <v>0</v>
      </c>
      <c r="R5" s="7">
        <v>98</v>
      </c>
      <c r="S5" s="7">
        <v>0</v>
      </c>
      <c r="T5" s="7">
        <v>6</v>
      </c>
      <c r="U5" s="7">
        <v>0</v>
      </c>
      <c r="V5" s="7">
        <v>0</v>
      </c>
      <c r="W5" s="7">
        <v>0</v>
      </c>
      <c r="X5" s="17">
        <f t="shared" si="0"/>
        <v>104</v>
      </c>
      <c r="Y5" s="13">
        <f>ROUND((R5/X5*100),2)</f>
        <v>94.23</v>
      </c>
    </row>
    <row r="6" spans="1:25" ht="30" x14ac:dyDescent="0.25">
      <c r="A6" s="18"/>
      <c r="B6" s="8" t="s">
        <v>2</v>
      </c>
      <c r="C6" s="7">
        <v>3</v>
      </c>
      <c r="D6" s="7">
        <v>2</v>
      </c>
      <c r="E6" s="11">
        <v>84</v>
      </c>
      <c r="F6" s="7">
        <v>1</v>
      </c>
      <c r="G6" s="7">
        <v>0</v>
      </c>
      <c r="H6" s="7">
        <v>23</v>
      </c>
      <c r="I6" s="7">
        <v>4</v>
      </c>
      <c r="J6" s="12">
        <f t="shared" si="1"/>
        <v>117</v>
      </c>
      <c r="K6" s="13">
        <f>ROUND((E6/J6*100),2)</f>
        <v>71.790000000000006</v>
      </c>
      <c r="O6" s="18"/>
      <c r="P6" s="8" t="s">
        <v>2</v>
      </c>
      <c r="Q6" s="7">
        <v>3</v>
      </c>
      <c r="R6" s="7">
        <v>0</v>
      </c>
      <c r="S6" s="7">
        <v>87</v>
      </c>
      <c r="T6" s="7">
        <v>4</v>
      </c>
      <c r="U6" s="7">
        <v>0</v>
      </c>
      <c r="V6" s="7">
        <v>19</v>
      </c>
      <c r="W6" s="7">
        <v>4</v>
      </c>
      <c r="X6" s="17">
        <f t="shared" si="0"/>
        <v>117</v>
      </c>
      <c r="Y6" s="13">
        <f>ROUND((S6/X6*100),2)</f>
        <v>74.36</v>
      </c>
    </row>
    <row r="7" spans="1:25" x14ac:dyDescent="0.25">
      <c r="A7" s="18"/>
      <c r="B7" s="8" t="s">
        <v>3</v>
      </c>
      <c r="C7" s="7">
        <v>0</v>
      </c>
      <c r="D7" s="7">
        <v>13</v>
      </c>
      <c r="E7" s="7">
        <v>0</v>
      </c>
      <c r="F7" s="11">
        <v>115</v>
      </c>
      <c r="G7" s="7">
        <v>0</v>
      </c>
      <c r="H7" s="7">
        <v>0</v>
      </c>
      <c r="I7" s="7">
        <v>3</v>
      </c>
      <c r="J7" s="12">
        <f t="shared" si="1"/>
        <v>131</v>
      </c>
      <c r="K7" s="13">
        <f>ROUND((F7/J7*100),2)</f>
        <v>87.79</v>
      </c>
      <c r="O7" s="18"/>
      <c r="P7" s="8" t="s">
        <v>3</v>
      </c>
      <c r="Q7" s="7">
        <v>0</v>
      </c>
      <c r="R7" s="7">
        <v>7</v>
      </c>
      <c r="S7" s="7">
        <v>0</v>
      </c>
      <c r="T7" s="7">
        <v>121</v>
      </c>
      <c r="U7" s="7">
        <v>0</v>
      </c>
      <c r="V7" s="7">
        <v>0</v>
      </c>
      <c r="W7" s="7">
        <v>3</v>
      </c>
      <c r="X7" s="17">
        <f t="shared" si="0"/>
        <v>131</v>
      </c>
      <c r="Y7" s="13">
        <f>ROUND((T7/X7*100),2)</f>
        <v>92.37</v>
      </c>
    </row>
    <row r="8" spans="1:25" x14ac:dyDescent="0.25">
      <c r="A8" s="18"/>
      <c r="B8" s="8" t="s">
        <v>4</v>
      </c>
      <c r="C8" s="7">
        <v>1</v>
      </c>
      <c r="D8" s="7">
        <v>1</v>
      </c>
      <c r="E8" s="7">
        <v>0</v>
      </c>
      <c r="F8" s="7">
        <v>0</v>
      </c>
      <c r="G8" s="11">
        <v>110</v>
      </c>
      <c r="H8" s="7">
        <v>2</v>
      </c>
      <c r="I8" s="7">
        <v>0</v>
      </c>
      <c r="J8" s="12">
        <f t="shared" si="1"/>
        <v>114</v>
      </c>
      <c r="K8" s="13">
        <f>ROUND((G8/J8*100),2)</f>
        <v>96.49</v>
      </c>
      <c r="O8" s="18"/>
      <c r="P8" s="8" t="s">
        <v>4</v>
      </c>
      <c r="Q8" s="7">
        <v>1</v>
      </c>
      <c r="R8" s="7">
        <v>0</v>
      </c>
      <c r="S8" s="7">
        <v>0</v>
      </c>
      <c r="T8" s="7">
        <v>12</v>
      </c>
      <c r="U8" s="7">
        <v>100</v>
      </c>
      <c r="V8" s="7">
        <v>1</v>
      </c>
      <c r="W8" s="7">
        <v>0</v>
      </c>
      <c r="X8" s="17">
        <f t="shared" si="0"/>
        <v>114</v>
      </c>
      <c r="Y8" s="13">
        <f>ROUND((U8/X8*100),2)</f>
        <v>87.72</v>
      </c>
    </row>
    <row r="9" spans="1:25" ht="30" x14ac:dyDescent="0.25">
      <c r="A9" s="18"/>
      <c r="B9" s="8" t="s">
        <v>5</v>
      </c>
      <c r="C9" s="7">
        <v>6</v>
      </c>
      <c r="D9" s="7">
        <v>4</v>
      </c>
      <c r="E9" s="7">
        <v>5</v>
      </c>
      <c r="F9" s="7">
        <v>1</v>
      </c>
      <c r="G9" s="7">
        <v>2</v>
      </c>
      <c r="H9" s="11">
        <v>96</v>
      </c>
      <c r="I9" s="7">
        <v>2</v>
      </c>
      <c r="J9" s="12">
        <f t="shared" si="1"/>
        <v>116</v>
      </c>
      <c r="K9" s="13">
        <f>ROUND((H9/J9*100),2)</f>
        <v>82.76</v>
      </c>
      <c r="O9" s="18"/>
      <c r="P9" s="8" t="s">
        <v>5</v>
      </c>
      <c r="Q9" s="7">
        <v>3</v>
      </c>
      <c r="R9" s="7">
        <v>2</v>
      </c>
      <c r="S9" s="7">
        <v>8</v>
      </c>
      <c r="T9" s="7">
        <v>5</v>
      </c>
      <c r="U9" s="7">
        <v>4</v>
      </c>
      <c r="V9" s="7">
        <v>93</v>
      </c>
      <c r="W9" s="7">
        <v>1</v>
      </c>
      <c r="X9" s="17">
        <f t="shared" si="0"/>
        <v>116</v>
      </c>
      <c r="Y9" s="13">
        <f>ROUND((V9/X9*100),2)</f>
        <v>80.17</v>
      </c>
    </row>
    <row r="10" spans="1:25" x14ac:dyDescent="0.25">
      <c r="A10" s="18"/>
      <c r="B10" s="2" t="s">
        <v>6</v>
      </c>
      <c r="C10" s="7">
        <v>2</v>
      </c>
      <c r="D10" s="7">
        <v>0</v>
      </c>
      <c r="E10" s="7">
        <v>4</v>
      </c>
      <c r="F10" s="7">
        <v>2</v>
      </c>
      <c r="G10" s="7">
        <v>0</v>
      </c>
      <c r="H10" s="7">
        <v>0</v>
      </c>
      <c r="I10" s="11">
        <v>93</v>
      </c>
      <c r="J10" s="12">
        <f t="shared" si="1"/>
        <v>101</v>
      </c>
      <c r="K10" s="13">
        <f>ROUND((I10/J10*100),2)</f>
        <v>92.08</v>
      </c>
      <c r="O10" s="18"/>
      <c r="P10" s="8" t="s">
        <v>6</v>
      </c>
      <c r="Q10" s="7">
        <v>2</v>
      </c>
      <c r="R10" s="7">
        <v>0</v>
      </c>
      <c r="S10" s="7">
        <v>2</v>
      </c>
      <c r="T10" s="7">
        <v>6</v>
      </c>
      <c r="U10" s="7">
        <v>0</v>
      </c>
      <c r="V10" s="7">
        <v>2</v>
      </c>
      <c r="W10" s="7">
        <v>89</v>
      </c>
      <c r="X10" s="17">
        <f t="shared" si="0"/>
        <v>101</v>
      </c>
      <c r="Y10" s="13">
        <f>ROUND((W10/X10*100),2)</f>
        <v>88.12</v>
      </c>
    </row>
    <row r="11" spans="1:25" x14ac:dyDescent="0.25">
      <c r="A11" s="18"/>
      <c r="B11" s="7" t="s">
        <v>7</v>
      </c>
      <c r="C11" s="14">
        <f>SUM(C4:C10)</f>
        <v>118</v>
      </c>
      <c r="D11" s="14">
        <f t="shared" ref="D11:J11" si="2">SUM(D4:D10)</f>
        <v>120</v>
      </c>
      <c r="E11" s="14">
        <f t="shared" si="2"/>
        <v>101</v>
      </c>
      <c r="F11" s="14">
        <f t="shared" si="2"/>
        <v>124</v>
      </c>
      <c r="G11" s="14">
        <f t="shared" si="2"/>
        <v>114</v>
      </c>
      <c r="H11" s="14">
        <f t="shared" si="2"/>
        <v>121</v>
      </c>
      <c r="I11" s="14">
        <f t="shared" si="2"/>
        <v>102</v>
      </c>
      <c r="J11" s="15">
        <f t="shared" si="2"/>
        <v>800</v>
      </c>
      <c r="K11" s="7"/>
      <c r="O11" s="18"/>
      <c r="P11" s="8" t="s">
        <v>7</v>
      </c>
      <c r="Q11" s="14">
        <f t="shared" ref="Q11:W11" si="3">SUM(Q4:Q10)</f>
        <v>110</v>
      </c>
      <c r="R11" s="14">
        <f t="shared" si="3"/>
        <v>107</v>
      </c>
      <c r="S11" s="14">
        <f t="shared" si="3"/>
        <v>106</v>
      </c>
      <c r="T11" s="14">
        <f t="shared" si="3"/>
        <v>155</v>
      </c>
      <c r="U11" s="14">
        <f t="shared" si="3"/>
        <v>106</v>
      </c>
      <c r="V11" s="14">
        <f t="shared" si="3"/>
        <v>119</v>
      </c>
      <c r="W11" s="14">
        <f t="shared" si="3"/>
        <v>97</v>
      </c>
      <c r="X11" s="7">
        <f t="shared" ref="X11" si="4">SUM(X4:X10)</f>
        <v>800</v>
      </c>
      <c r="Y11" s="7"/>
    </row>
    <row r="12" spans="1:25" ht="30" x14ac:dyDescent="0.25">
      <c r="A12" s="7"/>
      <c r="B12" s="8" t="s">
        <v>11</v>
      </c>
      <c r="C12" s="13">
        <f>ROUND((C4/C11*100),2)</f>
        <v>89.83</v>
      </c>
      <c r="D12" s="13">
        <f>ROUND((D5/D11*100),2)</f>
        <v>83.33</v>
      </c>
      <c r="E12" s="13">
        <f>ROUND((E6/E11*100),2)</f>
        <v>83.17</v>
      </c>
      <c r="F12" s="13">
        <f>ROUND((F7/F11*100),2)</f>
        <v>92.74</v>
      </c>
      <c r="G12" s="13">
        <f>ROUND((G8/G11*100),2)</f>
        <v>96.49</v>
      </c>
      <c r="H12" s="13">
        <f>ROUND((H9/H11*100),2)</f>
        <v>79.34</v>
      </c>
      <c r="I12" s="13">
        <f>ROUND((I10/I11*100),2)</f>
        <v>91.18</v>
      </c>
      <c r="J12" s="7"/>
      <c r="K12" s="16">
        <f>ROUND((C4+D5+E6+F7+G8+H9+I10)/J11*100,2)</f>
        <v>88</v>
      </c>
      <c r="O12" s="18"/>
      <c r="P12" s="8" t="s">
        <v>11</v>
      </c>
      <c r="Q12" s="13">
        <f>ROUND((Q4/Q11*100),2)</f>
        <v>91.82</v>
      </c>
      <c r="R12" s="13">
        <f>ROUND((R5/R11*100),2)</f>
        <v>91.59</v>
      </c>
      <c r="S12" s="13">
        <f>ROUND((S6/S11*100),2)</f>
        <v>82.08</v>
      </c>
      <c r="T12" s="13">
        <f>ROUND((T7/T11*100),2)</f>
        <v>78.06</v>
      </c>
      <c r="U12" s="13">
        <f>ROUND((U8/U11*100),2)</f>
        <v>94.34</v>
      </c>
      <c r="V12" s="13">
        <f>ROUND((V9/V11*100),2)</f>
        <v>78.150000000000006</v>
      </c>
      <c r="W12" s="13">
        <f>ROUND((W10/W11*100),2)</f>
        <v>91.75</v>
      </c>
      <c r="X12" s="7"/>
      <c r="Y12" s="16">
        <f>ROUND((Q4+R5+S6+T7+U8+V9+W10)/X11*100,2)</f>
        <v>86.13</v>
      </c>
    </row>
    <row r="14" spans="1:25" ht="30" x14ac:dyDescent="0.25">
      <c r="D14" s="8" t="s">
        <v>0</v>
      </c>
      <c r="E14" s="8" t="s">
        <v>1</v>
      </c>
      <c r="F14" s="8" t="s">
        <v>2</v>
      </c>
      <c r="G14" s="8" t="s">
        <v>3</v>
      </c>
      <c r="H14" s="8" t="s">
        <v>4</v>
      </c>
      <c r="I14" s="8" t="s">
        <v>5</v>
      </c>
      <c r="J14" s="2" t="s">
        <v>6</v>
      </c>
    </row>
    <row r="15" spans="1:25" x14ac:dyDescent="0.25">
      <c r="C15" s="1" t="s">
        <v>18</v>
      </c>
      <c r="D15" s="1">
        <f t="shared" ref="D15:J15" si="5">(Q12-C12)</f>
        <v>1.9899999999999949</v>
      </c>
      <c r="E15" s="1">
        <f t="shared" si="5"/>
        <v>8.2600000000000051</v>
      </c>
      <c r="F15" s="1">
        <f t="shared" si="5"/>
        <v>-1.0900000000000034</v>
      </c>
      <c r="G15" s="1">
        <f t="shared" si="5"/>
        <v>-14.679999999999993</v>
      </c>
      <c r="H15" s="1">
        <f t="shared" si="5"/>
        <v>-2.1499999999999915</v>
      </c>
      <c r="I15" s="1">
        <f t="shared" si="5"/>
        <v>-1.1899999999999977</v>
      </c>
      <c r="J15" s="1">
        <f t="shared" si="5"/>
        <v>0.56999999999999318</v>
      </c>
    </row>
    <row r="16" spans="1:25" x14ac:dyDescent="0.25">
      <c r="C16" s="1" t="s">
        <v>19</v>
      </c>
      <c r="D16" s="1">
        <f>(Y4-K4)</f>
        <v>-4.2800000000000011</v>
      </c>
      <c r="E16" s="1">
        <f>(Y5-K5)</f>
        <v>-1.9200000000000017</v>
      </c>
      <c r="F16" s="1">
        <f>Y6-K6</f>
        <v>2.5699999999999932</v>
      </c>
      <c r="G16" s="1">
        <f>(Y7-K7)</f>
        <v>4.5799999999999983</v>
      </c>
      <c r="H16" s="1">
        <f>(Y8-K8)</f>
        <v>-8.769999999999996</v>
      </c>
      <c r="I16" s="1">
        <f>(Y9-K9)</f>
        <v>-2.5900000000000034</v>
      </c>
      <c r="J16" s="1">
        <f>(Y10-K10)</f>
        <v>-3.9599999999999937</v>
      </c>
    </row>
    <row r="26" spans="15:15" x14ac:dyDescent="0.25">
      <c r="O26"/>
    </row>
    <row r="27" spans="15:15" x14ac:dyDescent="0.25">
      <c r="O27"/>
    </row>
    <row r="28" spans="15:15" x14ac:dyDescent="0.25">
      <c r="O28"/>
    </row>
    <row r="29" spans="15:15" x14ac:dyDescent="0.25">
      <c r="O29"/>
    </row>
    <row r="30" spans="15:15" x14ac:dyDescent="0.25">
      <c r="O30"/>
    </row>
    <row r="31" spans="15:15" x14ac:dyDescent="0.25">
      <c r="O31"/>
    </row>
    <row r="32" spans="15:15" x14ac:dyDescent="0.25">
      <c r="O32"/>
    </row>
    <row r="41" spans="1:25" x14ac:dyDescent="0.25">
      <c r="A41" s="19" t="s">
        <v>14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O41" s="19" t="s">
        <v>15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5">
      <c r="C42" s="20" t="s">
        <v>9</v>
      </c>
      <c r="D42" s="20"/>
      <c r="E42" s="20"/>
      <c r="F42" s="20"/>
      <c r="G42" s="20"/>
      <c r="H42" s="20"/>
      <c r="I42" s="20"/>
      <c r="Q42" s="20" t="s">
        <v>9</v>
      </c>
      <c r="R42" s="20"/>
      <c r="S42" s="20"/>
      <c r="T42" s="20"/>
      <c r="U42" s="20"/>
      <c r="V42" s="20"/>
      <c r="W42" s="20"/>
    </row>
    <row r="43" spans="1:25" ht="45" x14ac:dyDescent="0.25">
      <c r="C43" s="1" t="s">
        <v>0</v>
      </c>
      <c r="D43" s="1" t="s">
        <v>1</v>
      </c>
      <c r="E43" s="1" t="s">
        <v>2</v>
      </c>
      <c r="F43" s="1" t="s">
        <v>3</v>
      </c>
      <c r="G43" s="1" t="s">
        <v>4</v>
      </c>
      <c r="H43" s="1" t="s">
        <v>5</v>
      </c>
      <c r="I43" s="1" t="s">
        <v>6</v>
      </c>
      <c r="J43" s="1" t="s">
        <v>7</v>
      </c>
      <c r="K43" s="1" t="s">
        <v>10</v>
      </c>
      <c r="Q43" s="1" t="s">
        <v>0</v>
      </c>
      <c r="R43" s="1" t="s">
        <v>1</v>
      </c>
      <c r="S43" s="1" t="s">
        <v>2</v>
      </c>
      <c r="T43" s="1" t="s">
        <v>3</v>
      </c>
      <c r="U43" s="1" t="s">
        <v>4</v>
      </c>
      <c r="V43" s="1" t="s">
        <v>5</v>
      </c>
      <c r="W43" s="1" t="s">
        <v>6</v>
      </c>
      <c r="X43" s="1" t="s">
        <v>7</v>
      </c>
      <c r="Y43" s="1" t="s">
        <v>10</v>
      </c>
    </row>
    <row r="44" spans="1:25" ht="45" x14ac:dyDescent="0.25">
      <c r="A44" s="18" t="s">
        <v>8</v>
      </c>
      <c r="B44" s="1" t="s">
        <v>0</v>
      </c>
      <c r="C44" s="1">
        <v>106</v>
      </c>
      <c r="D44" s="1">
        <v>0</v>
      </c>
      <c r="E44" s="1">
        <v>10</v>
      </c>
      <c r="F44" s="1">
        <v>0</v>
      </c>
      <c r="G44" s="1">
        <v>0</v>
      </c>
      <c r="H44" s="1">
        <v>1</v>
      </c>
      <c r="I44" s="1">
        <v>0</v>
      </c>
      <c r="J44" s="6">
        <f>SUM(C44:I44)</f>
        <v>117</v>
      </c>
      <c r="K44" s="3">
        <f>ROUND((C44/J44*100), 2)</f>
        <v>90.6</v>
      </c>
      <c r="O44" s="18" t="s">
        <v>8</v>
      </c>
      <c r="P44" s="1" t="s">
        <v>0</v>
      </c>
      <c r="Q44" s="1">
        <v>107</v>
      </c>
      <c r="R44" s="1">
        <v>0</v>
      </c>
      <c r="S44" s="1">
        <v>9</v>
      </c>
      <c r="T44" s="1">
        <v>0</v>
      </c>
      <c r="U44" s="1">
        <v>0</v>
      </c>
      <c r="V44" s="1">
        <v>1</v>
      </c>
      <c r="W44" s="1">
        <v>0</v>
      </c>
      <c r="X44" s="6">
        <f>SUM(Q44:W44)</f>
        <v>117</v>
      </c>
      <c r="Y44" s="3">
        <f>ROUND((Q44/X44*100), 2)</f>
        <v>91.45</v>
      </c>
    </row>
    <row r="45" spans="1:25" ht="45" x14ac:dyDescent="0.25">
      <c r="A45" s="18"/>
      <c r="B45" s="1" t="s">
        <v>1</v>
      </c>
      <c r="C45" s="1">
        <v>2</v>
      </c>
      <c r="D45" s="1">
        <v>95</v>
      </c>
      <c r="E45" s="1">
        <v>0</v>
      </c>
      <c r="F45" s="1">
        <v>7</v>
      </c>
      <c r="G45" s="1">
        <v>0</v>
      </c>
      <c r="H45" s="1">
        <v>0</v>
      </c>
      <c r="I45" s="1">
        <v>0</v>
      </c>
      <c r="J45" s="6">
        <f t="shared" ref="J45:J50" si="6">SUM(C45:I45)</f>
        <v>104</v>
      </c>
      <c r="K45" s="3">
        <f>ROUND((D45/J45*100),2)</f>
        <v>91.35</v>
      </c>
      <c r="O45" s="18"/>
      <c r="P45" s="1" t="s">
        <v>1</v>
      </c>
      <c r="Q45" s="1">
        <v>1</v>
      </c>
      <c r="R45" s="1">
        <v>96</v>
      </c>
      <c r="S45" s="1">
        <v>0</v>
      </c>
      <c r="T45" s="1">
        <v>7</v>
      </c>
      <c r="U45" s="1">
        <v>0</v>
      </c>
      <c r="V45" s="1">
        <v>0</v>
      </c>
      <c r="W45" s="1">
        <v>0</v>
      </c>
      <c r="X45" s="6">
        <f t="shared" ref="X45:X50" si="7">SUM(Q45:W45)</f>
        <v>104</v>
      </c>
      <c r="Y45" s="3">
        <f>ROUND((R45/X45*100),2)</f>
        <v>92.31</v>
      </c>
    </row>
    <row r="46" spans="1:25" ht="30" x14ac:dyDescent="0.25">
      <c r="A46" s="18"/>
      <c r="B46" s="1" t="s">
        <v>2</v>
      </c>
      <c r="C46" s="1">
        <v>22</v>
      </c>
      <c r="D46" s="1">
        <v>0</v>
      </c>
      <c r="E46" s="1">
        <v>77</v>
      </c>
      <c r="F46" s="1">
        <v>0</v>
      </c>
      <c r="G46" s="1">
        <v>0</v>
      </c>
      <c r="H46" s="1">
        <v>17</v>
      </c>
      <c r="I46" s="1">
        <v>1</v>
      </c>
      <c r="J46" s="6">
        <f t="shared" si="6"/>
        <v>117</v>
      </c>
      <c r="K46" s="3">
        <f>ROUND((E46/J46*100),2)</f>
        <v>65.81</v>
      </c>
      <c r="O46" s="18"/>
      <c r="P46" s="1" t="s">
        <v>2</v>
      </c>
      <c r="Q46" s="1">
        <v>19</v>
      </c>
      <c r="R46" s="1">
        <v>1</v>
      </c>
      <c r="S46" s="1">
        <v>79</v>
      </c>
      <c r="T46" s="1">
        <v>1</v>
      </c>
      <c r="U46" s="1">
        <v>0</v>
      </c>
      <c r="V46" s="1">
        <v>15</v>
      </c>
      <c r="W46" s="1">
        <v>2</v>
      </c>
      <c r="X46" s="6">
        <f t="shared" si="7"/>
        <v>117</v>
      </c>
      <c r="Y46" s="3">
        <f>ROUND((S46/X46*100),2)</f>
        <v>67.52</v>
      </c>
    </row>
    <row r="47" spans="1:25" x14ac:dyDescent="0.25">
      <c r="A47" s="18"/>
      <c r="B47" s="1" t="s">
        <v>3</v>
      </c>
      <c r="C47" s="1">
        <v>10</v>
      </c>
      <c r="D47" s="1">
        <v>10</v>
      </c>
      <c r="E47" s="1">
        <v>0</v>
      </c>
      <c r="F47" s="1">
        <v>107</v>
      </c>
      <c r="G47" s="1">
        <v>0</v>
      </c>
      <c r="H47" s="1">
        <v>1</v>
      </c>
      <c r="I47" s="1">
        <v>3</v>
      </c>
      <c r="J47" s="6">
        <f t="shared" si="6"/>
        <v>131</v>
      </c>
      <c r="K47" s="3">
        <f>ROUND((F47/J47*100),2)</f>
        <v>81.680000000000007</v>
      </c>
      <c r="O47" s="18"/>
      <c r="P47" s="1" t="s">
        <v>3</v>
      </c>
      <c r="Q47" s="1">
        <v>8</v>
      </c>
      <c r="R47" s="1">
        <v>7</v>
      </c>
      <c r="S47" s="1">
        <v>0</v>
      </c>
      <c r="T47" s="1">
        <v>111</v>
      </c>
      <c r="U47" s="1">
        <v>0</v>
      </c>
      <c r="V47" s="1">
        <v>0</v>
      </c>
      <c r="W47" s="1">
        <v>5</v>
      </c>
      <c r="X47" s="6">
        <f t="shared" si="7"/>
        <v>131</v>
      </c>
      <c r="Y47" s="3">
        <f>ROUND((T47/X47*100),2)</f>
        <v>84.73</v>
      </c>
    </row>
    <row r="48" spans="1:25" x14ac:dyDescent="0.25">
      <c r="A48" s="18"/>
      <c r="B48" s="1" t="s">
        <v>4</v>
      </c>
      <c r="C48" s="1">
        <v>4</v>
      </c>
      <c r="D48" s="1">
        <v>0</v>
      </c>
      <c r="E48" s="1">
        <v>0</v>
      </c>
      <c r="F48" s="1">
        <v>0</v>
      </c>
      <c r="G48" s="1">
        <v>110</v>
      </c>
      <c r="H48" s="1">
        <v>0</v>
      </c>
      <c r="I48" s="1">
        <v>0</v>
      </c>
      <c r="J48" s="6">
        <f t="shared" si="6"/>
        <v>114</v>
      </c>
      <c r="K48" s="3">
        <f>ROUND((G48/J48*100),2)</f>
        <v>96.49</v>
      </c>
      <c r="O48" s="18"/>
      <c r="P48" s="1" t="s">
        <v>4</v>
      </c>
      <c r="Q48" s="1">
        <v>5</v>
      </c>
      <c r="R48" s="1">
        <v>0</v>
      </c>
      <c r="S48" s="1">
        <v>0</v>
      </c>
      <c r="T48" s="1">
        <v>0</v>
      </c>
      <c r="U48" s="1">
        <v>109</v>
      </c>
      <c r="V48" s="1">
        <v>0</v>
      </c>
      <c r="W48" s="1">
        <v>0</v>
      </c>
      <c r="X48" s="6">
        <f t="shared" si="7"/>
        <v>114</v>
      </c>
      <c r="Y48" s="3">
        <f>ROUND((U48/X48*100),2)</f>
        <v>95.61</v>
      </c>
    </row>
    <row r="49" spans="1:25" ht="30" x14ac:dyDescent="0.25">
      <c r="A49" s="18"/>
      <c r="B49" s="1" t="s">
        <v>5</v>
      </c>
      <c r="C49" s="1">
        <v>19</v>
      </c>
      <c r="D49" s="1">
        <v>0</v>
      </c>
      <c r="E49" s="1">
        <v>5</v>
      </c>
      <c r="F49" s="1">
        <v>0</v>
      </c>
      <c r="G49" s="1">
        <v>0</v>
      </c>
      <c r="H49" s="1">
        <v>91</v>
      </c>
      <c r="I49" s="1">
        <v>1</v>
      </c>
      <c r="J49" s="6">
        <f t="shared" si="6"/>
        <v>116</v>
      </c>
      <c r="K49" s="3">
        <f>ROUND((H49/J49*100),2)</f>
        <v>78.45</v>
      </c>
      <c r="O49" s="18"/>
      <c r="P49" s="1" t="s">
        <v>5</v>
      </c>
      <c r="Q49" s="1">
        <v>18</v>
      </c>
      <c r="R49" s="1">
        <v>0</v>
      </c>
      <c r="S49" s="1">
        <v>6</v>
      </c>
      <c r="T49" s="1">
        <v>1</v>
      </c>
      <c r="U49" s="1">
        <v>0</v>
      </c>
      <c r="V49" s="1">
        <v>89</v>
      </c>
      <c r="W49" s="1">
        <v>2</v>
      </c>
      <c r="X49" s="6">
        <f t="shared" si="7"/>
        <v>116</v>
      </c>
      <c r="Y49" s="3">
        <f>ROUND((V49/X49*100),2)</f>
        <v>76.72</v>
      </c>
    </row>
    <row r="50" spans="1:25" x14ac:dyDescent="0.25">
      <c r="A50" s="18"/>
      <c r="B50" s="1" t="s">
        <v>6</v>
      </c>
      <c r="C50" s="1">
        <v>5</v>
      </c>
      <c r="D50" s="1">
        <v>0</v>
      </c>
      <c r="E50" s="1">
        <v>2</v>
      </c>
      <c r="F50" s="1">
        <v>1</v>
      </c>
      <c r="G50" s="1">
        <v>0</v>
      </c>
      <c r="H50" s="1">
        <v>0</v>
      </c>
      <c r="I50" s="1">
        <v>93</v>
      </c>
      <c r="J50" s="6">
        <f t="shared" si="6"/>
        <v>101</v>
      </c>
      <c r="K50" s="3">
        <f>ROUND((I50/J50*100),2)</f>
        <v>92.08</v>
      </c>
      <c r="O50" s="18"/>
      <c r="P50" s="1" t="s">
        <v>6</v>
      </c>
      <c r="Q50" s="1">
        <v>6</v>
      </c>
      <c r="R50" s="1">
        <v>0</v>
      </c>
      <c r="S50" s="1">
        <v>2</v>
      </c>
      <c r="T50" s="1">
        <v>1</v>
      </c>
      <c r="U50" s="1">
        <v>0</v>
      </c>
      <c r="V50" s="1">
        <v>0</v>
      </c>
      <c r="W50" s="1">
        <v>92</v>
      </c>
      <c r="X50" s="6">
        <f t="shared" si="7"/>
        <v>101</v>
      </c>
      <c r="Y50" s="3">
        <f>ROUND((W50/X50*100),2)</f>
        <v>91.09</v>
      </c>
    </row>
    <row r="51" spans="1:25" x14ac:dyDescent="0.25">
      <c r="A51" s="18"/>
      <c r="B51" s="1" t="s">
        <v>7</v>
      </c>
      <c r="C51" s="4">
        <f>SUM(C44:C50)</f>
        <v>168</v>
      </c>
      <c r="D51" s="4">
        <f t="shared" ref="D51" si="8">SUM(D44:D50)</f>
        <v>105</v>
      </c>
      <c r="E51" s="4">
        <f t="shared" ref="E51" si="9">SUM(E44:E50)</f>
        <v>94</v>
      </c>
      <c r="F51" s="4">
        <f t="shared" ref="F51" si="10">SUM(F44:F50)</f>
        <v>115</v>
      </c>
      <c r="G51" s="4">
        <f t="shared" ref="G51" si="11">SUM(G44:G50)</f>
        <v>110</v>
      </c>
      <c r="H51" s="4">
        <f t="shared" ref="H51" si="12">SUM(H44:H50)</f>
        <v>110</v>
      </c>
      <c r="I51" s="4">
        <f t="shared" ref="I51" si="13">SUM(I44:I50)</f>
        <v>98</v>
      </c>
      <c r="J51" s="1">
        <f t="shared" ref="J51" si="14">SUM(J44:J50)</f>
        <v>800</v>
      </c>
      <c r="O51" s="18"/>
      <c r="P51" s="1" t="s">
        <v>7</v>
      </c>
      <c r="Q51" s="4">
        <f>SUM(Q44:Q50)</f>
        <v>164</v>
      </c>
      <c r="R51" s="4">
        <f t="shared" ref="R51" si="15">SUM(R44:R50)</f>
        <v>104</v>
      </c>
      <c r="S51" s="4">
        <f t="shared" ref="S51" si="16">SUM(S44:S50)</f>
        <v>96</v>
      </c>
      <c r="T51" s="4">
        <f t="shared" ref="T51" si="17">SUM(T44:T50)</f>
        <v>121</v>
      </c>
      <c r="U51" s="4">
        <f t="shared" ref="U51" si="18">SUM(U44:U50)</f>
        <v>109</v>
      </c>
      <c r="V51" s="4">
        <f t="shared" ref="V51" si="19">SUM(V44:V50)</f>
        <v>105</v>
      </c>
      <c r="W51" s="4">
        <f t="shared" ref="W51" si="20">SUM(W44:W50)</f>
        <v>101</v>
      </c>
      <c r="X51" s="1">
        <f t="shared" ref="X51" si="21">SUM(X44:X50)</f>
        <v>800</v>
      </c>
    </row>
    <row r="52" spans="1:25" ht="30" x14ac:dyDescent="0.25">
      <c r="A52" s="18"/>
      <c r="B52" s="1" t="s">
        <v>11</v>
      </c>
      <c r="C52" s="3">
        <f>ROUND((C44/C51*100),2)</f>
        <v>63.1</v>
      </c>
      <c r="D52" s="3">
        <f>ROUND((D45/D51*100),2)</f>
        <v>90.48</v>
      </c>
      <c r="E52" s="3">
        <f>ROUND((E46/E51*100),2)</f>
        <v>81.91</v>
      </c>
      <c r="F52" s="3">
        <f>ROUND((F47/F51*100),2)</f>
        <v>93.04</v>
      </c>
      <c r="G52" s="3">
        <f>ROUND((G48/G51*100),2)</f>
        <v>100</v>
      </c>
      <c r="H52" s="3">
        <f>ROUND((H49/H51*100),2)</f>
        <v>82.73</v>
      </c>
      <c r="I52" s="3">
        <f>ROUND((I50/I51*100),2)</f>
        <v>94.9</v>
      </c>
      <c r="K52" s="5">
        <f>ROUND((C44+D45+E46+F47+G48+H49+I50)/J51*100,2)</f>
        <v>84.88</v>
      </c>
      <c r="O52" s="18"/>
      <c r="P52" s="1" t="s">
        <v>11</v>
      </c>
      <c r="Q52" s="3">
        <f>ROUND((Q44/Q51*100),2)</f>
        <v>65.239999999999995</v>
      </c>
      <c r="R52" s="3">
        <f>ROUND((R45/R51*100),2)</f>
        <v>92.31</v>
      </c>
      <c r="S52" s="3">
        <f>ROUND((S46/S51*100),2)</f>
        <v>82.29</v>
      </c>
      <c r="T52" s="3">
        <f>ROUND((T47/T51*100),2)</f>
        <v>91.74</v>
      </c>
      <c r="U52" s="3">
        <f>ROUND((U48/U51*100),2)</f>
        <v>100</v>
      </c>
      <c r="V52" s="3">
        <f>ROUND((V49/V51*100),2)</f>
        <v>84.76</v>
      </c>
      <c r="W52" s="3">
        <f>ROUND((W50/W51*100),2)</f>
        <v>91.09</v>
      </c>
      <c r="Y52" s="5">
        <f>ROUND((Q44+R45+S46+T47+U48+V49+W50)/X51*100,2)</f>
        <v>85.38</v>
      </c>
    </row>
    <row r="75" spans="1:25" x14ac:dyDescent="0.25">
      <c r="A75" s="19" t="s">
        <v>16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O75" s="19" t="s">
        <v>17</v>
      </c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5">
      <c r="C76" s="20" t="s">
        <v>9</v>
      </c>
      <c r="D76" s="20"/>
      <c r="E76" s="20"/>
      <c r="F76" s="20"/>
      <c r="G76" s="20"/>
      <c r="H76" s="20"/>
      <c r="I76" s="20"/>
      <c r="Q76" s="20" t="s">
        <v>9</v>
      </c>
      <c r="R76" s="20"/>
      <c r="S76" s="20"/>
      <c r="T76" s="20"/>
      <c r="U76" s="20"/>
      <c r="V76" s="20"/>
      <c r="W76" s="20"/>
    </row>
    <row r="77" spans="1:25" ht="45" x14ac:dyDescent="0.25">
      <c r="C77" s="1" t="s">
        <v>0</v>
      </c>
      <c r="D77" s="1" t="s">
        <v>1</v>
      </c>
      <c r="E77" s="1" t="s">
        <v>2</v>
      </c>
      <c r="F77" s="1" t="s">
        <v>3</v>
      </c>
      <c r="G77" s="1" t="s">
        <v>4</v>
      </c>
      <c r="H77" s="1" t="s">
        <v>5</v>
      </c>
      <c r="I77" s="1" t="s">
        <v>6</v>
      </c>
      <c r="J77" s="1" t="s">
        <v>7</v>
      </c>
      <c r="K77" s="1" t="s">
        <v>10</v>
      </c>
      <c r="Q77" s="1" t="s">
        <v>0</v>
      </c>
      <c r="R77" s="1" t="s">
        <v>1</v>
      </c>
      <c r="S77" s="1" t="s">
        <v>2</v>
      </c>
      <c r="T77" s="1" t="s">
        <v>3</v>
      </c>
      <c r="U77" s="1" t="s">
        <v>4</v>
      </c>
      <c r="V77" s="1" t="s">
        <v>5</v>
      </c>
      <c r="W77" s="1" t="s">
        <v>6</v>
      </c>
      <c r="X77" s="1" t="s">
        <v>7</v>
      </c>
      <c r="Y77" s="1" t="s">
        <v>10</v>
      </c>
    </row>
    <row r="78" spans="1:25" ht="45" x14ac:dyDescent="0.25">
      <c r="A78" s="18" t="s">
        <v>8</v>
      </c>
      <c r="B78" s="1" t="s">
        <v>0</v>
      </c>
      <c r="C78" s="1">
        <v>107</v>
      </c>
      <c r="D78" s="1">
        <v>0</v>
      </c>
      <c r="E78" s="1">
        <v>8</v>
      </c>
      <c r="F78" s="1">
        <v>1</v>
      </c>
      <c r="G78" s="1">
        <v>0</v>
      </c>
      <c r="H78" s="1">
        <v>1</v>
      </c>
      <c r="I78" s="1">
        <v>0</v>
      </c>
      <c r="J78" s="6">
        <f>SUM(C78:I78)</f>
        <v>117</v>
      </c>
      <c r="K78" s="3">
        <f>ROUND((C78/J78*100), 2)</f>
        <v>91.45</v>
      </c>
      <c r="O78" s="18" t="s">
        <v>8</v>
      </c>
      <c r="P78" s="1" t="s">
        <v>0</v>
      </c>
      <c r="Q78" s="1">
        <v>106</v>
      </c>
      <c r="R78" s="1">
        <v>0</v>
      </c>
      <c r="S78" s="1">
        <v>6</v>
      </c>
      <c r="T78" s="1">
        <v>0</v>
      </c>
      <c r="U78" s="1">
        <v>2</v>
      </c>
      <c r="V78" s="1">
        <v>3</v>
      </c>
      <c r="W78" s="1">
        <v>0</v>
      </c>
      <c r="X78" s="6">
        <f>SUM(Q78:W78)</f>
        <v>117</v>
      </c>
      <c r="Y78" s="3">
        <f>ROUND((Q78/X78*100), 2)</f>
        <v>90.6</v>
      </c>
    </row>
    <row r="79" spans="1:25" ht="45" x14ac:dyDescent="0.25">
      <c r="A79" s="18"/>
      <c r="B79" s="1" t="s">
        <v>1</v>
      </c>
      <c r="C79" s="1">
        <v>0</v>
      </c>
      <c r="D79" s="1">
        <v>96</v>
      </c>
      <c r="E79" s="1">
        <v>0</v>
      </c>
      <c r="F79" s="1">
        <v>8</v>
      </c>
      <c r="G79" s="1">
        <v>0</v>
      </c>
      <c r="H79" s="1">
        <v>0</v>
      </c>
      <c r="I79" s="1">
        <v>0</v>
      </c>
      <c r="J79" s="6">
        <f t="shared" ref="J79:J84" si="22">SUM(C79:I79)</f>
        <v>104</v>
      </c>
      <c r="K79" s="3">
        <f>ROUND((D79/J79*100),2)</f>
        <v>92.31</v>
      </c>
      <c r="O79" s="18"/>
      <c r="P79" s="1" t="s">
        <v>1</v>
      </c>
      <c r="Q79" s="1">
        <v>0</v>
      </c>
      <c r="R79" s="1">
        <v>94</v>
      </c>
      <c r="S79" s="1">
        <v>0</v>
      </c>
      <c r="T79" s="1">
        <v>10</v>
      </c>
      <c r="U79" s="1">
        <v>0</v>
      </c>
      <c r="V79" s="1">
        <v>0</v>
      </c>
      <c r="W79" s="1">
        <v>0</v>
      </c>
      <c r="X79" s="6">
        <f t="shared" ref="X79:X84" si="23">SUM(Q79:W79)</f>
        <v>104</v>
      </c>
      <c r="Y79" s="3">
        <f>ROUND((R79/X79*100),2)</f>
        <v>90.38</v>
      </c>
    </row>
    <row r="80" spans="1:25" ht="30" x14ac:dyDescent="0.25">
      <c r="A80" s="18"/>
      <c r="B80" s="1" t="s">
        <v>2</v>
      </c>
      <c r="C80" s="1">
        <v>6</v>
      </c>
      <c r="D80" s="1">
        <v>1</v>
      </c>
      <c r="E80" s="1">
        <v>80</v>
      </c>
      <c r="F80" s="1">
        <v>0</v>
      </c>
      <c r="G80" s="1">
        <v>1</v>
      </c>
      <c r="H80" s="1">
        <v>25</v>
      </c>
      <c r="I80" s="1">
        <v>4</v>
      </c>
      <c r="J80" s="6">
        <f t="shared" si="22"/>
        <v>117</v>
      </c>
      <c r="K80" s="3">
        <f>ROUND((E80/J80*100),2)</f>
        <v>68.38</v>
      </c>
      <c r="O80" s="18"/>
      <c r="P80" s="1" t="s">
        <v>2</v>
      </c>
      <c r="Q80" s="1">
        <v>4</v>
      </c>
      <c r="R80" s="1">
        <v>0</v>
      </c>
      <c r="S80" s="1">
        <v>78</v>
      </c>
      <c r="T80" s="1">
        <v>0</v>
      </c>
      <c r="U80" s="1">
        <v>0</v>
      </c>
      <c r="V80" s="1">
        <v>31</v>
      </c>
      <c r="W80" s="1">
        <v>4</v>
      </c>
      <c r="X80" s="6">
        <f t="shared" si="23"/>
        <v>117</v>
      </c>
      <c r="Y80" s="3">
        <f>ROUND((S80/X80*100),2)</f>
        <v>66.67</v>
      </c>
    </row>
    <row r="81" spans="1:25" x14ac:dyDescent="0.25">
      <c r="A81" s="18"/>
      <c r="B81" s="1" t="s">
        <v>3</v>
      </c>
      <c r="C81" s="1">
        <v>0</v>
      </c>
      <c r="D81" s="1">
        <v>6</v>
      </c>
      <c r="E81" s="1">
        <v>0</v>
      </c>
      <c r="F81" s="1">
        <v>118</v>
      </c>
      <c r="G81" s="1">
        <v>0</v>
      </c>
      <c r="H81" s="1">
        <v>2</v>
      </c>
      <c r="I81" s="1">
        <v>5</v>
      </c>
      <c r="J81" s="6">
        <f t="shared" si="22"/>
        <v>131</v>
      </c>
      <c r="K81" s="3">
        <f>ROUND((F81/J81*100),2)</f>
        <v>90.08</v>
      </c>
      <c r="O81" s="18"/>
      <c r="P81" s="1" t="s">
        <v>3</v>
      </c>
      <c r="Q81" s="1">
        <v>0</v>
      </c>
      <c r="R81" s="1">
        <v>2</v>
      </c>
      <c r="S81" s="1">
        <v>0</v>
      </c>
      <c r="T81" s="1">
        <v>123</v>
      </c>
      <c r="U81" s="1">
        <v>0</v>
      </c>
      <c r="V81" s="1">
        <v>2</v>
      </c>
      <c r="W81" s="1">
        <v>4</v>
      </c>
      <c r="X81" s="6">
        <f t="shared" si="23"/>
        <v>131</v>
      </c>
      <c r="Y81" s="3">
        <f>ROUND((T81/X81*100),2)</f>
        <v>93.89</v>
      </c>
    </row>
    <row r="82" spans="1:25" x14ac:dyDescent="0.25">
      <c r="A82" s="18"/>
      <c r="B82" s="1" t="s">
        <v>4</v>
      </c>
      <c r="C82" s="1">
        <v>2</v>
      </c>
      <c r="D82" s="1">
        <v>0</v>
      </c>
      <c r="E82" s="1">
        <v>0</v>
      </c>
      <c r="F82" s="1">
        <v>0</v>
      </c>
      <c r="G82" s="1">
        <v>109</v>
      </c>
      <c r="H82" s="1">
        <v>3</v>
      </c>
      <c r="I82" s="1">
        <v>0</v>
      </c>
      <c r="J82" s="6">
        <f t="shared" si="22"/>
        <v>114</v>
      </c>
      <c r="K82" s="3">
        <f>ROUND((G82/J82*100),2)</f>
        <v>95.61</v>
      </c>
      <c r="O82" s="18"/>
      <c r="P82" s="1" t="s">
        <v>4</v>
      </c>
      <c r="Q82" s="1">
        <v>1</v>
      </c>
      <c r="R82" s="1">
        <v>0</v>
      </c>
      <c r="S82" s="1">
        <v>0</v>
      </c>
      <c r="T82" s="1">
        <v>0</v>
      </c>
      <c r="U82" s="1">
        <v>110</v>
      </c>
      <c r="V82" s="1">
        <v>3</v>
      </c>
      <c r="W82" s="1">
        <v>0</v>
      </c>
      <c r="X82" s="6">
        <f t="shared" si="23"/>
        <v>114</v>
      </c>
      <c r="Y82" s="3">
        <f>ROUND((U82/X82*100),2)</f>
        <v>96.49</v>
      </c>
    </row>
    <row r="83" spans="1:25" ht="30" x14ac:dyDescent="0.25">
      <c r="A83" s="18"/>
      <c r="B83" s="1" t="s">
        <v>5</v>
      </c>
      <c r="C83" s="1">
        <v>5</v>
      </c>
      <c r="D83" s="1">
        <v>0</v>
      </c>
      <c r="E83" s="1">
        <v>5</v>
      </c>
      <c r="F83" s="1">
        <v>0</v>
      </c>
      <c r="G83" s="1">
        <v>3</v>
      </c>
      <c r="H83" s="1">
        <v>101</v>
      </c>
      <c r="I83" s="1">
        <v>2</v>
      </c>
      <c r="J83" s="6">
        <f t="shared" si="22"/>
        <v>116</v>
      </c>
      <c r="K83" s="3">
        <f>ROUND((H83/J83*100),2)</f>
        <v>87.07</v>
      </c>
      <c r="O83" s="18"/>
      <c r="P83" s="1" t="s">
        <v>5</v>
      </c>
      <c r="Q83" s="1">
        <v>3</v>
      </c>
      <c r="R83" s="1">
        <v>0</v>
      </c>
      <c r="S83" s="1">
        <v>3</v>
      </c>
      <c r="T83" s="1">
        <v>1</v>
      </c>
      <c r="U83" s="1">
        <v>8</v>
      </c>
      <c r="V83" s="1">
        <v>100</v>
      </c>
      <c r="W83" s="1">
        <v>1</v>
      </c>
      <c r="X83" s="6">
        <f t="shared" si="23"/>
        <v>116</v>
      </c>
      <c r="Y83" s="3">
        <f>ROUND((V83/X83*100),2)</f>
        <v>86.21</v>
      </c>
    </row>
    <row r="84" spans="1:25" x14ac:dyDescent="0.25">
      <c r="A84" s="18"/>
      <c r="B84" s="1" t="s">
        <v>6</v>
      </c>
      <c r="C84" s="1">
        <v>2</v>
      </c>
      <c r="D84" s="1">
        <v>0</v>
      </c>
      <c r="E84" s="1">
        <v>2</v>
      </c>
      <c r="F84" s="1">
        <v>1</v>
      </c>
      <c r="G84" s="1">
        <v>0</v>
      </c>
      <c r="H84" s="1">
        <v>1</v>
      </c>
      <c r="I84" s="1">
        <v>95</v>
      </c>
      <c r="J84" s="6">
        <f t="shared" si="22"/>
        <v>101</v>
      </c>
      <c r="K84" s="3">
        <f>ROUND((I84/J84*100),2)</f>
        <v>94.06</v>
      </c>
      <c r="O84" s="18"/>
      <c r="P84" s="1" t="s">
        <v>6</v>
      </c>
      <c r="Q84" s="1">
        <v>1</v>
      </c>
      <c r="R84" s="1">
        <v>0</v>
      </c>
      <c r="S84" s="1">
        <v>3</v>
      </c>
      <c r="T84" s="1">
        <v>1</v>
      </c>
      <c r="U84" s="1">
        <v>0</v>
      </c>
      <c r="V84" s="1">
        <v>3</v>
      </c>
      <c r="W84" s="1">
        <v>93</v>
      </c>
      <c r="X84" s="6">
        <f t="shared" si="23"/>
        <v>101</v>
      </c>
      <c r="Y84" s="3">
        <f>ROUND((W84/X84*100),2)</f>
        <v>92.08</v>
      </c>
    </row>
    <row r="85" spans="1:25" x14ac:dyDescent="0.25">
      <c r="A85" s="18"/>
      <c r="B85" s="1" t="s">
        <v>7</v>
      </c>
      <c r="C85" s="4">
        <f>SUM(C78:C84)</f>
        <v>122</v>
      </c>
      <c r="D85" s="4">
        <f t="shared" ref="D85" si="24">SUM(D78:D84)</f>
        <v>103</v>
      </c>
      <c r="E85" s="4">
        <f t="shared" ref="E85" si="25">SUM(E78:E84)</f>
        <v>95</v>
      </c>
      <c r="F85" s="4">
        <f t="shared" ref="F85" si="26">SUM(F78:F84)</f>
        <v>128</v>
      </c>
      <c r="G85" s="4">
        <f t="shared" ref="G85" si="27">SUM(G78:G84)</f>
        <v>113</v>
      </c>
      <c r="H85" s="4">
        <f t="shared" ref="H85" si="28">SUM(H78:H84)</f>
        <v>133</v>
      </c>
      <c r="I85" s="4">
        <f t="shared" ref="I85" si="29">SUM(I78:I84)</f>
        <v>106</v>
      </c>
      <c r="J85" s="1">
        <f t="shared" ref="J85" si="30">SUM(J78:J84)</f>
        <v>800</v>
      </c>
      <c r="O85" s="18"/>
      <c r="P85" s="1" t="s">
        <v>7</v>
      </c>
      <c r="Q85" s="4">
        <f>SUM(Q78:Q84)</f>
        <v>115</v>
      </c>
      <c r="R85" s="4">
        <f t="shared" ref="R85" si="31">SUM(R78:R84)</f>
        <v>96</v>
      </c>
      <c r="S85" s="4">
        <f t="shared" ref="S85" si="32">SUM(S78:S84)</f>
        <v>90</v>
      </c>
      <c r="T85" s="4">
        <f t="shared" ref="T85" si="33">SUM(T78:T84)</f>
        <v>135</v>
      </c>
      <c r="U85" s="4">
        <f t="shared" ref="U85" si="34">SUM(U78:U84)</f>
        <v>120</v>
      </c>
      <c r="V85" s="4">
        <f t="shared" ref="V85" si="35">SUM(V78:V84)</f>
        <v>142</v>
      </c>
      <c r="W85" s="4">
        <f t="shared" ref="W85" si="36">SUM(W78:W84)</f>
        <v>102</v>
      </c>
      <c r="X85" s="1">
        <f t="shared" ref="X85" si="37">SUM(X78:X84)</f>
        <v>800</v>
      </c>
    </row>
    <row r="86" spans="1:25" ht="30" x14ac:dyDescent="0.25">
      <c r="A86" s="18"/>
      <c r="B86" s="1" t="s">
        <v>11</v>
      </c>
      <c r="C86" s="3">
        <f>ROUND((C78/C85*100),2)</f>
        <v>87.7</v>
      </c>
      <c r="D86" s="3">
        <f>ROUND((D79/D85*100),2)</f>
        <v>93.2</v>
      </c>
      <c r="E86" s="3">
        <f>ROUND((E80/E85*100),2)</f>
        <v>84.21</v>
      </c>
      <c r="F86" s="3">
        <f>ROUND((F81/F85*100),2)</f>
        <v>92.19</v>
      </c>
      <c r="G86" s="3">
        <f>ROUND((G82/G85*100),2)</f>
        <v>96.46</v>
      </c>
      <c r="H86" s="3">
        <f>ROUND((H83/H85*100),2)</f>
        <v>75.94</v>
      </c>
      <c r="I86" s="3">
        <f>ROUND((I84/I85*100),2)</f>
        <v>89.62</v>
      </c>
      <c r="K86" s="5">
        <f>ROUND((C78+D79+E80+F81+G82+H83+I84)/J85*100,2)</f>
        <v>88.25</v>
      </c>
      <c r="O86" s="18"/>
      <c r="P86" s="1" t="s">
        <v>11</v>
      </c>
      <c r="Q86" s="3">
        <f>ROUND((Q78/Q85*100),2)</f>
        <v>92.17</v>
      </c>
      <c r="R86" s="3">
        <f>ROUND((R79/R85*100),2)</f>
        <v>97.92</v>
      </c>
      <c r="S86" s="3">
        <f>ROUND((S80/S85*100),2)</f>
        <v>86.67</v>
      </c>
      <c r="T86" s="3">
        <f>ROUND((T81/T85*100),2)</f>
        <v>91.11</v>
      </c>
      <c r="U86" s="3">
        <f>ROUND((U82/U85*100),2)</f>
        <v>91.67</v>
      </c>
      <c r="V86" s="3">
        <f>ROUND((V83/V85*100),2)</f>
        <v>70.42</v>
      </c>
      <c r="W86" s="3">
        <f>ROUND((W84/W85*100),2)</f>
        <v>91.18</v>
      </c>
      <c r="Y86" s="5">
        <f>ROUND((Q78+R79+S80+T81+U82+V83+W84)/X85*100,2)</f>
        <v>88</v>
      </c>
    </row>
  </sheetData>
  <mergeCells count="18">
    <mergeCell ref="O4:O12"/>
    <mergeCell ref="Q2:W2"/>
    <mergeCell ref="O1:Y1"/>
    <mergeCell ref="A4:A11"/>
    <mergeCell ref="C2:J2"/>
    <mergeCell ref="A1:K1"/>
    <mergeCell ref="A78:A86"/>
    <mergeCell ref="O75:Y75"/>
    <mergeCell ref="Q76:W76"/>
    <mergeCell ref="O78:O86"/>
    <mergeCell ref="O41:Y41"/>
    <mergeCell ref="Q42:W42"/>
    <mergeCell ref="O44:O52"/>
    <mergeCell ref="A75:K75"/>
    <mergeCell ref="C76:I76"/>
    <mergeCell ref="A41:K41"/>
    <mergeCell ref="C42:I42"/>
    <mergeCell ref="A44:A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1F00-85C3-4EBC-9D8E-D68F731F9229}">
  <dimension ref="D9:M44"/>
  <sheetViews>
    <sheetView tabSelected="1" topLeftCell="B1" workbookViewId="0">
      <selection activeCell="D17" sqref="D17:D23"/>
    </sheetView>
  </sheetViews>
  <sheetFormatPr defaultRowHeight="15" x14ac:dyDescent="0.25"/>
  <cols>
    <col min="7" max="7" width="78" customWidth="1"/>
    <col min="8" max="9" width="21.42578125" customWidth="1"/>
  </cols>
  <sheetData>
    <row r="9" spans="4:13" x14ac:dyDescent="0.25">
      <c r="J9" t="s">
        <v>24</v>
      </c>
      <c r="K9" t="s">
        <v>25</v>
      </c>
      <c r="L9" t="s">
        <v>26</v>
      </c>
      <c r="M9" t="s">
        <v>27</v>
      </c>
    </row>
    <row r="10" spans="4:13" x14ac:dyDescent="0.25">
      <c r="I10" t="s">
        <v>20</v>
      </c>
      <c r="J10">
        <v>88</v>
      </c>
      <c r="K10">
        <v>88</v>
      </c>
      <c r="L10">
        <v>88</v>
      </c>
      <c r="M10">
        <v>88</v>
      </c>
    </row>
    <row r="11" spans="4:13" x14ac:dyDescent="0.25">
      <c r="I11" t="s">
        <v>21</v>
      </c>
      <c r="J11">
        <v>86</v>
      </c>
      <c r="K11">
        <v>86</v>
      </c>
      <c r="L11">
        <v>86</v>
      </c>
      <c r="M11">
        <v>86.12</v>
      </c>
    </row>
    <row r="12" spans="4:13" x14ac:dyDescent="0.25">
      <c r="I12" t="s">
        <v>22</v>
      </c>
      <c r="J12">
        <v>88</v>
      </c>
      <c r="K12">
        <v>88</v>
      </c>
      <c r="L12">
        <v>88</v>
      </c>
      <c r="M12">
        <v>88</v>
      </c>
    </row>
    <row r="13" spans="4:13" x14ac:dyDescent="0.25">
      <c r="I13" t="s">
        <v>23</v>
      </c>
      <c r="J13">
        <v>88</v>
      </c>
      <c r="K13">
        <v>88</v>
      </c>
      <c r="L13">
        <v>88</v>
      </c>
      <c r="M13">
        <v>87.75</v>
      </c>
    </row>
    <row r="15" spans="4:13" x14ac:dyDescent="0.25">
      <c r="D15" t="s">
        <v>35</v>
      </c>
    </row>
    <row r="16" spans="4:13" x14ac:dyDescent="0.25"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</row>
    <row r="17" spans="4:11" x14ac:dyDescent="0.25">
      <c r="D17" t="s">
        <v>28</v>
      </c>
      <c r="E17">
        <v>106</v>
      </c>
      <c r="F17">
        <v>0</v>
      </c>
      <c r="G17">
        <v>8</v>
      </c>
      <c r="H17">
        <v>1</v>
      </c>
      <c r="I17">
        <v>2</v>
      </c>
      <c r="J17">
        <v>0</v>
      </c>
      <c r="K17">
        <v>0</v>
      </c>
    </row>
    <row r="18" spans="4:11" x14ac:dyDescent="0.25">
      <c r="D18" t="s">
        <v>29</v>
      </c>
      <c r="E18">
        <v>0</v>
      </c>
      <c r="F18">
        <v>100</v>
      </c>
      <c r="G18">
        <v>0</v>
      </c>
      <c r="H18">
        <v>4</v>
      </c>
      <c r="I18">
        <v>0</v>
      </c>
      <c r="J18">
        <v>0</v>
      </c>
      <c r="K18">
        <v>0</v>
      </c>
    </row>
    <row r="19" spans="4:11" x14ac:dyDescent="0.25">
      <c r="D19" t="s">
        <v>30</v>
      </c>
      <c r="E19">
        <v>3</v>
      </c>
      <c r="F19">
        <v>2</v>
      </c>
      <c r="G19">
        <v>84</v>
      </c>
      <c r="H19">
        <v>1</v>
      </c>
      <c r="I19">
        <v>0</v>
      </c>
      <c r="J19">
        <v>23</v>
      </c>
      <c r="K19">
        <v>4</v>
      </c>
    </row>
    <row r="20" spans="4:11" x14ac:dyDescent="0.25">
      <c r="D20" t="s">
        <v>31</v>
      </c>
      <c r="E20">
        <v>0</v>
      </c>
      <c r="F20">
        <v>13</v>
      </c>
      <c r="G20">
        <v>0</v>
      </c>
      <c r="H20">
        <v>115</v>
      </c>
      <c r="I20">
        <v>0</v>
      </c>
      <c r="J20">
        <v>0</v>
      </c>
      <c r="K20">
        <v>3</v>
      </c>
    </row>
    <row r="21" spans="4:11" x14ac:dyDescent="0.25">
      <c r="D21" t="s">
        <v>32</v>
      </c>
      <c r="E21">
        <v>1</v>
      </c>
      <c r="F21">
        <v>1</v>
      </c>
      <c r="G21">
        <v>0</v>
      </c>
      <c r="H21">
        <v>0</v>
      </c>
      <c r="I21">
        <v>110</v>
      </c>
      <c r="J21">
        <v>2</v>
      </c>
      <c r="K21">
        <v>0</v>
      </c>
    </row>
    <row r="22" spans="4:11" x14ac:dyDescent="0.25">
      <c r="D22" t="s">
        <v>33</v>
      </c>
      <c r="E22">
        <v>6</v>
      </c>
      <c r="F22">
        <v>4</v>
      </c>
      <c r="G22">
        <v>5</v>
      </c>
      <c r="H22">
        <v>1</v>
      </c>
      <c r="I22">
        <v>2</v>
      </c>
      <c r="J22">
        <v>96</v>
      </c>
      <c r="K22">
        <v>2</v>
      </c>
    </row>
    <row r="23" spans="4:11" x14ac:dyDescent="0.25">
      <c r="D23" t="s">
        <v>34</v>
      </c>
      <c r="E23">
        <v>2</v>
      </c>
      <c r="F23">
        <v>0</v>
      </c>
      <c r="G23">
        <v>4</v>
      </c>
      <c r="H23">
        <v>2</v>
      </c>
      <c r="I23">
        <v>0</v>
      </c>
      <c r="J23">
        <v>0</v>
      </c>
      <c r="K23">
        <v>93</v>
      </c>
    </row>
    <row r="28" spans="4:11" x14ac:dyDescent="0.25">
      <c r="G28" s="26" t="s">
        <v>36</v>
      </c>
      <c r="H28" s="26" t="s">
        <v>37</v>
      </c>
      <c r="I28" s="26" t="s">
        <v>38</v>
      </c>
    </row>
    <row r="29" spans="4:11" x14ac:dyDescent="0.25">
      <c r="G29" s="25" t="s">
        <v>39</v>
      </c>
      <c r="H29" s="23">
        <v>18.137</v>
      </c>
      <c r="I29" s="25">
        <v>6.08</v>
      </c>
    </row>
    <row r="30" spans="4:11" x14ac:dyDescent="0.25">
      <c r="G30" s="25" t="s">
        <v>40</v>
      </c>
      <c r="H30" s="24">
        <v>3.9E-2</v>
      </c>
      <c r="I30" s="25">
        <v>0.08</v>
      </c>
    </row>
    <row r="31" spans="4:11" x14ac:dyDescent="0.25">
      <c r="G31" s="25" t="s">
        <v>41</v>
      </c>
      <c r="H31" s="24">
        <v>76.573999999999998</v>
      </c>
      <c r="I31" s="25">
        <v>7.59</v>
      </c>
    </row>
    <row r="32" spans="4:11" x14ac:dyDescent="0.25">
      <c r="G32" s="25" t="s">
        <v>42</v>
      </c>
      <c r="H32" s="24">
        <v>7.4999999999999997E-2</v>
      </c>
      <c r="I32" s="25">
        <v>0.11</v>
      </c>
    </row>
    <row r="33" spans="7:9" x14ac:dyDescent="0.25">
      <c r="G33" s="25" t="s">
        <v>43</v>
      </c>
      <c r="H33" s="24">
        <v>182.36500000000001</v>
      </c>
      <c r="I33" s="25">
        <v>3.21</v>
      </c>
    </row>
    <row r="34" spans="7:9" x14ac:dyDescent="0.25">
      <c r="G34" s="25" t="s">
        <v>44</v>
      </c>
      <c r="H34" s="24">
        <v>3.7999999999999999E-2</v>
      </c>
      <c r="I34" s="25">
        <v>7.0000000000000007E-2</v>
      </c>
    </row>
    <row r="35" spans="7:9" x14ac:dyDescent="0.25">
      <c r="G35" s="25" t="s">
        <v>45</v>
      </c>
      <c r="H35" s="24">
        <v>662.90200000000004</v>
      </c>
      <c r="I35" s="25">
        <v>3.1</v>
      </c>
    </row>
    <row r="36" spans="7:9" x14ac:dyDescent="0.25">
      <c r="G36" s="25" t="s">
        <v>46</v>
      </c>
      <c r="H36" s="24">
        <v>5.3999999999999999E-2</v>
      </c>
      <c r="I36" s="25">
        <v>0.13</v>
      </c>
    </row>
    <row r="37" spans="7:9" x14ac:dyDescent="0.25">
      <c r="G37" s="25" t="s">
        <v>47</v>
      </c>
      <c r="H37" s="24">
        <v>29.821999999999999</v>
      </c>
      <c r="I37" s="25">
        <v>6.09</v>
      </c>
    </row>
    <row r="38" spans="7:9" x14ac:dyDescent="0.25">
      <c r="G38" s="25" t="s">
        <v>48</v>
      </c>
      <c r="H38" s="24">
        <v>4.4999999999999998E-2</v>
      </c>
      <c r="I38" s="25">
        <v>0.1</v>
      </c>
    </row>
    <row r="39" spans="7:9" x14ac:dyDescent="0.25">
      <c r="G39" s="25" t="s">
        <v>49</v>
      </c>
      <c r="H39" s="24">
        <v>54.246000000000002</v>
      </c>
      <c r="I39" s="25">
        <v>7.76</v>
      </c>
    </row>
    <row r="40" spans="7:9" x14ac:dyDescent="0.25">
      <c r="G40" s="25" t="s">
        <v>50</v>
      </c>
      <c r="H40" s="24">
        <v>0.06</v>
      </c>
      <c r="I40" s="25">
        <v>0.12</v>
      </c>
    </row>
    <row r="41" spans="7:9" x14ac:dyDescent="0.25">
      <c r="G41" s="25" t="s">
        <v>51</v>
      </c>
      <c r="H41" s="24">
        <v>172.86799999999999</v>
      </c>
      <c r="I41" s="25">
        <v>3.14</v>
      </c>
    </row>
    <row r="42" spans="7:9" x14ac:dyDescent="0.25">
      <c r="G42" s="25" t="s">
        <v>52</v>
      </c>
      <c r="H42" s="24">
        <v>3.7999999999999999E-2</v>
      </c>
      <c r="I42" s="25">
        <v>0.08</v>
      </c>
    </row>
    <row r="43" spans="7:9" x14ac:dyDescent="0.25">
      <c r="G43" s="25" t="s">
        <v>53</v>
      </c>
      <c r="H43" s="24">
        <v>650.77700000000004</v>
      </c>
      <c r="I43" s="25">
        <v>3.13</v>
      </c>
    </row>
    <row r="44" spans="7:9" x14ac:dyDescent="0.25">
      <c r="G44" s="25" t="s">
        <v>54</v>
      </c>
      <c r="H44" s="24">
        <v>8.5999999999999993E-2</v>
      </c>
      <c r="I44" s="25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Rahaman, Kazi Jahidur</dc:creator>
  <cp:lastModifiedBy>kra578@hnee.de</cp:lastModifiedBy>
  <dcterms:created xsi:type="dcterms:W3CDTF">2024-02-11T22:45:42Z</dcterms:created>
  <dcterms:modified xsi:type="dcterms:W3CDTF">2024-02-24T02:55:22Z</dcterms:modified>
</cp:coreProperties>
</file>