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Fundamentos\Programacion\Simulacros\Simulacro1\"/>
    </mc:Choice>
  </mc:AlternateContent>
  <xr:revisionPtr revIDLastSave="0" documentId="13_ncr:1_{27BBC857-AED2-43BC-8DBE-222586BEA636}" xr6:coauthVersionLast="45" xr6:coauthVersionMax="45" xr10:uidLastSave="{00000000-0000-0000-0000-000000000000}"/>
  <bookViews>
    <workbookView xWindow="5124" yWindow="3324" windowWidth="17280" windowHeight="8964" xr2:uid="{79050BC2-A913-4F6C-9C0B-DC42F7D2D1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C13" i="1"/>
  <c r="C14" i="1"/>
  <c r="C15" i="1"/>
  <c r="C16" i="1"/>
  <c r="C12" i="1"/>
  <c r="G3" i="1"/>
  <c r="G4" i="1"/>
  <c r="G5" i="1"/>
  <c r="G6" i="1"/>
  <c r="G7" i="1"/>
  <c r="F3" i="1"/>
  <c r="F4" i="1"/>
  <c r="F5" i="1"/>
  <c r="F6" i="1"/>
  <c r="F7" i="1"/>
  <c r="E4" i="1"/>
  <c r="E5" i="1"/>
  <c r="E6" i="1"/>
  <c r="E7" i="1"/>
  <c r="E3" i="1"/>
  <c r="B3" i="1"/>
  <c r="B4" i="1"/>
  <c r="B5" i="1"/>
  <c r="B6" i="1"/>
  <c r="B7" i="1"/>
  <c r="B2" i="1"/>
  <c r="G2" i="1" s="1"/>
  <c r="E2" i="1"/>
  <c r="F2" i="1" l="1"/>
  <c r="A16" i="2"/>
  <c r="A17" i="2"/>
  <c r="A18" i="2"/>
  <c r="A19" i="2"/>
  <c r="A20" i="2"/>
  <c r="A15" i="2"/>
  <c r="A10" i="2" l="1"/>
  <c r="A9" i="2"/>
  <c r="H3" i="1"/>
  <c r="I3" i="1" s="1"/>
  <c r="A8" i="2"/>
  <c r="A13" i="2"/>
  <c r="H6" i="1"/>
  <c r="I6" i="1" s="1"/>
  <c r="A12" i="2"/>
  <c r="A11" i="2"/>
  <c r="H2" i="1" l="1"/>
  <c r="I2" i="1" s="1"/>
  <c r="H4" i="1"/>
  <c r="I4" i="1" s="1"/>
  <c r="H7" i="1"/>
  <c r="I7" i="1" s="1"/>
  <c r="H5" i="1"/>
  <c r="I5" i="1" s="1"/>
</calcChain>
</file>

<file path=xl/sharedStrings.xml><?xml version="1.0" encoding="utf-8"?>
<sst xmlns="http://schemas.openxmlformats.org/spreadsheetml/2006/main" count="25" uniqueCount="18">
  <si>
    <t>Ingrese Su Salario</t>
  </si>
  <si>
    <t>Ingrese el tipo de contrato que posee</t>
  </si>
  <si>
    <t>Riesgo Laboral</t>
  </si>
  <si>
    <t>ARL</t>
  </si>
  <si>
    <t>EPS</t>
  </si>
  <si>
    <t>Pensión</t>
  </si>
  <si>
    <t>Deducciones</t>
  </si>
  <si>
    <t>Salario Real</t>
  </si>
  <si>
    <t>Ingresos Anuales</t>
  </si>
  <si>
    <t>Independiente</t>
  </si>
  <si>
    <t>Dependiente</t>
  </si>
  <si>
    <t>Tipo de contrato</t>
  </si>
  <si>
    <t>ARL dependiente</t>
  </si>
  <si>
    <t>Base de cotización</t>
  </si>
  <si>
    <t>Tabla de Riesgos</t>
  </si>
  <si>
    <t>SMMLV</t>
  </si>
  <si>
    <t>Valor</t>
  </si>
  <si>
    <t>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</si>
</sst>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6" formatCode="_-* #,##0_-;\-* #,##0_-;_-* &quot;-&quot;??_-;_-@_-"/>
    <numFmt numFmtId="168" formatCode="#,##0.0_ ;\-#,##0.0\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54E2-8C07-4670-99B8-92E2858D2C94}">
  <dimension ref="A1:K27"/>
  <sheetViews>
    <sheetView tabSelected="1" zoomScaleNormal="100" workbookViewId="0">
      <selection activeCell="B2" sqref="B2"/>
    </sheetView>
  </sheetViews>
  <sheetFormatPr baseColWidth="10" defaultColWidth="11.44140625" defaultRowHeight="14.4" x14ac:dyDescent="0.3"/>
  <cols>
    <col min="1" max="2" width="17.33203125" style="1" customWidth="1"/>
    <col min="3" max="3" width="35.109375" style="1" customWidth="1"/>
    <col min="4" max="4" width="16.5546875" style="1" customWidth="1"/>
    <col min="5" max="5" width="17.33203125" style="1" customWidth="1"/>
    <col min="6" max="6" width="16.88671875" style="1" customWidth="1"/>
    <col min="7" max="7" width="17.44140625" style="1" customWidth="1"/>
    <col min="8" max="8" width="17.109375" style="1" customWidth="1"/>
    <col min="9" max="9" width="16.6640625" style="1" customWidth="1"/>
    <col min="10" max="10" width="17.44140625" style="1" customWidth="1"/>
    <col min="11" max="16384" width="11.44140625" style="1"/>
  </cols>
  <sheetData>
    <row r="1" spans="1:11" x14ac:dyDescent="0.3">
      <c r="A1" s="2" t="s">
        <v>0</v>
      </c>
      <c r="B1" s="7" t="s">
        <v>13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1" x14ac:dyDescent="0.3">
      <c r="A2" s="13">
        <v>5000000</v>
      </c>
      <c r="B2" s="9">
        <f>IF((A2*40%)&lt;$D$9,$D$9,A2*40%)</f>
        <v>2000000</v>
      </c>
      <c r="C2" s="3" t="s">
        <v>10</v>
      </c>
      <c r="D2" s="11">
        <v>5</v>
      </c>
      <c r="E2" s="19">
        <f>IF(Hoja1!C2="Dependiente",0,VLOOKUP(D2,Hoja1!$A$12:$B$16,2)*$D$9)</f>
        <v>0</v>
      </c>
      <c r="F2" s="16">
        <f>IF(Hoja1!C2="Dependiente",B2*0.04,B2*0.125)</f>
        <v>80000</v>
      </c>
      <c r="G2" s="16">
        <f>IF(Hoja1!C2="Dependiente",B2*0.04,B2*0.16)</f>
        <v>80000</v>
      </c>
      <c r="H2" s="17">
        <f>(E2+F2+G2)</f>
        <v>160000</v>
      </c>
      <c r="I2" s="14">
        <f>+A2-H2</f>
        <v>4840000</v>
      </c>
      <c r="J2" s="14">
        <f>I2 * 12+C12</f>
        <v>63080000</v>
      </c>
      <c r="K2" s="15"/>
    </row>
    <row r="3" spans="1:11" x14ac:dyDescent="0.3">
      <c r="A3" s="13">
        <v>5000000</v>
      </c>
      <c r="B3" s="9">
        <f t="shared" ref="B3:B7" si="0">IF((A3*40%)&lt;$D$9,$D$9,A3*40%)</f>
        <v>2000000</v>
      </c>
      <c r="C3" s="3" t="s">
        <v>9</v>
      </c>
      <c r="D3" s="11">
        <v>5</v>
      </c>
      <c r="E3" s="19">
        <f>IF(Hoja1!C3="Dependiente",0,VLOOKUP(D3,Hoja1!$A$12:$B$16,2)*B3)</f>
        <v>139200</v>
      </c>
      <c r="F3" s="16">
        <f>IF(Hoja1!C3="Dependiente",B3*0.04,B3*0.125)</f>
        <v>250000</v>
      </c>
      <c r="G3" s="16">
        <f>IF(Hoja1!C3="Dependiente",B3*0.04,B3*0.16)</f>
        <v>320000</v>
      </c>
      <c r="H3" s="17">
        <f t="shared" ref="H3:H7" si="1">(E3+F3+G3)</f>
        <v>709200</v>
      </c>
      <c r="I3" s="14">
        <f t="shared" ref="I3:I7" si="2">+A3-H3</f>
        <v>4290800</v>
      </c>
      <c r="J3" s="14">
        <f t="shared" ref="J3:J7" si="3">I3 * 12+C13</f>
        <v>51489600</v>
      </c>
    </row>
    <row r="4" spans="1:11" x14ac:dyDescent="0.3">
      <c r="A4" s="18">
        <v>1000000</v>
      </c>
      <c r="B4" s="9">
        <f t="shared" si="0"/>
        <v>877803</v>
      </c>
      <c r="C4" s="3" t="s">
        <v>10</v>
      </c>
      <c r="D4" s="11">
        <v>1</v>
      </c>
      <c r="E4" s="19">
        <f>IF(Hoja1!C4="Dependiente",0,VLOOKUP(D4,Hoja1!$A$12:$B$16,2)*B4)</f>
        <v>0</v>
      </c>
      <c r="F4" s="16">
        <f>IF(Hoja1!C4="Dependiente",B4*0.04,B4*0.125)</f>
        <v>35112.120000000003</v>
      </c>
      <c r="G4" s="16">
        <f>IF(Hoja1!C4="Dependiente",B4*0.04,B4*0.16)</f>
        <v>35112.120000000003</v>
      </c>
      <c r="H4" s="17">
        <f t="shared" si="1"/>
        <v>70224.240000000005</v>
      </c>
      <c r="I4" s="14">
        <f t="shared" si="2"/>
        <v>929775.76</v>
      </c>
      <c r="J4" s="14">
        <f t="shared" si="3"/>
        <v>12157309.120000001</v>
      </c>
    </row>
    <row r="5" spans="1:11" x14ac:dyDescent="0.3">
      <c r="A5" s="13">
        <v>1000000</v>
      </c>
      <c r="B5" s="9">
        <f t="shared" si="0"/>
        <v>877803</v>
      </c>
      <c r="C5" s="3" t="s">
        <v>9</v>
      </c>
      <c r="D5" s="11">
        <v>1</v>
      </c>
      <c r="E5" s="19">
        <f>IF(Hoja1!C5="Dependiente",0,VLOOKUP(D5,Hoja1!$A$12:$B$16,2)*B5)</f>
        <v>4582.13166</v>
      </c>
      <c r="F5" s="16">
        <f>IF(Hoja1!C5="Dependiente",B5*0.04,B5*0.125)</f>
        <v>109725.375</v>
      </c>
      <c r="G5" s="16">
        <f>IF(Hoja1!C5="Dependiente",B5*0.04,B5*0.16)</f>
        <v>140448.48000000001</v>
      </c>
      <c r="H5" s="17">
        <f t="shared" si="1"/>
        <v>254755.98666</v>
      </c>
      <c r="I5" s="14">
        <f t="shared" si="2"/>
        <v>745244.01334000006</v>
      </c>
      <c r="J5" s="14">
        <f t="shared" si="3"/>
        <v>8942928.1600800008</v>
      </c>
    </row>
    <row r="6" spans="1:11" x14ac:dyDescent="0.3">
      <c r="A6" s="13">
        <v>4000000</v>
      </c>
      <c r="B6" s="9">
        <f t="shared" si="0"/>
        <v>1600000</v>
      </c>
      <c r="C6" s="3" t="s">
        <v>10</v>
      </c>
      <c r="D6" s="11">
        <v>3</v>
      </c>
      <c r="E6" s="19">
        <f>IF(Hoja1!C6="Dependiente",0,VLOOKUP(D6,Hoja1!$A$12:$B$16,2)*B6)</f>
        <v>0</v>
      </c>
      <c r="F6" s="16">
        <f>IF(Hoja1!C6="Dependiente",B6*0.04,B6*0.125)</f>
        <v>64000</v>
      </c>
      <c r="G6" s="16">
        <f>IF(Hoja1!C6="Dependiente",B6*0.04,B6*0.16)</f>
        <v>64000</v>
      </c>
      <c r="H6" s="17">
        <f t="shared" si="1"/>
        <v>128000</v>
      </c>
      <c r="I6" s="14">
        <f t="shared" si="2"/>
        <v>3872000</v>
      </c>
      <c r="J6" s="14">
        <f t="shared" si="3"/>
        <v>50464000</v>
      </c>
    </row>
    <row r="7" spans="1:11" x14ac:dyDescent="0.3">
      <c r="A7" s="13">
        <v>4600000</v>
      </c>
      <c r="B7" s="9">
        <f t="shared" si="0"/>
        <v>1840000</v>
      </c>
      <c r="C7" s="3" t="s">
        <v>9</v>
      </c>
      <c r="D7" s="11">
        <v>3</v>
      </c>
      <c r="E7" s="19">
        <f>IF(Hoja1!C7="Dependiente",0,VLOOKUP(D7,Hoja1!$A$12:$B$16,2)*B7)</f>
        <v>44822.400000000001</v>
      </c>
      <c r="F7" s="16">
        <f>IF(Hoja1!C7="Dependiente",B7*0.04,B7*0.125)</f>
        <v>230000</v>
      </c>
      <c r="G7" s="16">
        <f>IF(Hoja1!C7="Dependiente",B7*0.04,B7*0.16)</f>
        <v>294400</v>
      </c>
      <c r="H7" s="17">
        <f t="shared" si="1"/>
        <v>569222.40000000002</v>
      </c>
      <c r="I7" s="14">
        <f t="shared" si="2"/>
        <v>4030777.6</v>
      </c>
      <c r="J7" s="14">
        <f t="shared" si="3"/>
        <v>48369331.200000003</v>
      </c>
    </row>
    <row r="9" spans="1:11" x14ac:dyDescent="0.3">
      <c r="C9" s="21" t="s">
        <v>15</v>
      </c>
      <c r="D9" s="17">
        <v>877803</v>
      </c>
    </row>
    <row r="11" spans="1:11" x14ac:dyDescent="0.3">
      <c r="A11" s="20" t="s">
        <v>14</v>
      </c>
      <c r="B11" s="20" t="s">
        <v>16</v>
      </c>
      <c r="C11" s="20" t="s">
        <v>17</v>
      </c>
    </row>
    <row r="12" spans="1:11" x14ac:dyDescent="0.3">
      <c r="A12" s="4">
        <v>1</v>
      </c>
      <c r="B12" s="10">
        <v>5.2199999999999998E-3</v>
      </c>
      <c r="C12" s="1">
        <f>IF(C2="Dependiente",A2,0)</f>
        <v>5000000</v>
      </c>
    </row>
    <row r="13" spans="1:11" x14ac:dyDescent="0.3">
      <c r="A13" s="4">
        <v>2</v>
      </c>
      <c r="B13" s="10">
        <v>1.044E-2</v>
      </c>
      <c r="C13" s="1">
        <f t="shared" ref="C13:C16" si="4">IF(C3="Dependiente",A3,0)</f>
        <v>0</v>
      </c>
    </row>
    <row r="14" spans="1:11" x14ac:dyDescent="0.3">
      <c r="A14" s="4">
        <v>3</v>
      </c>
      <c r="B14" s="10">
        <v>2.436E-2</v>
      </c>
      <c r="C14" s="1">
        <f t="shared" si="4"/>
        <v>1000000</v>
      </c>
    </row>
    <row r="15" spans="1:11" x14ac:dyDescent="0.3">
      <c r="A15" s="4">
        <v>4</v>
      </c>
      <c r="B15" s="10">
        <v>4.3499999999999997E-2</v>
      </c>
      <c r="C15" s="1">
        <f t="shared" si="4"/>
        <v>0</v>
      </c>
    </row>
    <row r="16" spans="1:11" x14ac:dyDescent="0.3">
      <c r="A16" s="4">
        <v>5</v>
      </c>
      <c r="B16" s="10">
        <v>6.9599999999999995E-2</v>
      </c>
      <c r="C16" s="1">
        <f t="shared" si="4"/>
        <v>4000000</v>
      </c>
    </row>
    <row r="17" spans="2:2" x14ac:dyDescent="0.3">
      <c r="B17" s="12"/>
    </row>
    <row r="27" spans="2:2" hidden="1" x14ac:dyDescent="0.3"/>
  </sheetData>
  <dataValidations count="1">
    <dataValidation type="whole" allowBlank="1" showInputMessage="1" showErrorMessage="1" sqref="D2:D7" xr:uid="{7B76A217-F622-4C93-9369-97877978A12F}">
      <formula1>1</formula1>
      <formula2>5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229BE4-8A53-40A6-A816-D9EC753FCD01}">
          <x14:formula1>
            <xm:f>Hoja2!$A$4:$A$5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53C6-5A28-49BA-8D90-2EE51D235D20}">
  <dimension ref="A1:E20"/>
  <sheetViews>
    <sheetView workbookViewId="0">
      <selection activeCell="D2" sqref="D2:E6"/>
    </sheetView>
  </sheetViews>
  <sheetFormatPr baseColWidth="10" defaultRowHeight="14.4" x14ac:dyDescent="0.3"/>
  <cols>
    <col min="1" max="1" width="26.5546875" style="4" customWidth="1"/>
    <col min="2" max="2" width="11.5546875" style="4"/>
    <col min="3" max="3" width="11.44140625" style="4" customWidth="1"/>
    <col min="4" max="4" width="14.44140625" style="4" bestFit="1" customWidth="1"/>
    <col min="5" max="16384" width="11.5546875" style="4"/>
  </cols>
  <sheetData>
    <row r="1" spans="1:5" x14ac:dyDescent="0.3">
      <c r="C1" s="1"/>
    </row>
    <row r="2" spans="1:5" x14ac:dyDescent="0.3">
      <c r="C2" s="1"/>
    </row>
    <row r="3" spans="1:5" x14ac:dyDescent="0.3">
      <c r="A3" s="7" t="s">
        <v>11</v>
      </c>
      <c r="B3" s="5"/>
      <c r="C3" s="8"/>
    </row>
    <row r="4" spans="1:5" x14ac:dyDescent="0.3">
      <c r="A4" s="6" t="s">
        <v>9</v>
      </c>
      <c r="B4" s="5"/>
      <c r="C4" s="1"/>
    </row>
    <row r="5" spans="1:5" x14ac:dyDescent="0.3">
      <c r="A5" s="6" t="s">
        <v>10</v>
      </c>
      <c r="B5" s="5"/>
      <c r="C5" s="1"/>
    </row>
    <row r="6" spans="1:5" x14ac:dyDescent="0.3">
      <c r="B6" s="5"/>
      <c r="C6" s="1"/>
    </row>
    <row r="7" spans="1:5" x14ac:dyDescent="0.3">
      <c r="A7" s="7" t="s">
        <v>12</v>
      </c>
      <c r="B7" s="5"/>
      <c r="C7" s="1"/>
      <c r="E7" s="10"/>
    </row>
    <row r="8" spans="1:5" x14ac:dyDescent="0.3">
      <c r="A8" s="6">
        <f>IF(Hoja1!D2=1,Hoja2!A15 * 0.0522,IF(Hoja1!D2=2,Hoja2!A15 *0.1044,IF(Hoja1!D2=3,Hoja2!A15 * 0.2436,IF(Hoja1!D2=4,Hoja2!A15 * 0.435,IF(Hoja1!D2=5,Hoja2!A15 * 0.696)))))</f>
        <v>1392000</v>
      </c>
      <c r="B8" s="5"/>
      <c r="C8" s="1"/>
    </row>
    <row r="9" spans="1:5" x14ac:dyDescent="0.3">
      <c r="A9" s="6">
        <f>IF(Hoja1!D3=1,Hoja2!A16 * 0.0522,IF(Hoja1!D3=2,Hoja2!A16 *0.1044,IF(Hoja1!D3=3,Hoja2!A16 * 0.2436,IF(Hoja1!D3=4,Hoja2!A16 * 0.435,IF(Hoja1!D3=5,Hoja2!A16 * 0.696)))))</f>
        <v>1392000</v>
      </c>
      <c r="B9" s="5"/>
      <c r="C9" s="1"/>
    </row>
    <row r="10" spans="1:5" x14ac:dyDescent="0.3">
      <c r="A10" s="6">
        <f>IF(Hoja1!D4=1,Hoja2!A17 * 0.0522,IF(Hoja1!D4=2,Hoja2!A17 *0.1044,IF(Hoja1!D4=3,Hoja2!A17 * 0.2436,IF(Hoja1!D4=4,Hoja2!A17 * 0.435,IF(Hoja1!D4=5,Hoja2!A17 * 0.696)))))</f>
        <v>20880</v>
      </c>
      <c r="B10" s="5"/>
      <c r="C10" s="1"/>
    </row>
    <row r="11" spans="1:5" x14ac:dyDescent="0.3">
      <c r="A11" s="6">
        <f>IF(Hoja1!D5=1,Hoja2!A18 * 0.0522,IF(Hoja1!D5=2,Hoja2!A18 *0.1044,IF(Hoja1!D5=3,Hoja2!A18 * 0.2436,IF(Hoja1!D5=4,Hoja2!A18 * 0.435,IF(Hoja1!D5=5,Hoja2!A18 * 0.696)))))</f>
        <v>20880</v>
      </c>
      <c r="B11" s="5"/>
      <c r="C11" s="1"/>
      <c r="D11" s="1"/>
    </row>
    <row r="12" spans="1:5" x14ac:dyDescent="0.3">
      <c r="A12" s="6">
        <f>IF(Hoja1!D6=1,Hoja2!A19 * 0.0522,IF(Hoja1!D6=2,Hoja2!A19 *0.1044,IF(Hoja1!D6=3,Hoja2!A19 * 0.2436,IF(Hoja1!D6=4,Hoja2!A19 * 0.435,IF(Hoja1!D6=5,Hoja2!A19 * 0.696)))))</f>
        <v>389760</v>
      </c>
      <c r="B12" s="5"/>
    </row>
    <row r="13" spans="1:5" x14ac:dyDescent="0.3">
      <c r="A13" s="6">
        <f>IF(Hoja1!D7=1,Hoja2!A20 * 0.0522,IF(Hoja1!D7=2,Hoja2!A20 *0.1044,IF(Hoja1!D7=3,Hoja2!A20 * 0.2436,IF(Hoja1!D7=4,Hoja2!A20 * 0.435,IF(Hoja1!D7=5,Hoja2!A20 * 0.696)))))</f>
        <v>448224</v>
      </c>
      <c r="B13" s="5"/>
    </row>
    <row r="14" spans="1:5" x14ac:dyDescent="0.3">
      <c r="A14" s="7" t="s">
        <v>13</v>
      </c>
      <c r="B14" s="5"/>
    </row>
    <row r="15" spans="1:5" x14ac:dyDescent="0.3">
      <c r="A15" s="9">
        <f xml:space="preserve"> 0.4 * Hoja1!A2</f>
        <v>2000000</v>
      </c>
      <c r="B15" s="5"/>
    </row>
    <row r="16" spans="1:5" x14ac:dyDescent="0.3">
      <c r="A16" s="9">
        <f xml:space="preserve"> 0.4 * Hoja1!A3</f>
        <v>2000000</v>
      </c>
      <c r="B16" s="5"/>
    </row>
    <row r="17" spans="1:2" x14ac:dyDescent="0.3">
      <c r="A17" s="9">
        <f xml:space="preserve"> 0.4 * Hoja1!A4</f>
        <v>400000</v>
      </c>
      <c r="B17" s="5"/>
    </row>
    <row r="18" spans="1:2" x14ac:dyDescent="0.3">
      <c r="A18" s="9">
        <f xml:space="preserve"> 0.4 * Hoja1!A5</f>
        <v>400000</v>
      </c>
      <c r="B18" s="5"/>
    </row>
    <row r="19" spans="1:2" x14ac:dyDescent="0.3">
      <c r="A19" s="9">
        <f xml:space="preserve"> 0.4 * Hoja1!A6</f>
        <v>1600000</v>
      </c>
      <c r="B19" s="5"/>
    </row>
    <row r="20" spans="1:2" x14ac:dyDescent="0.3">
      <c r="A20" s="9">
        <f xml:space="preserve"> 0.4 * Hoja1!A7</f>
        <v>1840000</v>
      </c>
      <c r="B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Bloque 09  Sala 211  B09S211est</dc:creator>
  <cp:lastModifiedBy>Santiago Lara</cp:lastModifiedBy>
  <dcterms:created xsi:type="dcterms:W3CDTF">2020-02-07T19:46:53Z</dcterms:created>
  <dcterms:modified xsi:type="dcterms:W3CDTF">2020-02-09T23:31:47Z</dcterms:modified>
</cp:coreProperties>
</file>