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/Documents/Caltech/Research/Oman/Data/SIMS/"/>
    </mc:Choice>
  </mc:AlternateContent>
  <xr:revisionPtr revIDLastSave="0" documentId="13_ncr:1_{D45A0375-81A3-2F40-B3FA-66F3314D142C}" xr6:coauthVersionLast="47" xr6:coauthVersionMax="47" xr10:uidLastSave="{00000000-0000-0000-0000-000000000000}"/>
  <bookViews>
    <workbookView xWindow="3020" yWindow="760" windowWidth="24800" windowHeight="15240" tabRatio="500" xr2:uid="{00000000-000D-0000-FFFF-FFFF00000000}"/>
  </bookViews>
  <sheets>
    <sheet name="MDE_173_6_TM" sheetId="2" r:id="rId1"/>
    <sheet name="MDE_173_6_SIMS_O" sheetId="6" r:id="rId2"/>
    <sheet name="MDE_173_6_SIMS_C" sheetId="4" r:id="rId3"/>
    <sheet name="WS_7_7_TM" sheetId="1" r:id="rId4"/>
    <sheet name="WS_7_7_SIMS_O" sheetId="5" r:id="rId5"/>
    <sheet name="WS_7_7_SIMS_C" sheetId="3" r:id="rId6"/>
    <sheet name="MD_S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4" i="2" l="1"/>
  <c r="G65" i="2"/>
  <c r="G63" i="2"/>
  <c r="J63" i="2"/>
  <c r="I63" i="2"/>
  <c r="F73" i="1"/>
  <c r="F72" i="1"/>
  <c r="K72" i="1"/>
  <c r="J73" i="1"/>
  <c r="I72" i="1"/>
  <c r="L9" i="7"/>
  <c r="L10" i="7"/>
  <c r="L11" i="7"/>
  <c r="L12" i="7"/>
  <c r="L13" i="7"/>
  <c r="L14" i="7"/>
  <c r="L15" i="7"/>
  <c r="L16" i="7"/>
  <c r="M23" i="7"/>
  <c r="L23" i="7"/>
  <c r="L2" i="7"/>
  <c r="L3" i="7"/>
  <c r="L4" i="7"/>
  <c r="L5" i="7"/>
  <c r="L6" i="7"/>
  <c r="L7" i="7"/>
  <c r="L8" i="7"/>
  <c r="M22" i="7"/>
  <c r="L22" i="7"/>
  <c r="H23" i="7"/>
  <c r="H22" i="7"/>
  <c r="J9" i="7"/>
  <c r="J10" i="7"/>
  <c r="J23" i="7" s="1"/>
  <c r="J11" i="7"/>
  <c r="J12" i="7"/>
  <c r="J13" i="7"/>
  <c r="J14" i="7"/>
  <c r="J15" i="7"/>
  <c r="J16" i="7"/>
  <c r="K23" i="7"/>
  <c r="J2" i="7"/>
  <c r="J3" i="7"/>
  <c r="J4" i="7"/>
  <c r="J5" i="7"/>
  <c r="J6" i="7"/>
  <c r="J7" i="7"/>
  <c r="J8" i="7"/>
  <c r="K22" i="7"/>
  <c r="J22" i="7"/>
  <c r="C59" i="4"/>
  <c r="B59" i="4"/>
  <c r="C58" i="4"/>
  <c r="B58" i="4"/>
  <c r="C57" i="4"/>
  <c r="B57" i="4"/>
  <c r="B55" i="4"/>
  <c r="B54" i="4"/>
  <c r="B41" i="6"/>
  <c r="B40" i="6"/>
  <c r="C42" i="6"/>
  <c r="C41" i="6"/>
  <c r="C40" i="6"/>
  <c r="B42" i="6"/>
  <c r="B37" i="6"/>
  <c r="B36" i="6"/>
  <c r="E65" i="2"/>
  <c r="E64" i="2"/>
  <c r="E63" i="2"/>
  <c r="K11" i="2"/>
  <c r="K65" i="2" s="1"/>
  <c r="K12" i="2"/>
  <c r="K13" i="2"/>
  <c r="K14" i="2"/>
  <c r="K15" i="2"/>
  <c r="K16" i="2"/>
  <c r="K17" i="2"/>
  <c r="K18" i="2"/>
  <c r="K2" i="2"/>
  <c r="K59" i="2" s="1"/>
  <c r="K3" i="2"/>
  <c r="K58" i="2" s="1"/>
  <c r="K4" i="2"/>
  <c r="K5" i="2"/>
  <c r="K6" i="2"/>
  <c r="K7" i="2"/>
  <c r="K8" i="2"/>
  <c r="K9" i="2"/>
  <c r="K10" i="2"/>
  <c r="K19" i="2"/>
  <c r="K20" i="2"/>
  <c r="K21" i="2"/>
  <c r="K22" i="2"/>
  <c r="K23" i="2"/>
  <c r="K24" i="2"/>
  <c r="K25" i="2"/>
  <c r="K26" i="2"/>
  <c r="K27" i="2"/>
  <c r="K28" i="2"/>
  <c r="K29" i="2"/>
  <c r="K63" i="2" s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I11" i="2"/>
  <c r="J65" i="2" s="1"/>
  <c r="I12" i="2"/>
  <c r="I13" i="2"/>
  <c r="I14" i="2"/>
  <c r="I15" i="2"/>
  <c r="I16" i="2"/>
  <c r="I17" i="2"/>
  <c r="I18" i="2"/>
  <c r="I2" i="2"/>
  <c r="I58" i="2" s="1"/>
  <c r="I3" i="2"/>
  <c r="I4" i="2"/>
  <c r="I5" i="2"/>
  <c r="I64" i="2" s="1"/>
  <c r="I6" i="2"/>
  <c r="I7" i="2"/>
  <c r="I8" i="2"/>
  <c r="I9" i="2"/>
  <c r="I10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9" i="2"/>
  <c r="D93" i="3"/>
  <c r="D94" i="3"/>
  <c r="C94" i="3"/>
  <c r="B94" i="3"/>
  <c r="C93" i="3"/>
  <c r="B93" i="3"/>
  <c r="D97" i="5"/>
  <c r="D96" i="5"/>
  <c r="C97" i="5"/>
  <c r="B97" i="5"/>
  <c r="C96" i="5"/>
  <c r="B96" i="5"/>
  <c r="B93" i="5"/>
  <c r="B92" i="5"/>
  <c r="K2" i="1"/>
  <c r="K69" i="1" s="1"/>
  <c r="K3" i="1"/>
  <c r="K4" i="1"/>
  <c r="K5" i="1"/>
  <c r="K6" i="1"/>
  <c r="K7" i="1"/>
  <c r="K8" i="1"/>
  <c r="K9" i="1"/>
  <c r="K10" i="1"/>
  <c r="K11" i="1"/>
  <c r="K12" i="1"/>
  <c r="K68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I3" i="1"/>
  <c r="K26" i="1"/>
  <c r="L73" i="1" s="1"/>
  <c r="K27" i="1"/>
  <c r="K28" i="1"/>
  <c r="K29" i="1"/>
  <c r="K73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E73" i="1"/>
  <c r="E7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I4" i="1"/>
  <c r="I5" i="1"/>
  <c r="I6" i="1"/>
  <c r="I7" i="1"/>
  <c r="J72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73" i="1"/>
  <c r="L65" i="2" l="1"/>
  <c r="L64" i="2"/>
  <c r="I65" i="2"/>
  <c r="L63" i="2"/>
  <c r="I68" i="1"/>
  <c r="J64" i="2"/>
  <c r="I69" i="1"/>
  <c r="L72" i="1"/>
  <c r="K64" i="2"/>
</calcChain>
</file>

<file path=xl/sharedStrings.xml><?xml version="1.0" encoding="utf-8"?>
<sst xmlns="http://schemas.openxmlformats.org/spreadsheetml/2006/main" count="1312" uniqueCount="205">
  <si>
    <t>Fe Std Dev</t>
    <phoneticPr fontId="1" type="noConversion"/>
  </si>
  <si>
    <t>Mn Std Dev</t>
    <phoneticPr fontId="1" type="noConversion"/>
  </si>
  <si>
    <t>S Std Dev</t>
    <phoneticPr fontId="1" type="noConversion"/>
  </si>
  <si>
    <t>Number</t>
    <phoneticPr fontId="1" type="noConversion"/>
  </si>
  <si>
    <t>Type</t>
    <phoneticPr fontId="1" type="noConversion"/>
  </si>
  <si>
    <t>Ooid</t>
    <phoneticPr fontId="1" type="noConversion"/>
  </si>
  <si>
    <t>Sample</t>
    <phoneticPr fontId="1" type="noConversion"/>
  </si>
  <si>
    <t>Type</t>
    <phoneticPr fontId="1" type="noConversion"/>
  </si>
  <si>
    <t>Mineralogy</t>
    <phoneticPr fontId="1" type="noConversion"/>
  </si>
  <si>
    <t>Ca Elemental Percents"</t>
  </si>
  <si>
    <t>Mg Elemental Percents</t>
  </si>
  <si>
    <t>Sr Elemental Percents</t>
  </si>
  <si>
    <t>Fe Elemental Percents</t>
  </si>
  <si>
    <t>Mn Elemental Percents</t>
  </si>
  <si>
    <t>S  Elemental Percents</t>
  </si>
  <si>
    <t>WS_7_7_H1</t>
    <phoneticPr fontId="1" type="noConversion"/>
  </si>
  <si>
    <t>Cement</t>
    <phoneticPr fontId="1" type="noConversion"/>
  </si>
  <si>
    <t>Calcite</t>
    <phoneticPr fontId="1" type="noConversion"/>
  </si>
  <si>
    <t>WS_7_7_H1</t>
    <phoneticPr fontId="1" type="noConversion"/>
  </si>
  <si>
    <t>Cement</t>
    <phoneticPr fontId="1" type="noConversion"/>
  </si>
  <si>
    <t>Calcite</t>
    <phoneticPr fontId="1" type="noConversion"/>
  </si>
  <si>
    <t>WS_7_7_H1</t>
  </si>
  <si>
    <t>Cement</t>
    <phoneticPr fontId="1" type="noConversion"/>
  </si>
  <si>
    <t>Calcite</t>
    <phoneticPr fontId="1" type="noConversion"/>
  </si>
  <si>
    <t>Cement</t>
    <phoneticPr fontId="1" type="noConversion"/>
  </si>
  <si>
    <t>Calcite</t>
    <phoneticPr fontId="1" type="noConversion"/>
  </si>
  <si>
    <t>Cement</t>
    <phoneticPr fontId="1" type="noConversion"/>
  </si>
  <si>
    <t>Cement</t>
    <phoneticPr fontId="1" type="noConversion"/>
  </si>
  <si>
    <t>Calcite</t>
    <phoneticPr fontId="1" type="noConversion"/>
  </si>
  <si>
    <t>WS_7_7_F1</t>
  </si>
  <si>
    <t>WS 7_7_H1</t>
    <phoneticPr fontId="1" type="noConversion"/>
  </si>
  <si>
    <t>Ooid</t>
    <phoneticPr fontId="1" type="noConversion"/>
  </si>
  <si>
    <t>Calcite</t>
    <phoneticPr fontId="1" type="noConversion"/>
  </si>
  <si>
    <t>WS 7_7_H1</t>
    <phoneticPr fontId="1" type="noConversion"/>
  </si>
  <si>
    <t>Ooid</t>
    <phoneticPr fontId="1" type="noConversion"/>
  </si>
  <si>
    <t>WS 7_7_H1</t>
  </si>
  <si>
    <t>WS_7_7_F1</t>
    <phoneticPr fontId="1" type="noConversion"/>
  </si>
  <si>
    <t>Ooid</t>
    <phoneticPr fontId="1" type="noConversion"/>
  </si>
  <si>
    <t>Calcite</t>
    <phoneticPr fontId="1" type="noConversion"/>
  </si>
  <si>
    <t>Ooid</t>
    <phoneticPr fontId="1" type="noConversion"/>
  </si>
  <si>
    <t>Calcite</t>
    <phoneticPr fontId="1" type="noConversion"/>
  </si>
  <si>
    <t>Ooid</t>
    <phoneticPr fontId="1" type="noConversion"/>
  </si>
  <si>
    <t>Calcite</t>
    <phoneticPr fontId="1" type="noConversion"/>
  </si>
  <si>
    <t>MDE_173_6_G1</t>
  </si>
  <si>
    <t>Cement</t>
    <phoneticPr fontId="1" type="noConversion"/>
  </si>
  <si>
    <t>Calcite</t>
    <phoneticPr fontId="1" type="noConversion"/>
  </si>
  <si>
    <t>MDE_173_6_H1</t>
  </si>
  <si>
    <t>Sample #</t>
    <phoneticPr fontId="1" type="noConversion"/>
  </si>
  <si>
    <t>Sample</t>
    <phoneticPr fontId="1" type="noConversion"/>
  </si>
  <si>
    <t>Type</t>
    <phoneticPr fontId="1" type="noConversion"/>
  </si>
  <si>
    <t>Mineralogy</t>
    <phoneticPr fontId="1" type="noConversion"/>
  </si>
  <si>
    <t>MDE_173_6_G1</t>
    <phoneticPr fontId="1" type="noConversion"/>
  </si>
  <si>
    <t>Ooid</t>
    <phoneticPr fontId="1" type="noConversion"/>
  </si>
  <si>
    <t>Calcite</t>
    <phoneticPr fontId="1" type="noConversion"/>
  </si>
  <si>
    <t>Ooid</t>
    <phoneticPr fontId="1" type="noConversion"/>
  </si>
  <si>
    <t>Calcite</t>
    <phoneticPr fontId="1" type="noConversion"/>
  </si>
  <si>
    <t>Calcite</t>
    <phoneticPr fontId="1" type="noConversion"/>
  </si>
  <si>
    <t>MDE_173_6_H1</t>
    <phoneticPr fontId="1" type="noConversion"/>
  </si>
  <si>
    <t>MDE_173_6_H1</t>
    <phoneticPr fontId="1" type="noConversion"/>
  </si>
  <si>
    <t>Ooid</t>
    <phoneticPr fontId="1" type="noConversion"/>
  </si>
  <si>
    <t>Calcite</t>
    <phoneticPr fontId="1" type="noConversion"/>
  </si>
  <si>
    <t>ooid8 1-14</t>
  </si>
  <si>
    <t>WS</t>
    <phoneticPr fontId="1" type="noConversion"/>
  </si>
  <si>
    <t>Inner</t>
  </si>
  <si>
    <t>ooid8 15-24</t>
  </si>
  <si>
    <t>ooid10 1-10</t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</si>
  <si>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</si>
  <si>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</si>
  <si>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</si>
  <si>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</si>
  <si>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ooid10 11-20</t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</si>
  <si>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</si>
  <si>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</si>
  <si>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</si>
  <si>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</si>
  <si>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</si>
  <si>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</si>
  <si>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ooid</t>
    <phoneticPr fontId="1" type="noConversion"/>
  </si>
  <si>
    <t>cement</t>
    <phoneticPr fontId="1" type="noConversion"/>
  </si>
  <si>
    <t>pink cement</t>
    <phoneticPr fontId="1" type="noConversion"/>
  </si>
  <si>
    <t>n = 10</t>
    <phoneticPr fontId="1" type="noConversion"/>
  </si>
  <si>
    <t>n =10</t>
    <phoneticPr fontId="1" type="noConversion"/>
  </si>
  <si>
    <t>ooid</t>
    <phoneticPr fontId="1" type="noConversion"/>
  </si>
  <si>
    <t>pink</t>
    <phoneticPr fontId="1" type="noConversion"/>
  </si>
  <si>
    <t>n = 10</t>
    <phoneticPr fontId="1" type="noConversion"/>
  </si>
  <si>
    <t>n = 15</t>
    <phoneticPr fontId="1" type="noConversion"/>
  </si>
  <si>
    <t>n = 25</t>
    <phoneticPr fontId="1" type="noConversion"/>
  </si>
  <si>
    <t>Ca Std Dev</t>
    <phoneticPr fontId="1" type="noConversion"/>
  </si>
  <si>
    <t>Mg Std Dev</t>
    <phoneticPr fontId="1" type="noConversion"/>
  </si>
  <si>
    <t>pink</t>
    <phoneticPr fontId="1" type="noConversion"/>
  </si>
  <si>
    <t>Pink Cement</t>
    <phoneticPr fontId="1" type="noConversion"/>
  </si>
  <si>
    <t>ooid9 1-10</t>
  </si>
  <si>
    <t>ooid1 5-15</t>
  </si>
  <si>
    <t>Ooid</t>
    <phoneticPr fontId="1" type="noConversion"/>
  </si>
  <si>
    <t>Sample Name</t>
    <phoneticPr fontId="1" type="noConversion"/>
  </si>
  <si>
    <t>#</t>
    <phoneticPr fontId="1" type="noConversion"/>
  </si>
  <si>
    <t>Ooid</t>
    <phoneticPr fontId="1" type="noConversion"/>
  </si>
  <si>
    <t>Sample</t>
    <phoneticPr fontId="1" type="noConversion"/>
  </si>
  <si>
    <t>Matrix</t>
    <phoneticPr fontId="1" type="noConversion"/>
  </si>
  <si>
    <t>Submatrix</t>
    <phoneticPr fontId="1" type="noConversion"/>
  </si>
  <si>
    <t>StdDev_StdBrack</t>
    <phoneticPr fontId="1" type="noConversion"/>
  </si>
  <si>
    <t>d13C_StdBrack</t>
    <phoneticPr fontId="1" type="noConversion"/>
  </si>
  <si>
    <t>cement 1</t>
  </si>
  <si>
    <t>cement</t>
    <phoneticPr fontId="1" type="noConversion"/>
  </si>
  <si>
    <t>MD</t>
    <phoneticPr fontId="1" type="noConversion"/>
  </si>
  <si>
    <t>cement 2</t>
  </si>
  <si>
    <t>ooid 1</t>
  </si>
  <si>
    <t>ooid</t>
    <phoneticPr fontId="1" type="noConversion"/>
  </si>
  <si>
    <t>ooid1</t>
    <phoneticPr fontId="1" type="noConversion"/>
  </si>
  <si>
    <t>ooid 2</t>
  </si>
  <si>
    <t>pink2</t>
  </si>
  <si>
    <t>pink</t>
    <phoneticPr fontId="1" type="noConversion"/>
  </si>
  <si>
    <t>d18O_StdBrack</t>
    <phoneticPr fontId="1" type="noConversion"/>
  </si>
  <si>
    <t>cement1 1-5</t>
  </si>
  <si>
    <t>cement2 1-5</t>
  </si>
  <si>
    <t>cement</t>
    <phoneticPr fontId="1" type="noConversion"/>
  </si>
  <si>
    <t>MD</t>
    <phoneticPr fontId="1" type="noConversion"/>
  </si>
  <si>
    <t>MD</t>
    <phoneticPr fontId="1" type="noConversion"/>
  </si>
  <si>
    <t>cement5 1-5</t>
  </si>
  <si>
    <t>ooid1 1-5</t>
  </si>
  <si>
    <t>ooid2 1-5</t>
  </si>
  <si>
    <t>ooid</t>
    <phoneticPr fontId="1" type="noConversion"/>
  </si>
  <si>
    <t>pink2 1-10</t>
  </si>
  <si>
    <t>pink</t>
    <phoneticPr fontId="1" type="noConversion"/>
  </si>
  <si>
    <t>pink2 11-20</t>
  </si>
  <si>
    <t>pink1 1-5</t>
  </si>
  <si>
    <t>#</t>
    <phoneticPr fontId="1" type="noConversion"/>
  </si>
  <si>
    <t>Sample</t>
    <phoneticPr fontId="1" type="noConversion"/>
  </si>
  <si>
    <t>Sample #</t>
    <phoneticPr fontId="1" type="noConversion"/>
  </si>
  <si>
    <t>cement1</t>
  </si>
  <si>
    <t>cement2</t>
  </si>
  <si>
    <t>cement4 1-10</t>
  </si>
  <si>
    <t>cement6 1-8</t>
  </si>
  <si>
    <t>ooid1</t>
  </si>
  <si>
    <t>ooid</t>
    <phoneticPr fontId="1" type="noConversion"/>
  </si>
  <si>
    <t>WS</t>
    <phoneticPr fontId="1" type="noConversion"/>
  </si>
  <si>
    <t>ooid2</t>
  </si>
  <si>
    <t>ooid3</t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</si>
  <si>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</si>
  <si>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</si>
  <si>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</si>
  <si>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</si>
  <si>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</si>
  <si>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</si>
  <si>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ooid4 1-10</t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</si>
  <si>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</si>
  <si>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</si>
  <si>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</si>
  <si>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</si>
  <si>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</si>
  <si>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</si>
  <si>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</si>
  <si>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</si>
  <si>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ooid5 1-10</t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</si>
  <si>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</si>
  <si>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</si>
  <si>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</si>
  <si>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</si>
  <si>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</si>
  <si>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</si>
  <si>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ooid5 11-13</t>
  </si>
  <si>
    <t>ooid</t>
    <phoneticPr fontId="1" type="noConversion"/>
  </si>
  <si>
    <t>WS</t>
    <phoneticPr fontId="1" type="noConversion"/>
  </si>
  <si>
    <t>ooid6 1-10</t>
  </si>
  <si>
    <t>ooid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</si>
  <si>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</si>
  <si>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</si>
  <si>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</si>
  <si>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ooid6 11-12</t>
  </si>
  <si>
    <t>ooid</t>
    <phoneticPr fontId="1" type="noConversion"/>
  </si>
  <si>
    <t>WS</t>
    <phoneticPr fontId="1" type="noConversion"/>
  </si>
  <si>
    <t>Outer</t>
  </si>
  <si>
    <t>ooid8 1-14</t>
    <phoneticPr fontId="1" type="noConversion"/>
  </si>
  <si>
    <t>WS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</si>
  <si>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</si>
  <si>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</si>
  <si>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</si>
  <si>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</si>
  <si>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>ooid9 11-20</t>
  </si>
  <si>
    <t>WS</t>
    <phoneticPr fontId="1" type="noConversion"/>
  </si>
  <si>
    <t>WS</t>
    <phoneticPr fontId="1" type="noConversion"/>
  </si>
  <si>
    <t>Ooid</t>
    <phoneticPr fontId="1" type="noConversion"/>
  </si>
  <si>
    <t>Ooid</t>
    <phoneticPr fontId="1" type="noConversion"/>
  </si>
  <si>
    <t>WS</t>
    <phoneticPr fontId="1" type="noConversion"/>
  </si>
  <si>
    <t>WS</t>
    <phoneticPr fontId="1" type="noConversion"/>
  </si>
  <si>
    <t>Ooid</t>
    <phoneticPr fontId="1" type="noConversion"/>
  </si>
  <si>
    <t>WS</t>
    <phoneticPr fontId="1" type="noConversion"/>
  </si>
  <si>
    <t>Ooid</t>
    <phoneticPr fontId="1" type="noConversion"/>
  </si>
  <si>
    <t xml:space="preserve">Outer </t>
  </si>
  <si>
    <t>Cement1</t>
  </si>
  <si>
    <t>Cement</t>
    <phoneticPr fontId="1" type="noConversion"/>
  </si>
  <si>
    <t>Cement</t>
    <phoneticPr fontId="1" type="noConversion"/>
  </si>
  <si>
    <t>Cement2</t>
  </si>
  <si>
    <t>WS</t>
    <phoneticPr fontId="1" type="noConversion"/>
  </si>
  <si>
    <t>Cement</t>
    <phoneticPr fontId="1" type="noConversion"/>
  </si>
  <si>
    <t>Cement</t>
    <phoneticPr fontId="1" type="noConversion"/>
  </si>
  <si>
    <t>cement3</t>
  </si>
  <si>
    <t>cement3b</t>
    <phoneticPr fontId="1" type="noConversion"/>
  </si>
  <si>
    <t>3b</t>
    <phoneticPr fontId="1" type="noConversion"/>
  </si>
  <si>
    <t>Sample #</t>
    <phoneticPr fontId="1" type="noConversion"/>
  </si>
  <si>
    <t>Fe</t>
  </si>
  <si>
    <t>Mn</t>
  </si>
  <si>
    <t>Mg</t>
  </si>
  <si>
    <t>ooid</t>
  </si>
  <si>
    <t>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</si>
</sst>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Verdana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view="pageLayout" topLeftCell="A50" workbookViewId="0">
      <selection activeCell="I64" sqref="I64"/>
    </sheetView>
  </sheetViews>
  <sheetFormatPr baseColWidth="10" defaultRowHeight="13" x14ac:dyDescent="0.15"/>
  <sheetData>
    <row r="1" spans="1:12" x14ac:dyDescent="0.15">
      <c r="A1" t="s">
        <v>47</v>
      </c>
      <c r="B1" t="s">
        <v>48</v>
      </c>
      <c r="C1" t="s">
        <v>49</v>
      </c>
      <c r="D1" t="s">
        <v>50</v>
      </c>
      <c r="E1" s="1" t="s">
        <v>9</v>
      </c>
      <c r="F1" s="1" t="s">
        <v>10</v>
      </c>
      <c r="G1" s="1" t="s">
        <v>11</v>
      </c>
      <c r="H1" s="1" t="s">
        <v>12</v>
      </c>
      <c r="I1" s="1"/>
      <c r="J1" s="1" t="s">
        <v>13</v>
      </c>
      <c r="K1" s="1"/>
      <c r="L1" s="1" t="s">
        <v>14</v>
      </c>
    </row>
    <row r="2" spans="1:12" x14ac:dyDescent="0.15">
      <c r="A2">
        <v>237</v>
      </c>
      <c r="B2" t="s">
        <v>43</v>
      </c>
      <c r="C2" t="s">
        <v>44</v>
      </c>
      <c r="D2" t="s">
        <v>45</v>
      </c>
      <c r="E2" s="1">
        <v>41.627495000000003</v>
      </c>
      <c r="F2" s="1">
        <v>0.347493</v>
      </c>
      <c r="G2" s="1">
        <v>0</v>
      </c>
      <c r="H2" s="1">
        <v>5.2972999999999999E-2</v>
      </c>
      <c r="I2" s="1">
        <f t="shared" ref="I2:I54" si="0">H2*10000</f>
        <v>529.73</v>
      </c>
      <c r="J2" s="1">
        <v>0.111808</v>
      </c>
      <c r="K2" s="1">
        <f t="shared" ref="K2:K54" si="1">J2*10000</f>
        <v>1118.0800000000002</v>
      </c>
      <c r="L2" s="1">
        <v>0</v>
      </c>
    </row>
    <row r="3" spans="1:12" x14ac:dyDescent="0.15">
      <c r="A3">
        <v>238</v>
      </c>
      <c r="B3" t="s">
        <v>43</v>
      </c>
      <c r="C3" t="s">
        <v>19</v>
      </c>
      <c r="D3" t="s">
        <v>20</v>
      </c>
      <c r="E3" s="1">
        <v>42.260857000000001</v>
      </c>
      <c r="F3" s="1">
        <v>0.34645199999999998</v>
      </c>
      <c r="G3" s="1">
        <v>0</v>
      </c>
      <c r="H3" s="1">
        <v>0</v>
      </c>
      <c r="I3" s="1">
        <f t="shared" si="0"/>
        <v>0</v>
      </c>
      <c r="J3" s="1">
        <v>0.115573</v>
      </c>
      <c r="K3" s="1">
        <f t="shared" si="1"/>
        <v>1155.73</v>
      </c>
      <c r="L3" s="1">
        <v>0</v>
      </c>
    </row>
    <row r="4" spans="1:12" x14ac:dyDescent="0.15">
      <c r="A4">
        <v>239</v>
      </c>
      <c r="B4" t="s">
        <v>43</v>
      </c>
      <c r="C4" t="s">
        <v>19</v>
      </c>
      <c r="D4" t="s">
        <v>20</v>
      </c>
      <c r="E4" s="1">
        <v>41.938198</v>
      </c>
      <c r="F4" s="1">
        <v>0.38452900000000001</v>
      </c>
      <c r="G4" s="1">
        <v>0</v>
      </c>
      <c r="H4" s="1">
        <v>0</v>
      </c>
      <c r="I4" s="1">
        <f t="shared" si="0"/>
        <v>0</v>
      </c>
      <c r="J4" s="1">
        <v>0.13708600000000001</v>
      </c>
      <c r="K4" s="1">
        <f t="shared" si="1"/>
        <v>1370.8600000000001</v>
      </c>
      <c r="L4" s="1">
        <v>1.4878000000000001E-2</v>
      </c>
    </row>
    <row r="5" spans="1:12" x14ac:dyDescent="0.15">
      <c r="A5">
        <v>240</v>
      </c>
      <c r="B5" t="s">
        <v>43</v>
      </c>
      <c r="C5" t="s">
        <v>19</v>
      </c>
      <c r="D5" t="s">
        <v>20</v>
      </c>
      <c r="E5" s="1">
        <v>41.670279999999998</v>
      </c>
      <c r="F5" s="1">
        <v>0.23863999999999999</v>
      </c>
      <c r="G5" s="1">
        <v>0</v>
      </c>
      <c r="H5" s="1">
        <v>4.2479999999999997E-2</v>
      </c>
      <c r="I5" s="1">
        <f t="shared" si="0"/>
        <v>424.79999999999995</v>
      </c>
      <c r="J5" s="1">
        <v>0.15590000000000001</v>
      </c>
      <c r="K5" s="1">
        <f t="shared" si="1"/>
        <v>1559</v>
      </c>
      <c r="L5" s="1">
        <v>1.6192000000000002E-2</v>
      </c>
    </row>
    <row r="6" spans="1:12" x14ac:dyDescent="0.15">
      <c r="A6">
        <v>241</v>
      </c>
      <c r="B6" t="s">
        <v>43</v>
      </c>
      <c r="C6" t="s">
        <v>19</v>
      </c>
      <c r="D6" t="s">
        <v>20</v>
      </c>
      <c r="E6" s="1">
        <v>41.872726</v>
      </c>
      <c r="F6" s="1">
        <v>0.39243499999999998</v>
      </c>
      <c r="G6" s="1">
        <v>7.1665999999999994E-2</v>
      </c>
      <c r="H6" s="1">
        <v>6.0833999999999999E-2</v>
      </c>
      <c r="I6" s="1">
        <f t="shared" si="0"/>
        <v>608.34</v>
      </c>
      <c r="J6" s="1">
        <v>0.12845500000000001</v>
      </c>
      <c r="K6" s="1">
        <f t="shared" si="1"/>
        <v>1284.5500000000002</v>
      </c>
      <c r="L6" s="1">
        <v>0</v>
      </c>
    </row>
    <row r="7" spans="1:12" x14ac:dyDescent="0.15">
      <c r="A7">
        <v>242</v>
      </c>
      <c r="B7" t="s">
        <v>43</v>
      </c>
      <c r="C7" t="s">
        <v>19</v>
      </c>
      <c r="D7" t="s">
        <v>20</v>
      </c>
      <c r="E7" s="1">
        <v>41.730559999999997</v>
      </c>
      <c r="F7" s="1">
        <v>0.38179299999999999</v>
      </c>
      <c r="G7" s="1">
        <v>0</v>
      </c>
      <c r="H7" s="1">
        <v>7.1036000000000002E-2</v>
      </c>
      <c r="I7" s="1">
        <f t="shared" si="0"/>
        <v>710.36</v>
      </c>
      <c r="J7" s="1">
        <v>9.3911999999999995E-2</v>
      </c>
      <c r="K7" s="1">
        <f t="shared" si="1"/>
        <v>939.12</v>
      </c>
      <c r="L7" s="1">
        <v>1.3767E-2</v>
      </c>
    </row>
    <row r="8" spans="1:12" x14ac:dyDescent="0.15">
      <c r="A8">
        <v>243</v>
      </c>
      <c r="B8" t="s">
        <v>43</v>
      </c>
      <c r="C8" t="s">
        <v>19</v>
      </c>
      <c r="D8" t="s">
        <v>20</v>
      </c>
      <c r="E8" s="1">
        <v>41.777068999999997</v>
      </c>
      <c r="F8" s="1">
        <v>0.34590900000000002</v>
      </c>
      <c r="G8" s="1">
        <v>0</v>
      </c>
      <c r="H8" s="1">
        <v>5.8377999999999999E-2</v>
      </c>
      <c r="I8" s="1">
        <f t="shared" si="0"/>
        <v>583.78</v>
      </c>
      <c r="J8" s="1">
        <v>0.10991099999999999</v>
      </c>
      <c r="K8" s="1">
        <f t="shared" si="1"/>
        <v>1099.1099999999999</v>
      </c>
      <c r="L8" s="1">
        <v>1.3544E-2</v>
      </c>
    </row>
    <row r="9" spans="1:12" x14ac:dyDescent="0.15">
      <c r="A9">
        <v>244</v>
      </c>
      <c r="B9" t="s">
        <v>43</v>
      </c>
      <c r="C9" t="s">
        <v>19</v>
      </c>
      <c r="D9" t="s">
        <v>20</v>
      </c>
      <c r="E9" s="1">
        <v>41.745586000000003</v>
      </c>
      <c r="F9" s="1">
        <v>0.32353500000000002</v>
      </c>
      <c r="G9" s="1">
        <v>0</v>
      </c>
      <c r="H9" s="1">
        <v>6.2898999999999997E-2</v>
      </c>
      <c r="I9" s="1">
        <f t="shared" si="0"/>
        <v>628.99</v>
      </c>
      <c r="J9" s="1">
        <v>0.144513</v>
      </c>
      <c r="K9" s="1">
        <f t="shared" si="1"/>
        <v>1445.13</v>
      </c>
      <c r="L9" s="1">
        <v>0</v>
      </c>
    </row>
    <row r="10" spans="1:12" x14ac:dyDescent="0.15">
      <c r="A10">
        <v>245</v>
      </c>
      <c r="B10" t="s">
        <v>43</v>
      </c>
      <c r="C10" t="s">
        <v>19</v>
      </c>
      <c r="D10" t="s">
        <v>20</v>
      </c>
      <c r="E10" s="1">
        <v>41.099364999999999</v>
      </c>
      <c r="F10" s="1">
        <v>0.45538499999999998</v>
      </c>
      <c r="G10" s="1">
        <v>0</v>
      </c>
      <c r="H10" s="1">
        <v>3.5549999999999998E-2</v>
      </c>
      <c r="I10" s="1">
        <f t="shared" si="0"/>
        <v>355.5</v>
      </c>
      <c r="J10" s="1">
        <v>0.13445199999999999</v>
      </c>
      <c r="K10" s="1">
        <f t="shared" si="1"/>
        <v>1344.52</v>
      </c>
      <c r="L10" s="1">
        <v>0</v>
      </c>
    </row>
    <row r="11" spans="1:12" s="5" customFormat="1" x14ac:dyDescent="0.15">
      <c r="A11" s="4">
        <v>257</v>
      </c>
      <c r="B11" s="5" t="s">
        <v>46</v>
      </c>
      <c r="C11" s="5" t="s">
        <v>90</v>
      </c>
      <c r="D11" s="5" t="s">
        <v>20</v>
      </c>
      <c r="E11" s="6">
        <v>41.020083999999997</v>
      </c>
      <c r="F11" s="6">
        <v>6.5867999999999996E-2</v>
      </c>
      <c r="G11" s="6">
        <v>0</v>
      </c>
      <c r="H11" s="6">
        <v>4.2757000000000003E-2</v>
      </c>
      <c r="I11" s="6">
        <f t="shared" si="0"/>
        <v>427.57000000000005</v>
      </c>
      <c r="J11" s="6">
        <v>0.17851900000000001</v>
      </c>
      <c r="K11" s="6">
        <f t="shared" si="1"/>
        <v>1785.19</v>
      </c>
      <c r="L11" s="6">
        <v>1.1638000000000001E-2</v>
      </c>
    </row>
    <row r="12" spans="1:12" x14ac:dyDescent="0.15">
      <c r="A12" s="7">
        <v>258</v>
      </c>
      <c r="B12" t="s">
        <v>46</v>
      </c>
      <c r="C12" t="s">
        <v>90</v>
      </c>
      <c r="D12" t="s">
        <v>20</v>
      </c>
      <c r="E12" s="1">
        <v>41.991233999999999</v>
      </c>
      <c r="F12" s="1">
        <v>0.21248600000000001</v>
      </c>
      <c r="G12" s="1">
        <v>0</v>
      </c>
      <c r="H12" s="1">
        <v>0</v>
      </c>
      <c r="I12" s="1">
        <f t="shared" si="0"/>
        <v>0</v>
      </c>
      <c r="J12" s="1">
        <v>0.248114</v>
      </c>
      <c r="K12" s="1">
        <f t="shared" si="1"/>
        <v>2481.14</v>
      </c>
      <c r="L12" s="1">
        <v>0</v>
      </c>
    </row>
    <row r="13" spans="1:12" x14ac:dyDescent="0.15">
      <c r="A13" s="7">
        <v>259</v>
      </c>
      <c r="B13" t="s">
        <v>46</v>
      </c>
      <c r="C13" t="s">
        <v>90</v>
      </c>
      <c r="D13" t="s">
        <v>20</v>
      </c>
      <c r="E13" s="1">
        <v>39.625056999999998</v>
      </c>
      <c r="F13" s="1">
        <v>0.17888699999999999</v>
      </c>
      <c r="G13" s="1">
        <v>0</v>
      </c>
      <c r="H13" s="1">
        <v>6.2254999999999998E-2</v>
      </c>
      <c r="I13" s="1">
        <f t="shared" si="0"/>
        <v>622.54999999999995</v>
      </c>
      <c r="J13" s="1">
        <v>0.12547700000000001</v>
      </c>
      <c r="K13" s="1">
        <f t="shared" si="1"/>
        <v>1254.77</v>
      </c>
      <c r="L13" s="1">
        <v>1.0521000000000001E-2</v>
      </c>
    </row>
    <row r="14" spans="1:12" x14ac:dyDescent="0.15">
      <c r="A14" s="7">
        <v>260</v>
      </c>
      <c r="B14" t="s">
        <v>46</v>
      </c>
      <c r="C14" t="s">
        <v>90</v>
      </c>
      <c r="D14" t="s">
        <v>20</v>
      </c>
      <c r="E14" s="1">
        <v>40.755623</v>
      </c>
      <c r="F14" s="1">
        <v>0.23555599999999999</v>
      </c>
      <c r="G14" s="1">
        <v>0</v>
      </c>
      <c r="H14" s="1">
        <v>7.5003E-2</v>
      </c>
      <c r="I14" s="1">
        <f t="shared" si="0"/>
        <v>750.03</v>
      </c>
      <c r="J14" s="1">
        <v>0.28675299999999998</v>
      </c>
      <c r="K14" s="1">
        <f t="shared" si="1"/>
        <v>2867.5299999999997</v>
      </c>
      <c r="L14" s="1">
        <v>0</v>
      </c>
    </row>
    <row r="15" spans="1:12" x14ac:dyDescent="0.15">
      <c r="A15" s="7">
        <v>261</v>
      </c>
      <c r="B15" t="s">
        <v>46</v>
      </c>
      <c r="C15" t="s">
        <v>90</v>
      </c>
      <c r="D15" t="s">
        <v>20</v>
      </c>
      <c r="E15" s="1">
        <v>40.779910999999998</v>
      </c>
      <c r="F15" s="1">
        <v>0.163827</v>
      </c>
      <c r="G15" s="1">
        <v>0</v>
      </c>
      <c r="H15" s="1">
        <v>0.18579999999999999</v>
      </c>
      <c r="I15" s="1">
        <f t="shared" si="0"/>
        <v>1858</v>
      </c>
      <c r="J15" s="1">
        <v>0.281364</v>
      </c>
      <c r="K15" s="1">
        <f t="shared" si="1"/>
        <v>2813.64</v>
      </c>
      <c r="L15" s="1">
        <v>2.0097E-2</v>
      </c>
    </row>
    <row r="16" spans="1:12" x14ac:dyDescent="0.15">
      <c r="A16" s="7">
        <v>263</v>
      </c>
      <c r="B16" t="s">
        <v>46</v>
      </c>
      <c r="C16" t="s">
        <v>90</v>
      </c>
      <c r="D16" t="s">
        <v>20</v>
      </c>
      <c r="E16" s="1">
        <v>40.146946</v>
      </c>
      <c r="F16" s="1">
        <v>0.26080399999999998</v>
      </c>
      <c r="G16" s="1">
        <v>0</v>
      </c>
      <c r="H16" s="1">
        <v>0.256081</v>
      </c>
      <c r="I16" s="1">
        <f t="shared" si="0"/>
        <v>2560.81</v>
      </c>
      <c r="J16" s="1">
        <v>0.53289200000000003</v>
      </c>
      <c r="K16" s="1">
        <f t="shared" si="1"/>
        <v>5328.92</v>
      </c>
      <c r="L16" s="1">
        <v>0</v>
      </c>
    </row>
    <row r="17" spans="1:12" x14ac:dyDescent="0.15">
      <c r="A17" s="7">
        <v>264</v>
      </c>
      <c r="B17" t="s">
        <v>46</v>
      </c>
      <c r="C17" t="s">
        <v>90</v>
      </c>
      <c r="D17" t="s">
        <v>20</v>
      </c>
      <c r="E17" s="1">
        <v>41.413924999999999</v>
      </c>
      <c r="F17" s="1">
        <v>0.39278999999999997</v>
      </c>
      <c r="G17" s="1">
        <v>0</v>
      </c>
      <c r="H17" s="1">
        <v>6.2940999999999997E-2</v>
      </c>
      <c r="I17" s="1">
        <f t="shared" si="0"/>
        <v>629.41</v>
      </c>
      <c r="J17" s="1">
        <v>0.110877</v>
      </c>
      <c r="K17" s="1">
        <f t="shared" si="1"/>
        <v>1108.77</v>
      </c>
      <c r="L17" s="1">
        <v>1.8877000000000001E-2</v>
      </c>
    </row>
    <row r="18" spans="1:12" s="9" customFormat="1" x14ac:dyDescent="0.15">
      <c r="A18" s="8">
        <v>265</v>
      </c>
      <c r="B18" s="9" t="s">
        <v>46</v>
      </c>
      <c r="C18" s="9" t="s">
        <v>90</v>
      </c>
      <c r="D18" s="9" t="s">
        <v>20</v>
      </c>
      <c r="E18" s="10">
        <v>41.633499</v>
      </c>
      <c r="F18" s="10">
        <v>0.163798</v>
      </c>
      <c r="G18" s="10">
        <v>0</v>
      </c>
      <c r="H18" s="10">
        <v>3.8378000000000002E-2</v>
      </c>
      <c r="I18" s="10">
        <f t="shared" si="0"/>
        <v>383.78000000000003</v>
      </c>
      <c r="J18" s="10">
        <v>0.117081</v>
      </c>
      <c r="K18" s="10">
        <f t="shared" si="1"/>
        <v>1170.81</v>
      </c>
      <c r="L18" s="10">
        <v>0</v>
      </c>
    </row>
    <row r="19" spans="1:12" x14ac:dyDescent="0.15">
      <c r="A19">
        <v>276</v>
      </c>
      <c r="B19" t="s">
        <v>46</v>
      </c>
      <c r="C19" t="s">
        <v>19</v>
      </c>
      <c r="D19" t="s">
        <v>20</v>
      </c>
      <c r="E19" s="1">
        <v>41.991836999999997</v>
      </c>
      <c r="F19" s="1">
        <v>0.17797499999999999</v>
      </c>
      <c r="G19" s="1">
        <v>0</v>
      </c>
      <c r="H19" s="1">
        <v>0</v>
      </c>
      <c r="I19" s="1">
        <f t="shared" si="0"/>
        <v>0</v>
      </c>
      <c r="J19" s="1">
        <v>0.102219</v>
      </c>
      <c r="K19" s="1">
        <f t="shared" si="1"/>
        <v>1022.19</v>
      </c>
      <c r="L19" s="1">
        <v>1.0212000000000001E-2</v>
      </c>
    </row>
    <row r="20" spans="1:12" x14ac:dyDescent="0.15">
      <c r="A20">
        <v>277</v>
      </c>
      <c r="B20" t="s">
        <v>46</v>
      </c>
      <c r="C20" t="s">
        <v>19</v>
      </c>
      <c r="D20" t="s">
        <v>20</v>
      </c>
      <c r="E20" s="1">
        <v>42.091290000000001</v>
      </c>
      <c r="F20" s="1">
        <v>0.140851</v>
      </c>
      <c r="G20" s="1">
        <v>0</v>
      </c>
      <c r="H20" s="1">
        <v>3.2585999999999997E-2</v>
      </c>
      <c r="I20" s="1">
        <f t="shared" si="0"/>
        <v>325.85999999999996</v>
      </c>
      <c r="J20" s="1">
        <v>0.13236000000000001</v>
      </c>
      <c r="K20" s="1">
        <f t="shared" si="1"/>
        <v>1323.6000000000001</v>
      </c>
      <c r="L20" s="1">
        <v>0</v>
      </c>
    </row>
    <row r="21" spans="1:12" x14ac:dyDescent="0.15">
      <c r="A21">
        <v>278</v>
      </c>
      <c r="B21" t="s">
        <v>46</v>
      </c>
      <c r="C21" t="s">
        <v>19</v>
      </c>
      <c r="D21" t="s">
        <v>20</v>
      </c>
      <c r="E21" s="1">
        <v>41.364738000000003</v>
      </c>
      <c r="F21" s="1">
        <v>9.1511999999999996E-2</v>
      </c>
      <c r="G21" s="1">
        <v>6.132E-2</v>
      </c>
      <c r="H21" s="1">
        <v>0</v>
      </c>
      <c r="I21" s="1">
        <f t="shared" si="0"/>
        <v>0</v>
      </c>
      <c r="J21" s="1">
        <v>8.5795999999999997E-2</v>
      </c>
      <c r="K21" s="1">
        <f t="shared" si="1"/>
        <v>857.95999999999992</v>
      </c>
      <c r="L21" s="1">
        <v>0</v>
      </c>
    </row>
    <row r="22" spans="1:12" x14ac:dyDescent="0.15">
      <c r="A22">
        <v>279</v>
      </c>
      <c r="B22" t="s">
        <v>46</v>
      </c>
      <c r="C22" t="s">
        <v>19</v>
      </c>
      <c r="D22" t="s">
        <v>20</v>
      </c>
      <c r="E22" s="1">
        <v>41.115715000000002</v>
      </c>
      <c r="F22" s="1">
        <v>9.8771999999999999E-2</v>
      </c>
      <c r="G22" s="1">
        <v>6.5632999999999997E-2</v>
      </c>
      <c r="H22" s="1">
        <v>0</v>
      </c>
      <c r="I22" s="1">
        <f t="shared" si="0"/>
        <v>0</v>
      </c>
      <c r="J22" s="1">
        <v>6.8137000000000003E-2</v>
      </c>
      <c r="K22" s="1">
        <f t="shared" si="1"/>
        <v>681.37</v>
      </c>
      <c r="L22" s="1">
        <v>0</v>
      </c>
    </row>
    <row r="23" spans="1:12" x14ac:dyDescent="0.15">
      <c r="A23">
        <v>280</v>
      </c>
      <c r="B23" t="s">
        <v>46</v>
      </c>
      <c r="C23" t="s">
        <v>19</v>
      </c>
      <c r="D23" t="s">
        <v>20</v>
      </c>
      <c r="E23" s="1">
        <v>41.779049000000001</v>
      </c>
      <c r="F23" s="1">
        <v>0.122283</v>
      </c>
      <c r="G23" s="1">
        <v>0</v>
      </c>
      <c r="H23" s="1">
        <v>0</v>
      </c>
      <c r="I23" s="1">
        <f t="shared" si="0"/>
        <v>0</v>
      </c>
      <c r="J23" s="1">
        <v>0.10345799999999999</v>
      </c>
      <c r="K23" s="1">
        <f t="shared" si="1"/>
        <v>1034.58</v>
      </c>
      <c r="L23" s="1">
        <v>0</v>
      </c>
    </row>
    <row r="24" spans="1:12" x14ac:dyDescent="0.15">
      <c r="A24">
        <v>281</v>
      </c>
      <c r="B24" t="s">
        <v>46</v>
      </c>
      <c r="C24" t="s">
        <v>19</v>
      </c>
      <c r="D24" t="s">
        <v>20</v>
      </c>
      <c r="E24" s="1">
        <v>40.960906999999999</v>
      </c>
      <c r="F24" s="1">
        <v>4.4976000000000002E-2</v>
      </c>
      <c r="G24" s="1">
        <v>0</v>
      </c>
      <c r="H24" s="1">
        <v>0</v>
      </c>
      <c r="I24" s="1">
        <f t="shared" si="0"/>
        <v>0</v>
      </c>
      <c r="J24" s="1">
        <v>9.4628000000000004E-2</v>
      </c>
      <c r="K24" s="1">
        <f t="shared" si="1"/>
        <v>946.28000000000009</v>
      </c>
      <c r="L24" s="1">
        <v>0</v>
      </c>
    </row>
    <row r="25" spans="1:12" x14ac:dyDescent="0.15">
      <c r="A25">
        <v>282</v>
      </c>
      <c r="B25" t="s">
        <v>46</v>
      </c>
      <c r="C25" t="s">
        <v>19</v>
      </c>
      <c r="D25" t="s">
        <v>20</v>
      </c>
      <c r="E25" s="1">
        <v>41.758564</v>
      </c>
      <c r="F25" s="1">
        <v>6.8001000000000006E-2</v>
      </c>
      <c r="G25" s="1">
        <v>0</v>
      </c>
      <c r="H25" s="1">
        <v>0</v>
      </c>
      <c r="I25" s="1">
        <f t="shared" si="0"/>
        <v>0</v>
      </c>
      <c r="J25" s="1">
        <v>7.3606000000000005E-2</v>
      </c>
      <c r="K25" s="1">
        <f t="shared" si="1"/>
        <v>736.06000000000006</v>
      </c>
      <c r="L25" s="1">
        <v>0</v>
      </c>
    </row>
    <row r="26" spans="1:12" x14ac:dyDescent="0.15">
      <c r="A26">
        <v>283</v>
      </c>
      <c r="B26" t="s">
        <v>46</v>
      </c>
      <c r="C26" t="s">
        <v>19</v>
      </c>
      <c r="D26" t="s">
        <v>20</v>
      </c>
      <c r="E26" s="1">
        <v>41.283684000000001</v>
      </c>
      <c r="F26" s="1">
        <v>0.20483599999999999</v>
      </c>
      <c r="G26" s="1">
        <v>0</v>
      </c>
      <c r="H26" s="1">
        <v>3.8323000000000003E-2</v>
      </c>
      <c r="I26" s="1">
        <f t="shared" si="0"/>
        <v>383.23</v>
      </c>
      <c r="J26" s="1">
        <v>0.17032</v>
      </c>
      <c r="K26" s="1">
        <f t="shared" si="1"/>
        <v>1703.2</v>
      </c>
      <c r="L26" s="1">
        <v>0</v>
      </c>
    </row>
    <row r="27" spans="1:12" x14ac:dyDescent="0.15">
      <c r="A27">
        <v>284</v>
      </c>
      <c r="B27" t="s">
        <v>46</v>
      </c>
      <c r="C27" t="s">
        <v>19</v>
      </c>
      <c r="D27" t="s">
        <v>20</v>
      </c>
      <c r="E27" s="1">
        <v>41.425460999999999</v>
      </c>
      <c r="F27" s="1">
        <v>0.10462100000000001</v>
      </c>
      <c r="G27" s="1">
        <v>8.3445000000000005E-2</v>
      </c>
      <c r="H27" s="1">
        <v>0</v>
      </c>
      <c r="I27" s="1">
        <f t="shared" si="0"/>
        <v>0</v>
      </c>
      <c r="J27" s="1">
        <v>6.8600999999999995E-2</v>
      </c>
      <c r="K27" s="1">
        <f t="shared" si="1"/>
        <v>686.01</v>
      </c>
      <c r="L27" s="1">
        <v>0</v>
      </c>
    </row>
    <row r="28" spans="1:12" x14ac:dyDescent="0.15">
      <c r="A28">
        <v>285</v>
      </c>
      <c r="B28" t="s">
        <v>46</v>
      </c>
      <c r="C28" t="s">
        <v>19</v>
      </c>
      <c r="D28" t="s">
        <v>20</v>
      </c>
      <c r="E28" s="1">
        <v>40.841785000000002</v>
      </c>
      <c r="F28" s="1">
        <v>3.6389999999999999E-2</v>
      </c>
      <c r="G28" s="1">
        <v>7.5578000000000006E-2</v>
      </c>
      <c r="H28" s="1">
        <v>0</v>
      </c>
      <c r="I28" s="1">
        <f t="shared" si="0"/>
        <v>0</v>
      </c>
      <c r="J28" s="1">
        <v>7.2876999999999997E-2</v>
      </c>
      <c r="K28" s="1">
        <f t="shared" si="1"/>
        <v>728.77</v>
      </c>
      <c r="L28" s="1">
        <v>0</v>
      </c>
    </row>
    <row r="29" spans="1:12" x14ac:dyDescent="0.15">
      <c r="A29">
        <v>227</v>
      </c>
      <c r="B29" t="s">
        <v>51</v>
      </c>
      <c r="C29" t="s">
        <v>34</v>
      </c>
      <c r="D29" t="s">
        <v>20</v>
      </c>
      <c r="E29" s="1">
        <v>41.773155000000003</v>
      </c>
      <c r="F29" s="1">
        <v>0.52942699999999998</v>
      </c>
      <c r="G29" s="1">
        <v>0</v>
      </c>
      <c r="H29" s="1">
        <v>9.3042E-2</v>
      </c>
      <c r="I29" s="1">
        <f t="shared" si="0"/>
        <v>930.42</v>
      </c>
      <c r="J29" s="1">
        <v>3.9147000000000001E-2</v>
      </c>
      <c r="K29" s="1">
        <f t="shared" si="1"/>
        <v>391.47</v>
      </c>
      <c r="L29" s="1">
        <v>3.8032999999999997E-2</v>
      </c>
    </row>
    <row r="30" spans="1:12" x14ac:dyDescent="0.15">
      <c r="A30">
        <v>228</v>
      </c>
      <c r="B30" t="s">
        <v>51</v>
      </c>
      <c r="C30" t="s">
        <v>34</v>
      </c>
      <c r="D30" t="s">
        <v>20</v>
      </c>
      <c r="E30" s="1">
        <v>41.275967000000001</v>
      </c>
      <c r="F30" s="1">
        <v>0.43265799999999999</v>
      </c>
      <c r="G30" s="1">
        <v>0</v>
      </c>
      <c r="H30" s="1">
        <v>4.3234000000000002E-2</v>
      </c>
      <c r="I30" s="1">
        <f t="shared" si="0"/>
        <v>432.34000000000003</v>
      </c>
      <c r="J30" s="1">
        <v>0.12327100000000001</v>
      </c>
      <c r="K30" s="1">
        <f t="shared" si="1"/>
        <v>1232.71</v>
      </c>
      <c r="L30" s="1">
        <v>3.7005999999999997E-2</v>
      </c>
    </row>
    <row r="31" spans="1:12" x14ac:dyDescent="0.15">
      <c r="A31">
        <v>229</v>
      </c>
      <c r="B31" t="s">
        <v>43</v>
      </c>
      <c r="C31" t="s">
        <v>34</v>
      </c>
      <c r="D31" t="s">
        <v>20</v>
      </c>
      <c r="E31" s="1">
        <v>40.770809</v>
      </c>
      <c r="F31" s="1">
        <v>0.35687200000000002</v>
      </c>
      <c r="G31" s="1">
        <v>9.8903000000000005E-2</v>
      </c>
      <c r="H31" s="1">
        <v>8.7322999999999998E-2</v>
      </c>
      <c r="I31" s="1">
        <f t="shared" si="0"/>
        <v>873.23</v>
      </c>
      <c r="J31" s="1">
        <v>0.13384299999999999</v>
      </c>
      <c r="K31" s="1">
        <f t="shared" si="1"/>
        <v>1338.4299999999998</v>
      </c>
      <c r="L31" s="1">
        <v>1.0945E-2</v>
      </c>
    </row>
    <row r="32" spans="1:12" x14ac:dyDescent="0.15">
      <c r="A32">
        <v>231</v>
      </c>
      <c r="B32" t="s">
        <v>43</v>
      </c>
      <c r="C32" t="s">
        <v>34</v>
      </c>
      <c r="D32" t="s">
        <v>20</v>
      </c>
      <c r="E32" s="1">
        <v>40.068683999999998</v>
      </c>
      <c r="F32" s="1">
        <v>0.620923</v>
      </c>
      <c r="G32" s="1">
        <v>0</v>
      </c>
      <c r="H32" s="1">
        <v>0.17646700000000001</v>
      </c>
      <c r="I32" s="1">
        <f t="shared" si="0"/>
        <v>1764.67</v>
      </c>
      <c r="J32" s="1">
        <v>8.5323999999999997E-2</v>
      </c>
      <c r="K32" s="1">
        <f t="shared" si="1"/>
        <v>853.24</v>
      </c>
      <c r="L32" s="1">
        <v>2.7269000000000002E-2</v>
      </c>
    </row>
    <row r="33" spans="1:12" x14ac:dyDescent="0.15">
      <c r="A33">
        <v>232</v>
      </c>
      <c r="B33" t="s">
        <v>43</v>
      </c>
      <c r="C33" t="s">
        <v>34</v>
      </c>
      <c r="D33" t="s">
        <v>20</v>
      </c>
      <c r="E33" s="1">
        <v>41.544701000000003</v>
      </c>
      <c r="F33" s="1">
        <v>0.44340200000000002</v>
      </c>
      <c r="G33" s="1">
        <v>7.2142999999999999E-2</v>
      </c>
      <c r="H33" s="1">
        <v>3.9559999999999998E-2</v>
      </c>
      <c r="I33" s="1">
        <f t="shared" si="0"/>
        <v>395.59999999999997</v>
      </c>
      <c r="J33" s="1">
        <v>0.10853699999999999</v>
      </c>
      <c r="K33" s="1">
        <f t="shared" si="1"/>
        <v>1085.3699999999999</v>
      </c>
      <c r="L33" s="1">
        <v>3.7984999999999998E-2</v>
      </c>
    </row>
    <row r="34" spans="1:12" x14ac:dyDescent="0.15">
      <c r="A34">
        <v>233</v>
      </c>
      <c r="B34" t="s">
        <v>43</v>
      </c>
      <c r="C34" t="s">
        <v>52</v>
      </c>
      <c r="D34" t="s">
        <v>53</v>
      </c>
      <c r="E34" s="1">
        <v>40.306255</v>
      </c>
      <c r="F34" s="1">
        <v>0.404974</v>
      </c>
      <c r="G34" s="1">
        <v>0</v>
      </c>
      <c r="H34" s="1">
        <v>5.9167999999999998E-2</v>
      </c>
      <c r="I34" s="1">
        <f t="shared" si="0"/>
        <v>591.67999999999995</v>
      </c>
      <c r="J34" s="1">
        <v>7.9544000000000004E-2</v>
      </c>
      <c r="K34" s="1">
        <f t="shared" si="1"/>
        <v>795.44</v>
      </c>
      <c r="L34" s="1">
        <v>2.8247000000000001E-2</v>
      </c>
    </row>
    <row r="35" spans="1:12" x14ac:dyDescent="0.15">
      <c r="A35">
        <v>234</v>
      </c>
      <c r="B35" t="s">
        <v>43</v>
      </c>
      <c r="C35" t="s">
        <v>54</v>
      </c>
      <c r="D35" t="s">
        <v>55</v>
      </c>
      <c r="E35" s="1">
        <v>40.661197999999999</v>
      </c>
      <c r="F35" s="1">
        <v>0.39230500000000001</v>
      </c>
      <c r="G35" s="1">
        <v>0</v>
      </c>
      <c r="H35" s="1">
        <v>9.0258000000000005E-2</v>
      </c>
      <c r="I35" s="1">
        <f t="shared" si="0"/>
        <v>902.58</v>
      </c>
      <c r="J35" s="1">
        <v>6.7399000000000001E-2</v>
      </c>
      <c r="K35" s="1">
        <f t="shared" si="1"/>
        <v>673.99</v>
      </c>
      <c r="L35" s="1">
        <v>4.0571999999999997E-2</v>
      </c>
    </row>
    <row r="36" spans="1:12" x14ac:dyDescent="0.15">
      <c r="A36">
        <v>235</v>
      </c>
      <c r="B36" t="s">
        <v>43</v>
      </c>
      <c r="C36" t="s">
        <v>34</v>
      </c>
      <c r="D36" t="s">
        <v>56</v>
      </c>
      <c r="E36" s="1">
        <v>40.939788999999998</v>
      </c>
      <c r="F36" s="1">
        <v>0.39844000000000002</v>
      </c>
      <c r="G36" s="1">
        <v>0</v>
      </c>
      <c r="H36" s="1">
        <v>7.7865000000000004E-2</v>
      </c>
      <c r="I36" s="1">
        <f t="shared" si="0"/>
        <v>778.65000000000009</v>
      </c>
      <c r="J36" s="1">
        <v>7.6950000000000005E-2</v>
      </c>
      <c r="K36" s="1">
        <f t="shared" si="1"/>
        <v>769.5</v>
      </c>
      <c r="L36" s="1">
        <v>3.8976999999999998E-2</v>
      </c>
    </row>
    <row r="37" spans="1:12" x14ac:dyDescent="0.15">
      <c r="A37">
        <v>236</v>
      </c>
      <c r="B37" t="s">
        <v>43</v>
      </c>
      <c r="C37" t="s">
        <v>34</v>
      </c>
      <c r="D37" t="s">
        <v>20</v>
      </c>
      <c r="E37" s="1">
        <v>40.020640999999998</v>
      </c>
      <c r="F37" s="1">
        <v>0.458484</v>
      </c>
      <c r="G37" s="1">
        <v>0</v>
      </c>
      <c r="H37" s="1">
        <v>0.19356799999999999</v>
      </c>
      <c r="I37" s="1">
        <f t="shared" si="0"/>
        <v>1935.6799999999998</v>
      </c>
      <c r="J37" s="1">
        <v>0.12188400000000001</v>
      </c>
      <c r="K37" s="1">
        <f t="shared" si="1"/>
        <v>1218.8400000000001</v>
      </c>
      <c r="L37" s="1">
        <v>3.1767999999999998E-2</v>
      </c>
    </row>
    <row r="38" spans="1:12" x14ac:dyDescent="0.15">
      <c r="A38">
        <v>246</v>
      </c>
      <c r="B38" t="s">
        <v>57</v>
      </c>
      <c r="C38" t="s">
        <v>34</v>
      </c>
      <c r="D38" t="s">
        <v>20</v>
      </c>
      <c r="E38" s="1">
        <v>39.762763999999997</v>
      </c>
      <c r="F38" s="1">
        <v>0.38232500000000003</v>
      </c>
      <c r="G38" s="1">
        <v>0</v>
      </c>
      <c r="H38" s="1">
        <v>7.0219000000000004E-2</v>
      </c>
      <c r="I38" s="1">
        <f t="shared" si="0"/>
        <v>702.19</v>
      </c>
      <c r="J38" s="1">
        <v>0.159581</v>
      </c>
      <c r="K38" s="1">
        <f t="shared" si="1"/>
        <v>1595.81</v>
      </c>
      <c r="L38" s="1">
        <v>2.8879999999999999E-2</v>
      </c>
    </row>
    <row r="39" spans="1:12" x14ac:dyDescent="0.15">
      <c r="A39">
        <v>247</v>
      </c>
      <c r="B39" t="s">
        <v>58</v>
      </c>
      <c r="C39" t="s">
        <v>34</v>
      </c>
      <c r="D39" t="s">
        <v>56</v>
      </c>
      <c r="E39" s="1">
        <v>40.244517999999999</v>
      </c>
      <c r="F39" s="1">
        <v>0.38405899999999998</v>
      </c>
      <c r="G39" s="1">
        <v>0</v>
      </c>
      <c r="H39" s="1">
        <v>5.1387000000000002E-2</v>
      </c>
      <c r="I39" s="1">
        <f t="shared" si="0"/>
        <v>513.87</v>
      </c>
      <c r="J39" s="1">
        <v>6.9825999999999999E-2</v>
      </c>
      <c r="K39" s="1">
        <f t="shared" si="1"/>
        <v>698.26</v>
      </c>
      <c r="L39" s="1">
        <v>2.6068000000000001E-2</v>
      </c>
    </row>
    <row r="40" spans="1:12" x14ac:dyDescent="0.15">
      <c r="A40">
        <v>248</v>
      </c>
      <c r="B40" t="s">
        <v>46</v>
      </c>
      <c r="C40" t="s">
        <v>34</v>
      </c>
      <c r="D40" t="s">
        <v>20</v>
      </c>
      <c r="E40" s="1">
        <v>40.127533</v>
      </c>
      <c r="F40" s="1">
        <v>0.28889399999999998</v>
      </c>
      <c r="G40" s="1">
        <v>0</v>
      </c>
      <c r="H40" s="1">
        <v>3.5894000000000002E-2</v>
      </c>
      <c r="I40" s="1">
        <f t="shared" si="0"/>
        <v>358.94</v>
      </c>
      <c r="J40" s="1">
        <v>9.5495999999999998E-2</v>
      </c>
      <c r="K40" s="1">
        <f t="shared" si="1"/>
        <v>954.95999999999992</v>
      </c>
      <c r="L40" s="1">
        <v>2.2648999999999999E-2</v>
      </c>
    </row>
    <row r="41" spans="1:12" x14ac:dyDescent="0.15">
      <c r="A41">
        <v>249</v>
      </c>
      <c r="B41" t="s">
        <v>46</v>
      </c>
      <c r="C41" t="s">
        <v>34</v>
      </c>
      <c r="D41" t="s">
        <v>56</v>
      </c>
      <c r="E41" s="1">
        <v>39.842120999999999</v>
      </c>
      <c r="F41" s="1">
        <v>0.33636500000000003</v>
      </c>
      <c r="G41" s="1">
        <v>0</v>
      </c>
      <c r="H41" s="1">
        <v>0.113841</v>
      </c>
      <c r="I41" s="1">
        <f t="shared" si="0"/>
        <v>1138.4100000000001</v>
      </c>
      <c r="J41" s="1">
        <v>0.118253</v>
      </c>
      <c r="K41" s="1">
        <f t="shared" si="1"/>
        <v>1182.53</v>
      </c>
      <c r="L41" s="1">
        <v>4.5761999999999997E-2</v>
      </c>
    </row>
    <row r="42" spans="1:12" x14ac:dyDescent="0.15">
      <c r="A42">
        <v>250</v>
      </c>
      <c r="B42" t="s">
        <v>46</v>
      </c>
      <c r="C42" t="s">
        <v>34</v>
      </c>
      <c r="D42" t="s">
        <v>20</v>
      </c>
      <c r="E42" s="1">
        <v>38.777863000000004</v>
      </c>
      <c r="F42" s="1">
        <v>0.34566799999999998</v>
      </c>
      <c r="G42" s="1">
        <v>0</v>
      </c>
      <c r="H42" s="1">
        <v>0.15090500000000001</v>
      </c>
      <c r="I42" s="1">
        <f t="shared" si="0"/>
        <v>1509.0500000000002</v>
      </c>
      <c r="J42" s="1">
        <v>0.103467</v>
      </c>
      <c r="K42" s="1">
        <f t="shared" si="1"/>
        <v>1034.67</v>
      </c>
      <c r="L42" s="1">
        <v>3.4470000000000001E-2</v>
      </c>
    </row>
    <row r="43" spans="1:12" x14ac:dyDescent="0.15">
      <c r="A43">
        <v>251</v>
      </c>
      <c r="B43" t="s">
        <v>46</v>
      </c>
      <c r="C43" t="s">
        <v>34</v>
      </c>
      <c r="D43" t="s">
        <v>56</v>
      </c>
      <c r="E43" s="1">
        <v>41.116371000000001</v>
      </c>
      <c r="F43" s="1">
        <v>9.7424999999999998E-2</v>
      </c>
      <c r="G43" s="1">
        <v>0</v>
      </c>
      <c r="H43" s="1">
        <v>0</v>
      </c>
      <c r="I43" s="1">
        <f t="shared" si="0"/>
        <v>0</v>
      </c>
      <c r="J43" s="1">
        <v>0.248944</v>
      </c>
      <c r="K43" s="1">
        <f t="shared" si="1"/>
        <v>2489.44</v>
      </c>
      <c r="L43" s="1">
        <v>2.4111E-2</v>
      </c>
    </row>
    <row r="44" spans="1:12" x14ac:dyDescent="0.15">
      <c r="A44">
        <v>252</v>
      </c>
      <c r="B44" t="s">
        <v>46</v>
      </c>
      <c r="C44" t="s">
        <v>34</v>
      </c>
      <c r="D44" t="s">
        <v>20</v>
      </c>
      <c r="E44" s="1">
        <v>39.066273000000002</v>
      </c>
      <c r="F44" s="1">
        <v>0.46283099999999999</v>
      </c>
      <c r="G44" s="1">
        <v>0</v>
      </c>
      <c r="H44" s="1">
        <v>4.6882E-2</v>
      </c>
      <c r="I44" s="1">
        <f t="shared" si="0"/>
        <v>468.82</v>
      </c>
      <c r="J44" s="1">
        <v>0.21652299999999999</v>
      </c>
      <c r="K44" s="1">
        <f t="shared" si="1"/>
        <v>2165.23</v>
      </c>
      <c r="L44" s="1">
        <v>2.495E-2</v>
      </c>
    </row>
    <row r="45" spans="1:12" x14ac:dyDescent="0.15">
      <c r="A45">
        <v>253</v>
      </c>
      <c r="B45" t="s">
        <v>46</v>
      </c>
      <c r="C45" t="s">
        <v>34</v>
      </c>
      <c r="D45" t="s">
        <v>56</v>
      </c>
      <c r="E45" s="1">
        <v>39.916058</v>
      </c>
      <c r="F45" s="1">
        <v>0.4173</v>
      </c>
      <c r="G45" s="1">
        <v>0</v>
      </c>
      <c r="H45" s="1">
        <v>6.7670999999999995E-2</v>
      </c>
      <c r="I45" s="1">
        <f t="shared" si="0"/>
        <v>676.70999999999992</v>
      </c>
      <c r="J45" s="1">
        <v>8.0724000000000004E-2</v>
      </c>
      <c r="K45" s="1">
        <f t="shared" si="1"/>
        <v>807.24</v>
      </c>
      <c r="L45" s="1">
        <v>3.7456999999999997E-2</v>
      </c>
    </row>
    <row r="46" spans="1:12" x14ac:dyDescent="0.15">
      <c r="A46">
        <v>254</v>
      </c>
      <c r="B46" t="s">
        <v>46</v>
      </c>
      <c r="C46" t="s">
        <v>54</v>
      </c>
      <c r="D46" t="s">
        <v>55</v>
      </c>
      <c r="E46" s="1">
        <v>38.099556</v>
      </c>
      <c r="F46" s="1">
        <v>0.635324</v>
      </c>
      <c r="G46" s="1">
        <v>0</v>
      </c>
      <c r="H46" s="1">
        <v>0.20805299999999999</v>
      </c>
      <c r="I46" s="1">
        <f t="shared" si="0"/>
        <v>2080.5299999999997</v>
      </c>
      <c r="J46" s="1">
        <v>9.0021000000000004E-2</v>
      </c>
      <c r="K46" s="1">
        <f t="shared" si="1"/>
        <v>900.21</v>
      </c>
      <c r="L46" s="1">
        <v>3.1926000000000003E-2</v>
      </c>
    </row>
    <row r="47" spans="1:12" x14ac:dyDescent="0.15">
      <c r="A47">
        <v>255</v>
      </c>
      <c r="B47" t="s">
        <v>46</v>
      </c>
      <c r="C47" t="s">
        <v>34</v>
      </c>
      <c r="D47" t="s">
        <v>20</v>
      </c>
      <c r="E47" s="1">
        <v>38.537002999999999</v>
      </c>
      <c r="F47" s="1">
        <v>0.391206</v>
      </c>
      <c r="G47" s="1">
        <v>5.7865E-2</v>
      </c>
      <c r="H47" s="1">
        <v>8.6442000000000005E-2</v>
      </c>
      <c r="I47" s="1">
        <f t="shared" si="0"/>
        <v>864.42000000000007</v>
      </c>
      <c r="J47" s="1">
        <v>0.12194000000000001</v>
      </c>
      <c r="K47" s="1">
        <f t="shared" si="1"/>
        <v>1219.4000000000001</v>
      </c>
      <c r="L47" s="1">
        <v>2.9682E-2</v>
      </c>
    </row>
    <row r="48" spans="1:12" x14ac:dyDescent="0.15">
      <c r="A48">
        <v>266</v>
      </c>
      <c r="B48" t="s">
        <v>46</v>
      </c>
      <c r="C48" t="s">
        <v>34</v>
      </c>
      <c r="D48" t="s">
        <v>56</v>
      </c>
      <c r="E48" s="1">
        <v>40.604801000000002</v>
      </c>
      <c r="F48" s="1">
        <v>0.16128600000000001</v>
      </c>
      <c r="G48" s="1">
        <v>0.106478</v>
      </c>
      <c r="H48" s="1">
        <v>6.3672000000000006E-2</v>
      </c>
      <c r="I48" s="1">
        <f t="shared" si="0"/>
        <v>636.72</v>
      </c>
      <c r="J48" s="1">
        <v>4.9256000000000001E-2</v>
      </c>
      <c r="K48" s="1">
        <f t="shared" si="1"/>
        <v>492.56</v>
      </c>
      <c r="L48" s="1">
        <v>1.7128999999999998E-2</v>
      </c>
    </row>
    <row r="49" spans="1:12" x14ac:dyDescent="0.15">
      <c r="A49">
        <v>267</v>
      </c>
      <c r="B49" t="s">
        <v>46</v>
      </c>
      <c r="C49" t="s">
        <v>59</v>
      </c>
      <c r="D49" t="s">
        <v>60</v>
      </c>
      <c r="E49" s="1">
        <v>40.640121000000001</v>
      </c>
      <c r="F49" s="1">
        <v>0.17548800000000001</v>
      </c>
      <c r="G49" s="1">
        <v>7.2997999999999993E-2</v>
      </c>
      <c r="H49" s="1">
        <v>6.6186999999999996E-2</v>
      </c>
      <c r="I49" s="1">
        <f t="shared" si="0"/>
        <v>661.87</v>
      </c>
      <c r="J49" s="1">
        <v>7.6698000000000002E-2</v>
      </c>
      <c r="K49" s="1">
        <f t="shared" si="1"/>
        <v>766.98</v>
      </c>
      <c r="L49" s="1">
        <v>1.2487E-2</v>
      </c>
    </row>
    <row r="50" spans="1:12" x14ac:dyDescent="0.15">
      <c r="A50">
        <v>268</v>
      </c>
      <c r="B50" t="s">
        <v>46</v>
      </c>
      <c r="C50" t="s">
        <v>34</v>
      </c>
      <c r="D50" t="s">
        <v>20</v>
      </c>
      <c r="E50" s="1">
        <v>40.407710999999999</v>
      </c>
      <c r="F50" s="1">
        <v>0.33935500000000002</v>
      </c>
      <c r="G50" s="1">
        <v>0</v>
      </c>
      <c r="H50" s="1">
        <v>6.1290999999999998E-2</v>
      </c>
      <c r="I50" s="1">
        <f t="shared" si="0"/>
        <v>612.91</v>
      </c>
      <c r="J50" s="1">
        <v>9.0190000000000006E-2</v>
      </c>
      <c r="K50" s="1">
        <f t="shared" si="1"/>
        <v>901.90000000000009</v>
      </c>
      <c r="L50" s="1">
        <v>2.7777E-2</v>
      </c>
    </row>
    <row r="51" spans="1:12" x14ac:dyDescent="0.15">
      <c r="A51">
        <v>269</v>
      </c>
      <c r="B51" t="s">
        <v>46</v>
      </c>
      <c r="C51" t="s">
        <v>34</v>
      </c>
      <c r="D51" t="s">
        <v>20</v>
      </c>
      <c r="E51" s="1">
        <v>40.277324999999998</v>
      </c>
      <c r="F51" s="1">
        <v>0.32458599999999999</v>
      </c>
      <c r="G51" s="1">
        <v>0</v>
      </c>
      <c r="H51" s="1">
        <v>5.8756000000000003E-2</v>
      </c>
      <c r="I51" s="1">
        <f t="shared" si="0"/>
        <v>587.56000000000006</v>
      </c>
      <c r="J51" s="1">
        <v>6.8597000000000005E-2</v>
      </c>
      <c r="K51" s="1">
        <f t="shared" si="1"/>
        <v>685.97</v>
      </c>
      <c r="L51" s="1">
        <v>2.7626999999999999E-2</v>
      </c>
    </row>
    <row r="52" spans="1:12" x14ac:dyDescent="0.15">
      <c r="A52">
        <v>272</v>
      </c>
      <c r="B52" t="s">
        <v>46</v>
      </c>
      <c r="C52" t="s">
        <v>34</v>
      </c>
      <c r="D52" t="s">
        <v>20</v>
      </c>
      <c r="E52" s="1">
        <v>39.361426999999999</v>
      </c>
      <c r="F52" s="1">
        <v>0.48596099999999998</v>
      </c>
      <c r="G52" s="1">
        <v>0</v>
      </c>
      <c r="H52" s="1">
        <v>0.116816</v>
      </c>
      <c r="I52" s="1">
        <f t="shared" si="0"/>
        <v>1168.1600000000001</v>
      </c>
      <c r="J52" s="1">
        <v>0.12847700000000001</v>
      </c>
      <c r="K52" s="1">
        <f t="shared" si="1"/>
        <v>1284.77</v>
      </c>
      <c r="L52" s="1">
        <v>3.5125000000000003E-2</v>
      </c>
    </row>
    <row r="53" spans="1:12" x14ac:dyDescent="0.15">
      <c r="A53">
        <v>273</v>
      </c>
      <c r="B53" t="s">
        <v>46</v>
      </c>
      <c r="C53" t="s">
        <v>34</v>
      </c>
      <c r="D53" t="s">
        <v>20</v>
      </c>
      <c r="E53" s="1">
        <v>39.873966000000003</v>
      </c>
      <c r="F53" s="1">
        <v>0.17700199999999999</v>
      </c>
      <c r="G53" s="1">
        <v>0</v>
      </c>
      <c r="H53" s="1">
        <v>9.0281E-2</v>
      </c>
      <c r="I53" s="1">
        <f t="shared" si="0"/>
        <v>902.81</v>
      </c>
      <c r="J53" s="1">
        <v>6.2357000000000003E-2</v>
      </c>
      <c r="K53" s="1">
        <f t="shared" si="1"/>
        <v>623.57000000000005</v>
      </c>
      <c r="L53" s="1">
        <v>0</v>
      </c>
    </row>
    <row r="54" spans="1:12" x14ac:dyDescent="0.15">
      <c r="A54">
        <v>274</v>
      </c>
      <c r="B54" t="s">
        <v>46</v>
      </c>
      <c r="C54" t="s">
        <v>34</v>
      </c>
      <c r="D54" t="s">
        <v>20</v>
      </c>
      <c r="E54" s="1">
        <v>37.003898999999997</v>
      </c>
      <c r="F54" s="1">
        <v>0.41020200000000001</v>
      </c>
      <c r="G54" s="1">
        <v>0</v>
      </c>
      <c r="H54" s="1">
        <v>0.24943499999999999</v>
      </c>
      <c r="I54" s="1">
        <f t="shared" si="0"/>
        <v>2494.35</v>
      </c>
      <c r="J54" s="1">
        <v>0.13217000000000001</v>
      </c>
      <c r="K54" s="1">
        <f t="shared" si="1"/>
        <v>1321.7</v>
      </c>
      <c r="L54" s="1">
        <v>2.2353999999999999E-2</v>
      </c>
    </row>
    <row r="58" spans="1:12" x14ac:dyDescent="0.15">
      <c r="E58" s="11" t="s">
        <v>203</v>
      </c>
      <c r="F58" s="1"/>
      <c r="I58" s="1">
        <f>MAX(I2:I54)</f>
        <v>2560.81</v>
      </c>
      <c r="K58" s="1">
        <f>MAX(K2:K54)</f>
        <v>5328.92</v>
      </c>
    </row>
    <row r="59" spans="1:12" x14ac:dyDescent="0.15">
      <c r="I59" s="1">
        <f>MIN(I2:I54)</f>
        <v>0</v>
      </c>
      <c r="K59" s="1">
        <f>MIN(K2:K54)</f>
        <v>391.47</v>
      </c>
    </row>
    <row r="63" spans="1:12" x14ac:dyDescent="0.15">
      <c r="E63">
        <f>COUNTA(C29:C54)</f>
        <v>26</v>
      </c>
      <c r="F63" t="s">
        <v>77</v>
      </c>
      <c r="G63" s="1">
        <f>AVERAGE(F29:F54)</f>
        <v>0.37895238461538455</v>
      </c>
      <c r="I63" s="1">
        <f>AVERAGE(I29:I54)</f>
        <v>922.39115384615388</v>
      </c>
      <c r="J63" s="1">
        <f>STDEV(I29:I54)</f>
        <v>588.59792733802169</v>
      </c>
      <c r="K63" s="1">
        <f>AVERAGE(K29:K54)</f>
        <v>1057.084230769231</v>
      </c>
      <c r="L63" s="1">
        <f>STDEV(K29:K54)</f>
        <v>474.66168858396821</v>
      </c>
    </row>
    <row r="64" spans="1:12" x14ac:dyDescent="0.15">
      <c r="E64">
        <f>COUNTA(C19:C28,C2:C10)</f>
        <v>19</v>
      </c>
      <c r="F64" t="s">
        <v>78</v>
      </c>
      <c r="G64" s="1">
        <f>AVERAGE(F2:F10,F19:F28)</f>
        <v>0.22665199999999999</v>
      </c>
      <c r="I64" s="1">
        <f>AVERAGE(I2:I10,I19:I28)</f>
        <v>239.50473684210527</v>
      </c>
      <c r="J64" s="1">
        <f>STDEV(I2:I10,I19:I28)</f>
        <v>275.04824512899182</v>
      </c>
      <c r="K64" s="1">
        <f>AVERAGE(K2:K10,K19:K28)</f>
        <v>1107.1642105263159</v>
      </c>
      <c r="L64" s="1">
        <f>STDEV(K2:K10,K19:K28)</f>
        <v>302.64093951442766</v>
      </c>
    </row>
    <row r="65" spans="5:12" x14ac:dyDescent="0.15">
      <c r="E65">
        <f>COUNTA(C11:C18)</f>
        <v>8</v>
      </c>
      <c r="F65" t="s">
        <v>79</v>
      </c>
      <c r="G65" s="1">
        <f>AVERAGE(F11:F18)</f>
        <v>0.20925199999999999</v>
      </c>
      <c r="I65" s="1">
        <f>AVERAGE(I11:I18)</f>
        <v>904.01874999999984</v>
      </c>
      <c r="J65" s="1">
        <f>STDEV(I11:I18)</f>
        <v>857.59516740438653</v>
      </c>
      <c r="K65" s="1">
        <f>AVERAGE(K11:K18)</f>
        <v>2351.3462500000005</v>
      </c>
      <c r="L65" s="1">
        <f>STDEV(K11:K18)</f>
        <v>1405.2771447749317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view="pageLayout" workbookViewId="0">
      <selection activeCell="B42" sqref="B42"/>
    </sheetView>
  </sheetViews>
  <sheetFormatPr baseColWidth="10" defaultRowHeight="13" x14ac:dyDescent="0.15"/>
  <cols>
    <col min="2" max="2" width="12.6640625" bestFit="1" customWidth="1"/>
    <col min="3" max="3" width="13.6640625" bestFit="1" customWidth="1"/>
  </cols>
  <sheetData>
    <row r="1" spans="1:7" x14ac:dyDescent="0.15">
      <c r="A1" t="s">
        <v>94</v>
      </c>
      <c r="B1" t="s">
        <v>112</v>
      </c>
      <c r="C1" t="s">
        <v>100</v>
      </c>
      <c r="D1" t="s">
        <v>98</v>
      </c>
      <c r="E1" t="s">
        <v>126</v>
      </c>
      <c r="F1" t="s">
        <v>128</v>
      </c>
      <c r="G1" t="s">
        <v>127</v>
      </c>
    </row>
    <row r="2" spans="1:7" x14ac:dyDescent="0.15">
      <c r="A2" t="s">
        <v>102</v>
      </c>
      <c r="B2">
        <v>-6.4868759082755556</v>
      </c>
      <c r="C2">
        <v>0.91919522701780298</v>
      </c>
      <c r="D2" t="s">
        <v>103</v>
      </c>
      <c r="E2">
        <v>1</v>
      </c>
      <c r="F2">
        <v>1</v>
      </c>
      <c r="G2" t="s">
        <v>104</v>
      </c>
    </row>
    <row r="3" spans="1:7" x14ac:dyDescent="0.15">
      <c r="A3" t="s">
        <v>102</v>
      </c>
      <c r="B3">
        <v>-8.0273802657848528</v>
      </c>
      <c r="C3">
        <v>0.91919522701780298</v>
      </c>
      <c r="D3" t="s">
        <v>103</v>
      </c>
      <c r="E3">
        <v>2</v>
      </c>
      <c r="F3">
        <v>1</v>
      </c>
      <c r="G3" t="s">
        <v>104</v>
      </c>
    </row>
    <row r="4" spans="1:7" x14ac:dyDescent="0.15">
      <c r="A4" t="s">
        <v>102</v>
      </c>
      <c r="B4">
        <v>-6.5300866488341303</v>
      </c>
      <c r="C4">
        <v>0.91919522701780298</v>
      </c>
      <c r="D4" t="s">
        <v>103</v>
      </c>
      <c r="E4">
        <v>3</v>
      </c>
      <c r="F4">
        <v>1</v>
      </c>
      <c r="G4" t="s">
        <v>104</v>
      </c>
    </row>
    <row r="5" spans="1:7" x14ac:dyDescent="0.15">
      <c r="A5" t="s">
        <v>102</v>
      </c>
      <c r="B5">
        <v>-8.8845552647660462</v>
      </c>
      <c r="C5">
        <v>0.91919522701780298</v>
      </c>
      <c r="D5" t="s">
        <v>103</v>
      </c>
      <c r="E5">
        <v>4</v>
      </c>
      <c r="F5">
        <v>1</v>
      </c>
      <c r="G5" t="s">
        <v>104</v>
      </c>
    </row>
    <row r="6" spans="1:7" x14ac:dyDescent="0.15">
      <c r="A6" t="s">
        <v>102</v>
      </c>
      <c r="B6">
        <v>-7.3849963552762166</v>
      </c>
      <c r="C6">
        <v>0.91919522701780298</v>
      </c>
      <c r="D6" t="s">
        <v>103</v>
      </c>
      <c r="E6">
        <v>5</v>
      </c>
      <c r="F6">
        <v>1</v>
      </c>
      <c r="G6" t="s">
        <v>104</v>
      </c>
    </row>
    <row r="7" spans="1:7" x14ac:dyDescent="0.15">
      <c r="A7" s="2" t="s">
        <v>105</v>
      </c>
      <c r="B7">
        <v>-9.0002695915834963</v>
      </c>
      <c r="C7">
        <v>0.91919522701780298</v>
      </c>
      <c r="D7" t="s">
        <v>103</v>
      </c>
      <c r="E7">
        <v>1</v>
      </c>
      <c r="F7">
        <v>2</v>
      </c>
      <c r="G7" t="s">
        <v>104</v>
      </c>
    </row>
    <row r="8" spans="1:7" x14ac:dyDescent="0.15">
      <c r="A8" s="2" t="s">
        <v>105</v>
      </c>
      <c r="B8">
        <v>-8.0397181410308693</v>
      </c>
      <c r="C8">
        <v>0.91919522701780298</v>
      </c>
      <c r="D8" t="s">
        <v>103</v>
      </c>
      <c r="E8">
        <v>2</v>
      </c>
      <c r="F8">
        <v>2</v>
      </c>
      <c r="G8" t="s">
        <v>104</v>
      </c>
    </row>
    <row r="9" spans="1:7" x14ac:dyDescent="0.15">
      <c r="A9" s="2" t="s">
        <v>105</v>
      </c>
      <c r="B9">
        <v>-9.8804765867221853</v>
      </c>
      <c r="C9">
        <v>0.91919522701780298</v>
      </c>
      <c r="D9" t="s">
        <v>103</v>
      </c>
      <c r="E9">
        <v>3</v>
      </c>
      <c r="F9">
        <v>2</v>
      </c>
      <c r="G9" t="s">
        <v>104</v>
      </c>
    </row>
    <row r="10" spans="1:7" x14ac:dyDescent="0.15">
      <c r="A10" s="2" t="s">
        <v>105</v>
      </c>
      <c r="B10">
        <v>-5.3264532520273953</v>
      </c>
      <c r="C10">
        <v>0.91919522701780298</v>
      </c>
      <c r="D10" t="s">
        <v>103</v>
      </c>
      <c r="E10">
        <v>4</v>
      </c>
      <c r="F10">
        <v>2</v>
      </c>
      <c r="G10" t="s">
        <v>104</v>
      </c>
    </row>
    <row r="11" spans="1:7" x14ac:dyDescent="0.15">
      <c r="A11" s="2" t="s">
        <v>105</v>
      </c>
      <c r="B11">
        <v>-7.9623188335923167</v>
      </c>
      <c r="C11">
        <v>0.91919522701780298</v>
      </c>
      <c r="D11" t="s">
        <v>103</v>
      </c>
      <c r="E11">
        <v>5</v>
      </c>
      <c r="F11">
        <v>2</v>
      </c>
      <c r="G11" t="s">
        <v>104</v>
      </c>
    </row>
    <row r="12" spans="1:7" x14ac:dyDescent="0.15">
      <c r="A12" t="s">
        <v>106</v>
      </c>
      <c r="B12">
        <v>-8.29787203354336</v>
      </c>
      <c r="C12">
        <v>0.91919522701780254</v>
      </c>
      <c r="D12" t="s">
        <v>107</v>
      </c>
      <c r="E12">
        <v>1</v>
      </c>
      <c r="F12">
        <v>1</v>
      </c>
      <c r="G12" t="s">
        <v>104</v>
      </c>
    </row>
    <row r="13" spans="1:7" x14ac:dyDescent="0.15">
      <c r="A13" t="s">
        <v>108</v>
      </c>
      <c r="B13">
        <v>-9.7725889107117414</v>
      </c>
      <c r="C13">
        <v>0.91919522701780254</v>
      </c>
      <c r="D13" t="s">
        <v>107</v>
      </c>
      <c r="E13">
        <v>2</v>
      </c>
      <c r="F13">
        <v>1</v>
      </c>
      <c r="G13" t="s">
        <v>104</v>
      </c>
    </row>
    <row r="14" spans="1:7" x14ac:dyDescent="0.15">
      <c r="A14" t="s">
        <v>106</v>
      </c>
      <c r="B14">
        <v>-9.567127663581573</v>
      </c>
      <c r="C14">
        <v>0.91919522701780298</v>
      </c>
      <c r="D14" t="s">
        <v>107</v>
      </c>
      <c r="E14">
        <v>3</v>
      </c>
      <c r="F14">
        <v>1</v>
      </c>
      <c r="G14" t="s">
        <v>104</v>
      </c>
    </row>
    <row r="15" spans="1:7" x14ac:dyDescent="0.15">
      <c r="A15" t="s">
        <v>106</v>
      </c>
      <c r="B15">
        <v>-9.208519380224697</v>
      </c>
      <c r="C15">
        <v>0.91919522701780298</v>
      </c>
      <c r="D15" t="s">
        <v>107</v>
      </c>
      <c r="E15">
        <v>4</v>
      </c>
      <c r="F15">
        <v>1</v>
      </c>
      <c r="G15" t="s">
        <v>104</v>
      </c>
    </row>
    <row r="16" spans="1:7" x14ac:dyDescent="0.15">
      <c r="A16" t="s">
        <v>106</v>
      </c>
      <c r="B16">
        <v>-8.018741010291194</v>
      </c>
      <c r="C16">
        <v>0.91919522701780298</v>
      </c>
      <c r="D16" t="s">
        <v>107</v>
      </c>
      <c r="E16">
        <v>5</v>
      </c>
      <c r="F16">
        <v>1</v>
      </c>
      <c r="G16" t="s">
        <v>104</v>
      </c>
    </row>
    <row r="17" spans="1:7" x14ac:dyDescent="0.15">
      <c r="A17" t="s">
        <v>109</v>
      </c>
      <c r="B17">
        <v>-10.158061373145554</v>
      </c>
      <c r="C17">
        <v>0.91919522701780298</v>
      </c>
      <c r="D17" t="s">
        <v>107</v>
      </c>
      <c r="E17">
        <v>1</v>
      </c>
      <c r="F17">
        <v>2</v>
      </c>
      <c r="G17" t="s">
        <v>104</v>
      </c>
    </row>
    <row r="18" spans="1:7" x14ac:dyDescent="0.15">
      <c r="A18" t="s">
        <v>109</v>
      </c>
      <c r="B18">
        <v>-9.5802708588135097</v>
      </c>
      <c r="C18">
        <v>0.91919522701780298</v>
      </c>
      <c r="D18" t="s">
        <v>107</v>
      </c>
      <c r="E18">
        <v>2</v>
      </c>
      <c r="F18">
        <v>2</v>
      </c>
      <c r="G18" t="s">
        <v>104</v>
      </c>
    </row>
    <row r="19" spans="1:7" x14ac:dyDescent="0.15">
      <c r="A19" t="s">
        <v>109</v>
      </c>
      <c r="B19">
        <v>-9.1849913175978557</v>
      </c>
      <c r="C19">
        <v>0.91919522701780298</v>
      </c>
      <c r="D19" t="s">
        <v>107</v>
      </c>
      <c r="E19">
        <v>3</v>
      </c>
      <c r="F19">
        <v>2</v>
      </c>
      <c r="G19" t="s">
        <v>104</v>
      </c>
    </row>
    <row r="20" spans="1:7" x14ac:dyDescent="0.15">
      <c r="A20" t="s">
        <v>109</v>
      </c>
      <c r="B20">
        <v>-9.0042113456192254</v>
      </c>
      <c r="C20">
        <v>0.91919522701780298</v>
      </c>
      <c r="D20" t="s">
        <v>107</v>
      </c>
      <c r="E20">
        <v>4</v>
      </c>
      <c r="F20">
        <v>2</v>
      </c>
      <c r="G20" t="s">
        <v>104</v>
      </c>
    </row>
    <row r="21" spans="1:7" x14ac:dyDescent="0.15">
      <c r="A21" t="s">
        <v>109</v>
      </c>
      <c r="B21">
        <v>-8.2939382058807443</v>
      </c>
      <c r="C21">
        <v>0.91919522701780298</v>
      </c>
      <c r="D21" t="s">
        <v>107</v>
      </c>
      <c r="E21">
        <v>5</v>
      </c>
      <c r="F21">
        <v>2</v>
      </c>
      <c r="G21" t="s">
        <v>104</v>
      </c>
    </row>
    <row r="22" spans="1:7" x14ac:dyDescent="0.15">
      <c r="A22" t="s">
        <v>110</v>
      </c>
      <c r="B22">
        <v>-9.2192004808418915</v>
      </c>
      <c r="C22">
        <v>0.91919522701780298</v>
      </c>
      <c r="D22" t="s">
        <v>89</v>
      </c>
      <c r="E22">
        <v>1</v>
      </c>
      <c r="F22">
        <v>2</v>
      </c>
      <c r="G22" t="s">
        <v>104</v>
      </c>
    </row>
    <row r="23" spans="1:7" x14ac:dyDescent="0.15">
      <c r="A23" t="s">
        <v>110</v>
      </c>
      <c r="B23">
        <v>-8.9923210793250021</v>
      </c>
      <c r="C23">
        <v>0.91919522701780298</v>
      </c>
      <c r="D23" t="s">
        <v>111</v>
      </c>
      <c r="E23">
        <v>2</v>
      </c>
      <c r="F23">
        <v>2</v>
      </c>
      <c r="G23" t="s">
        <v>104</v>
      </c>
    </row>
    <row r="24" spans="1:7" x14ac:dyDescent="0.15">
      <c r="A24" t="s">
        <v>110</v>
      </c>
      <c r="B24">
        <v>-10.289856276855399</v>
      </c>
      <c r="C24">
        <v>0.91919522701780298</v>
      </c>
      <c r="D24" t="s">
        <v>111</v>
      </c>
      <c r="E24">
        <v>3</v>
      </c>
      <c r="F24">
        <v>2</v>
      </c>
      <c r="G24" t="s">
        <v>104</v>
      </c>
    </row>
    <row r="25" spans="1:7" x14ac:dyDescent="0.15">
      <c r="A25" t="s">
        <v>110</v>
      </c>
      <c r="B25">
        <v>-7.8959156223526872</v>
      </c>
      <c r="C25">
        <v>0.91919522701780298</v>
      </c>
      <c r="D25" t="s">
        <v>111</v>
      </c>
      <c r="E25">
        <v>4</v>
      </c>
      <c r="F25">
        <v>2</v>
      </c>
      <c r="G25" t="s">
        <v>104</v>
      </c>
    </row>
    <row r="26" spans="1:7" x14ac:dyDescent="0.15">
      <c r="A26" t="s">
        <v>110</v>
      </c>
      <c r="B26">
        <v>-9.2537836516086571</v>
      </c>
      <c r="C26">
        <v>0.91919522701780298</v>
      </c>
      <c r="D26" t="s">
        <v>111</v>
      </c>
      <c r="E26">
        <v>5</v>
      </c>
      <c r="F26">
        <v>2</v>
      </c>
      <c r="G26" t="s">
        <v>104</v>
      </c>
    </row>
    <row r="27" spans="1:7" x14ac:dyDescent="0.15">
      <c r="A27" t="s">
        <v>110</v>
      </c>
      <c r="B27">
        <v>-10.405350665307331</v>
      </c>
      <c r="C27">
        <v>0.91919522701780298</v>
      </c>
      <c r="D27" t="s">
        <v>111</v>
      </c>
      <c r="E27">
        <v>6</v>
      </c>
      <c r="F27">
        <v>2</v>
      </c>
      <c r="G27" t="s">
        <v>104</v>
      </c>
    </row>
    <row r="28" spans="1:7" x14ac:dyDescent="0.15">
      <c r="A28" t="s">
        <v>110</v>
      </c>
      <c r="B28">
        <v>-9.8972324676759182</v>
      </c>
      <c r="C28">
        <v>0.91919522701780298</v>
      </c>
      <c r="D28" t="s">
        <v>111</v>
      </c>
      <c r="E28">
        <v>7</v>
      </c>
      <c r="F28">
        <v>2</v>
      </c>
      <c r="G28" t="s">
        <v>104</v>
      </c>
    </row>
    <row r="29" spans="1:7" x14ac:dyDescent="0.15">
      <c r="A29" t="s">
        <v>110</v>
      </c>
      <c r="B29">
        <v>-9.8678260206373913</v>
      </c>
      <c r="C29">
        <v>0.91919522701780298</v>
      </c>
      <c r="D29" t="s">
        <v>111</v>
      </c>
      <c r="E29">
        <v>8</v>
      </c>
      <c r="F29">
        <v>2</v>
      </c>
      <c r="G29" t="s">
        <v>104</v>
      </c>
    </row>
    <row r="30" spans="1:7" x14ac:dyDescent="0.15">
      <c r="A30" t="s">
        <v>110</v>
      </c>
      <c r="B30">
        <v>-8.6901133903857097</v>
      </c>
      <c r="C30">
        <v>0.91919522701780298</v>
      </c>
      <c r="D30" t="s">
        <v>111</v>
      </c>
      <c r="E30">
        <v>9</v>
      </c>
      <c r="F30">
        <v>2</v>
      </c>
      <c r="G30" t="s">
        <v>104</v>
      </c>
    </row>
    <row r="31" spans="1:7" x14ac:dyDescent="0.15">
      <c r="A31" t="s">
        <v>110</v>
      </c>
      <c r="B31">
        <v>-8.3941520088453991</v>
      </c>
      <c r="C31">
        <v>0.91919522701780298</v>
      </c>
      <c r="D31" t="s">
        <v>111</v>
      </c>
      <c r="E31">
        <v>10</v>
      </c>
      <c r="F31">
        <v>2</v>
      </c>
      <c r="G31" t="s">
        <v>104</v>
      </c>
    </row>
    <row r="36" spans="1:3" x14ac:dyDescent="0.15">
      <c r="B36">
        <f>MIN(B2:B31)</f>
        <v>-10.405350665307331</v>
      </c>
    </row>
    <row r="37" spans="1:3" x14ac:dyDescent="0.15">
      <c r="B37">
        <f>MAX(B2:B30)</f>
        <v>-5.3264532520273953</v>
      </c>
    </row>
    <row r="40" spans="1:3" x14ac:dyDescent="0.15">
      <c r="A40" t="s">
        <v>81</v>
      </c>
      <c r="B40">
        <f>AVERAGE(B2:B11)</f>
        <v>-7.7523130847893054</v>
      </c>
      <c r="C40">
        <f>STDEV(B2:B11)</f>
        <v>1.3616044432666266</v>
      </c>
    </row>
    <row r="41" spans="1:3" x14ac:dyDescent="0.15">
      <c r="A41" t="s">
        <v>80</v>
      </c>
      <c r="B41">
        <f>AVERAGE(B12:B21)</f>
        <v>-9.1086322099409465</v>
      </c>
      <c r="C41">
        <f>STDEV(B12:B21)</f>
        <v>0.70792609887184943</v>
      </c>
    </row>
    <row r="42" spans="1:3" x14ac:dyDescent="0.15">
      <c r="A42" t="s">
        <v>80</v>
      </c>
      <c r="B42">
        <f>AVERAGE(B23:B31)</f>
        <v>-9.2985056869992757</v>
      </c>
      <c r="C42">
        <f>STDEV(B22:B31)</f>
        <v>0.82644797564295192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view="pageLayout" workbookViewId="0">
      <selection activeCell="F16" sqref="F16"/>
    </sheetView>
  </sheetViews>
  <sheetFormatPr baseColWidth="10" defaultRowHeight="13" x14ac:dyDescent="0.15"/>
  <sheetData>
    <row r="1" spans="1:7" x14ac:dyDescent="0.15">
      <c r="A1" t="s">
        <v>94</v>
      </c>
      <c r="B1" t="s">
        <v>112</v>
      </c>
      <c r="C1" t="s">
        <v>100</v>
      </c>
      <c r="D1" t="s">
        <v>98</v>
      </c>
      <c r="E1" t="s">
        <v>126</v>
      </c>
      <c r="F1" t="s">
        <v>128</v>
      </c>
      <c r="G1" t="s">
        <v>127</v>
      </c>
    </row>
    <row r="2" spans="1:7" x14ac:dyDescent="0.15">
      <c r="A2" t="s">
        <v>113</v>
      </c>
      <c r="B2">
        <v>-8.2512778456952365</v>
      </c>
      <c r="C2">
        <v>0.92259120218665902</v>
      </c>
      <c r="D2" t="s">
        <v>103</v>
      </c>
      <c r="E2">
        <v>1</v>
      </c>
      <c r="F2">
        <v>1</v>
      </c>
      <c r="G2" t="s">
        <v>104</v>
      </c>
    </row>
    <row r="3" spans="1:7" x14ac:dyDescent="0.15">
      <c r="A3" t="s">
        <v>113</v>
      </c>
      <c r="B3">
        <v>-9.4528132441604757</v>
      </c>
      <c r="C3">
        <v>0.92259120218665902</v>
      </c>
      <c r="D3" t="s">
        <v>103</v>
      </c>
      <c r="E3">
        <v>2</v>
      </c>
      <c r="F3">
        <v>1</v>
      </c>
      <c r="G3" t="s">
        <v>104</v>
      </c>
    </row>
    <row r="4" spans="1:7" x14ac:dyDescent="0.15">
      <c r="A4" t="s">
        <v>113</v>
      </c>
      <c r="B4">
        <v>-8.2573046855921621</v>
      </c>
      <c r="C4">
        <v>0.92259120218665902</v>
      </c>
      <c r="D4" t="s">
        <v>103</v>
      </c>
      <c r="E4">
        <v>3</v>
      </c>
      <c r="F4">
        <v>1</v>
      </c>
      <c r="G4" t="s">
        <v>104</v>
      </c>
    </row>
    <row r="5" spans="1:7" x14ac:dyDescent="0.15">
      <c r="A5" t="s">
        <v>113</v>
      </c>
      <c r="B5">
        <v>-9.2338586733124988</v>
      </c>
      <c r="C5">
        <v>0.92259120218665902</v>
      </c>
      <c r="D5" t="s">
        <v>103</v>
      </c>
      <c r="E5">
        <v>4</v>
      </c>
      <c r="F5">
        <v>1</v>
      </c>
      <c r="G5" t="s">
        <v>104</v>
      </c>
    </row>
    <row r="6" spans="1:7" x14ac:dyDescent="0.15">
      <c r="A6" t="s">
        <v>113</v>
      </c>
      <c r="B6">
        <v>-9.9831863758910178</v>
      </c>
      <c r="C6">
        <v>0.92259120218665902</v>
      </c>
      <c r="D6" t="s">
        <v>103</v>
      </c>
      <c r="E6">
        <v>5</v>
      </c>
      <c r="F6">
        <v>1</v>
      </c>
      <c r="G6" t="s">
        <v>104</v>
      </c>
    </row>
    <row r="7" spans="1:7" x14ac:dyDescent="0.15">
      <c r="A7" t="s">
        <v>114</v>
      </c>
      <c r="B7">
        <v>-8.5604996798404063</v>
      </c>
      <c r="C7">
        <v>0.92259120218665902</v>
      </c>
      <c r="D7" t="s">
        <v>103</v>
      </c>
      <c r="E7">
        <v>1</v>
      </c>
      <c r="F7">
        <v>2</v>
      </c>
      <c r="G7" t="s">
        <v>104</v>
      </c>
    </row>
    <row r="8" spans="1:7" x14ac:dyDescent="0.15">
      <c r="A8" t="s">
        <v>114</v>
      </c>
      <c r="B8">
        <v>-8.5088412239729951</v>
      </c>
      <c r="C8">
        <v>0.92259120218665902</v>
      </c>
      <c r="D8" t="s">
        <v>103</v>
      </c>
      <c r="E8">
        <v>2</v>
      </c>
      <c r="F8">
        <v>2</v>
      </c>
      <c r="G8" t="s">
        <v>104</v>
      </c>
    </row>
    <row r="9" spans="1:7" x14ac:dyDescent="0.15">
      <c r="A9" t="s">
        <v>114</v>
      </c>
      <c r="B9">
        <v>-8.751720977463906</v>
      </c>
      <c r="C9">
        <v>0.92259120218665902</v>
      </c>
      <c r="D9" t="s">
        <v>115</v>
      </c>
      <c r="E9">
        <v>3</v>
      </c>
      <c r="F9">
        <v>2</v>
      </c>
      <c r="G9" t="s">
        <v>116</v>
      </c>
    </row>
    <row r="10" spans="1:7" x14ac:dyDescent="0.15">
      <c r="A10" t="s">
        <v>114</v>
      </c>
      <c r="B10">
        <v>-9.6396422115054836</v>
      </c>
      <c r="C10">
        <v>0.92259120218665902</v>
      </c>
      <c r="D10" t="s">
        <v>103</v>
      </c>
      <c r="E10">
        <v>4</v>
      </c>
      <c r="F10">
        <v>2</v>
      </c>
      <c r="G10" t="s">
        <v>104</v>
      </c>
    </row>
    <row r="11" spans="1:7" x14ac:dyDescent="0.15">
      <c r="A11" t="s">
        <v>114</v>
      </c>
      <c r="B11">
        <v>-9.0602632608263196</v>
      </c>
      <c r="C11">
        <v>0.92259120218665902</v>
      </c>
      <c r="D11" t="s">
        <v>103</v>
      </c>
      <c r="E11">
        <v>5</v>
      </c>
      <c r="F11">
        <v>2</v>
      </c>
      <c r="G11" t="s">
        <v>117</v>
      </c>
    </row>
    <row r="12" spans="1:7" x14ac:dyDescent="0.15">
      <c r="A12" t="s">
        <v>118</v>
      </c>
      <c r="B12">
        <v>-8.9107611884859939</v>
      </c>
      <c r="C12">
        <v>0.92259120218665902</v>
      </c>
      <c r="D12" t="s">
        <v>115</v>
      </c>
      <c r="E12">
        <v>1</v>
      </c>
      <c r="F12">
        <v>5</v>
      </c>
      <c r="G12" t="s">
        <v>116</v>
      </c>
    </row>
    <row r="13" spans="1:7" x14ac:dyDescent="0.15">
      <c r="A13" t="s">
        <v>118</v>
      </c>
      <c r="B13">
        <v>-10.48348035424185</v>
      </c>
      <c r="C13">
        <v>0.92259120218665902</v>
      </c>
      <c r="D13" t="s">
        <v>103</v>
      </c>
      <c r="E13">
        <v>2</v>
      </c>
      <c r="F13">
        <v>5</v>
      </c>
      <c r="G13" t="s">
        <v>104</v>
      </c>
    </row>
    <row r="14" spans="1:7" x14ac:dyDescent="0.15">
      <c r="A14" t="s">
        <v>118</v>
      </c>
      <c r="B14">
        <v>-8.9524006725729652</v>
      </c>
      <c r="C14">
        <v>0.92259120218665902</v>
      </c>
      <c r="D14" t="s">
        <v>103</v>
      </c>
      <c r="E14">
        <v>3</v>
      </c>
      <c r="F14">
        <v>5</v>
      </c>
      <c r="G14" t="s">
        <v>104</v>
      </c>
    </row>
    <row r="15" spans="1:7" x14ac:dyDescent="0.15">
      <c r="A15" t="s">
        <v>118</v>
      </c>
      <c r="B15">
        <v>-9.4864727116024117</v>
      </c>
      <c r="C15">
        <v>0.92259120218665902</v>
      </c>
      <c r="D15" t="s">
        <v>103</v>
      </c>
      <c r="E15">
        <v>4</v>
      </c>
      <c r="F15">
        <v>5</v>
      </c>
      <c r="G15" t="s">
        <v>104</v>
      </c>
    </row>
    <row r="16" spans="1:7" x14ac:dyDescent="0.15">
      <c r="A16" t="s">
        <v>118</v>
      </c>
      <c r="B16">
        <v>-8.7311124707193404</v>
      </c>
      <c r="C16">
        <v>0.92259120218665902</v>
      </c>
      <c r="D16" t="s">
        <v>103</v>
      </c>
      <c r="E16">
        <v>5</v>
      </c>
      <c r="F16">
        <v>5</v>
      </c>
      <c r="G16" t="s">
        <v>104</v>
      </c>
    </row>
    <row r="17" spans="1:7" x14ac:dyDescent="0.15">
      <c r="A17" t="s">
        <v>119</v>
      </c>
      <c r="B17">
        <v>-9.3090246721027032</v>
      </c>
      <c r="C17">
        <v>0.92259120218665902</v>
      </c>
      <c r="D17" t="s">
        <v>107</v>
      </c>
      <c r="E17">
        <v>1</v>
      </c>
      <c r="F17">
        <v>1</v>
      </c>
      <c r="G17" t="s">
        <v>104</v>
      </c>
    </row>
    <row r="18" spans="1:7" x14ac:dyDescent="0.15">
      <c r="A18" t="s">
        <v>119</v>
      </c>
      <c r="B18">
        <v>-8.7045366630983398</v>
      </c>
      <c r="C18">
        <v>0.92259120218665902</v>
      </c>
      <c r="D18" t="s">
        <v>107</v>
      </c>
      <c r="E18">
        <v>2</v>
      </c>
      <c r="F18">
        <v>1</v>
      </c>
      <c r="G18" t="s">
        <v>104</v>
      </c>
    </row>
    <row r="19" spans="1:7" x14ac:dyDescent="0.15">
      <c r="A19" t="s">
        <v>119</v>
      </c>
      <c r="B19">
        <v>-8.9963522614686671</v>
      </c>
      <c r="C19">
        <v>0.92259120218665902</v>
      </c>
      <c r="D19" t="s">
        <v>107</v>
      </c>
      <c r="E19">
        <v>3</v>
      </c>
      <c r="F19">
        <v>1</v>
      </c>
      <c r="G19" t="s">
        <v>104</v>
      </c>
    </row>
    <row r="20" spans="1:7" x14ac:dyDescent="0.15">
      <c r="A20" t="s">
        <v>119</v>
      </c>
      <c r="B20">
        <v>-10.142257500406538</v>
      </c>
      <c r="C20">
        <v>0.92259120218665902</v>
      </c>
      <c r="D20" t="s">
        <v>107</v>
      </c>
      <c r="E20">
        <v>4</v>
      </c>
      <c r="F20">
        <v>1</v>
      </c>
      <c r="G20" t="s">
        <v>104</v>
      </c>
    </row>
    <row r="21" spans="1:7" x14ac:dyDescent="0.15">
      <c r="A21" t="s">
        <v>119</v>
      </c>
      <c r="B21">
        <v>-9.8790291172828848</v>
      </c>
      <c r="C21">
        <v>0.92259120218665902</v>
      </c>
      <c r="D21" t="s">
        <v>107</v>
      </c>
      <c r="E21">
        <v>5</v>
      </c>
      <c r="F21">
        <v>1</v>
      </c>
      <c r="G21" t="s">
        <v>104</v>
      </c>
    </row>
    <row r="22" spans="1:7" x14ac:dyDescent="0.15">
      <c r="A22" t="s">
        <v>120</v>
      </c>
      <c r="B22">
        <v>-10.59614830927624</v>
      </c>
      <c r="C22">
        <v>0.92259120218665902</v>
      </c>
      <c r="D22" t="s">
        <v>107</v>
      </c>
      <c r="E22">
        <v>1</v>
      </c>
      <c r="F22">
        <v>2</v>
      </c>
      <c r="G22" t="s">
        <v>104</v>
      </c>
    </row>
    <row r="23" spans="1:7" x14ac:dyDescent="0.15">
      <c r="A23" t="s">
        <v>120</v>
      </c>
      <c r="B23">
        <v>-7.5735652895065915</v>
      </c>
      <c r="C23">
        <v>0.92259120218665902</v>
      </c>
      <c r="D23" t="s">
        <v>107</v>
      </c>
      <c r="E23">
        <v>2</v>
      </c>
      <c r="F23">
        <v>2</v>
      </c>
      <c r="G23" t="s">
        <v>104</v>
      </c>
    </row>
    <row r="24" spans="1:7" x14ac:dyDescent="0.15">
      <c r="A24" t="s">
        <v>120</v>
      </c>
      <c r="B24">
        <v>-8.5652001699757481</v>
      </c>
      <c r="C24">
        <v>0.92259120218665902</v>
      </c>
      <c r="D24" t="s">
        <v>107</v>
      </c>
      <c r="E24">
        <v>3</v>
      </c>
      <c r="F24">
        <v>2</v>
      </c>
      <c r="G24" t="s">
        <v>104</v>
      </c>
    </row>
    <row r="25" spans="1:7" x14ac:dyDescent="0.15">
      <c r="A25" t="s">
        <v>120</v>
      </c>
      <c r="B25">
        <v>-9.0171599021975357</v>
      </c>
      <c r="C25">
        <v>0.92259120218665902</v>
      </c>
      <c r="D25" t="s">
        <v>121</v>
      </c>
      <c r="E25">
        <v>4</v>
      </c>
      <c r="F25">
        <v>2</v>
      </c>
      <c r="G25" t="s">
        <v>116</v>
      </c>
    </row>
    <row r="26" spans="1:7" x14ac:dyDescent="0.15">
      <c r="A26" t="s">
        <v>120</v>
      </c>
      <c r="B26">
        <v>-8.8657030676899655</v>
      </c>
      <c r="C26">
        <v>0.92259120218665902</v>
      </c>
      <c r="D26" t="s">
        <v>121</v>
      </c>
      <c r="E26">
        <v>5</v>
      </c>
      <c r="F26">
        <v>2</v>
      </c>
      <c r="G26" t="s">
        <v>116</v>
      </c>
    </row>
    <row r="27" spans="1:7" x14ac:dyDescent="0.15">
      <c r="A27" t="s">
        <v>122</v>
      </c>
      <c r="B27">
        <v>-9.4933387650077936</v>
      </c>
      <c r="C27">
        <v>0.9225912021866588</v>
      </c>
      <c r="D27" t="s">
        <v>123</v>
      </c>
      <c r="E27">
        <v>1</v>
      </c>
      <c r="F27">
        <v>2</v>
      </c>
      <c r="G27" t="s">
        <v>116</v>
      </c>
    </row>
    <row r="28" spans="1:7" x14ac:dyDescent="0.15">
      <c r="A28" t="s">
        <v>122</v>
      </c>
      <c r="B28">
        <v>-7.5163040646277768</v>
      </c>
      <c r="C28">
        <v>0.9225912021866588</v>
      </c>
      <c r="D28" t="s">
        <v>111</v>
      </c>
      <c r="E28">
        <v>2</v>
      </c>
      <c r="F28">
        <v>2</v>
      </c>
      <c r="G28" t="s">
        <v>104</v>
      </c>
    </row>
    <row r="29" spans="1:7" x14ac:dyDescent="0.15">
      <c r="A29" t="s">
        <v>122</v>
      </c>
      <c r="B29">
        <v>-9.2685827119000113</v>
      </c>
      <c r="C29">
        <v>0.9225912021866588</v>
      </c>
      <c r="D29" t="s">
        <v>111</v>
      </c>
      <c r="E29">
        <v>3</v>
      </c>
      <c r="F29">
        <v>2</v>
      </c>
      <c r="G29" t="s">
        <v>104</v>
      </c>
    </row>
    <row r="30" spans="1:7" x14ac:dyDescent="0.15">
      <c r="A30" t="s">
        <v>122</v>
      </c>
      <c r="B30">
        <v>-9.3050586833601745</v>
      </c>
      <c r="C30">
        <v>0.9225912021866588</v>
      </c>
      <c r="D30" t="s">
        <v>111</v>
      </c>
      <c r="E30">
        <v>4</v>
      </c>
      <c r="F30">
        <v>2</v>
      </c>
      <c r="G30" t="s">
        <v>104</v>
      </c>
    </row>
    <row r="31" spans="1:7" x14ac:dyDescent="0.15">
      <c r="A31" t="s">
        <v>122</v>
      </c>
      <c r="B31">
        <v>-9.6454278740946098</v>
      </c>
      <c r="C31">
        <v>0.9225912021866588</v>
      </c>
      <c r="D31" t="s">
        <v>123</v>
      </c>
      <c r="E31">
        <v>5</v>
      </c>
      <c r="F31">
        <v>2</v>
      </c>
      <c r="G31" t="s">
        <v>104</v>
      </c>
    </row>
    <row r="32" spans="1:7" x14ac:dyDescent="0.15">
      <c r="A32" t="s">
        <v>122</v>
      </c>
      <c r="B32">
        <v>-9.5452828806317189</v>
      </c>
      <c r="C32">
        <v>0.9225912021866588</v>
      </c>
      <c r="D32" t="s">
        <v>111</v>
      </c>
      <c r="E32">
        <v>6</v>
      </c>
      <c r="F32">
        <v>2</v>
      </c>
      <c r="G32" t="s">
        <v>104</v>
      </c>
    </row>
    <row r="33" spans="1:7" x14ac:dyDescent="0.15">
      <c r="A33" t="s">
        <v>122</v>
      </c>
      <c r="B33">
        <v>-8.739427627478813</v>
      </c>
      <c r="C33">
        <v>0.9225912021866588</v>
      </c>
      <c r="D33" t="s">
        <v>111</v>
      </c>
      <c r="E33">
        <v>7</v>
      </c>
      <c r="F33">
        <v>2</v>
      </c>
      <c r="G33" t="s">
        <v>104</v>
      </c>
    </row>
    <row r="34" spans="1:7" x14ac:dyDescent="0.15">
      <c r="A34" t="s">
        <v>122</v>
      </c>
      <c r="B34">
        <v>-9.8542321816394978</v>
      </c>
      <c r="C34">
        <v>0.9225912021866588</v>
      </c>
      <c r="D34" t="s">
        <v>111</v>
      </c>
      <c r="E34">
        <v>8</v>
      </c>
      <c r="F34">
        <v>2</v>
      </c>
      <c r="G34" t="s">
        <v>104</v>
      </c>
    </row>
    <row r="35" spans="1:7" x14ac:dyDescent="0.15">
      <c r="A35" t="s">
        <v>122</v>
      </c>
      <c r="B35">
        <v>-9.0769144367145476</v>
      </c>
      <c r="C35">
        <v>0.9225912021866588</v>
      </c>
      <c r="D35" t="s">
        <v>111</v>
      </c>
      <c r="E35">
        <v>9</v>
      </c>
      <c r="F35">
        <v>2</v>
      </c>
      <c r="G35" t="s">
        <v>104</v>
      </c>
    </row>
    <row r="36" spans="1:7" x14ac:dyDescent="0.15">
      <c r="A36" t="s">
        <v>122</v>
      </c>
      <c r="B36">
        <v>-10.094455779464107</v>
      </c>
      <c r="C36">
        <v>0.9225912021866588</v>
      </c>
      <c r="D36" t="s">
        <v>111</v>
      </c>
      <c r="E36">
        <v>10</v>
      </c>
      <c r="F36">
        <v>2</v>
      </c>
      <c r="G36" t="s">
        <v>104</v>
      </c>
    </row>
    <row r="37" spans="1:7" x14ac:dyDescent="0.15">
      <c r="A37" t="s">
        <v>124</v>
      </c>
      <c r="B37">
        <v>-8.1409025874561411</v>
      </c>
      <c r="C37">
        <v>0.9225912021866588</v>
      </c>
      <c r="D37" t="s">
        <v>111</v>
      </c>
      <c r="E37">
        <v>11</v>
      </c>
      <c r="F37">
        <v>2</v>
      </c>
      <c r="G37" t="s">
        <v>104</v>
      </c>
    </row>
    <row r="38" spans="1:7" x14ac:dyDescent="0.15">
      <c r="A38" t="s">
        <v>124</v>
      </c>
      <c r="B38">
        <v>-8.5986851802369859</v>
      </c>
      <c r="C38">
        <v>0.9225912021866588</v>
      </c>
      <c r="D38" t="s">
        <v>111</v>
      </c>
      <c r="E38">
        <v>12</v>
      </c>
      <c r="F38">
        <v>2</v>
      </c>
      <c r="G38" t="s">
        <v>104</v>
      </c>
    </row>
    <row r="39" spans="1:7" x14ac:dyDescent="0.15">
      <c r="A39" t="s">
        <v>124</v>
      </c>
      <c r="B39">
        <v>-8.5048764828964369</v>
      </c>
      <c r="C39">
        <v>0.9225912021866588</v>
      </c>
      <c r="D39" t="s">
        <v>111</v>
      </c>
      <c r="E39">
        <v>13</v>
      </c>
      <c r="F39">
        <v>2</v>
      </c>
      <c r="G39" t="s">
        <v>104</v>
      </c>
    </row>
    <row r="40" spans="1:7" x14ac:dyDescent="0.15">
      <c r="A40" t="s">
        <v>124</v>
      </c>
      <c r="B40">
        <v>-8.1349314731551363</v>
      </c>
      <c r="C40">
        <v>0.9225912021866588</v>
      </c>
      <c r="D40" t="s">
        <v>111</v>
      </c>
      <c r="E40">
        <v>14</v>
      </c>
      <c r="F40">
        <v>2</v>
      </c>
      <c r="G40" t="s">
        <v>104</v>
      </c>
    </row>
    <row r="41" spans="1:7" x14ac:dyDescent="0.15">
      <c r="A41" t="s">
        <v>124</v>
      </c>
      <c r="B41">
        <v>-8.5536888548862766</v>
      </c>
      <c r="C41">
        <v>0.9225912021866588</v>
      </c>
      <c r="D41" t="s">
        <v>111</v>
      </c>
      <c r="E41">
        <v>15</v>
      </c>
      <c r="F41">
        <v>2</v>
      </c>
      <c r="G41" t="s">
        <v>104</v>
      </c>
    </row>
    <row r="42" spans="1:7" x14ac:dyDescent="0.15">
      <c r="A42" t="s">
        <v>124</v>
      </c>
      <c r="B42">
        <v>-8.0376915946438476</v>
      </c>
      <c r="C42">
        <v>0.9225912021866588</v>
      </c>
      <c r="D42" t="s">
        <v>111</v>
      </c>
      <c r="E42">
        <v>16</v>
      </c>
      <c r="F42">
        <v>2</v>
      </c>
      <c r="G42" t="s">
        <v>104</v>
      </c>
    </row>
    <row r="43" spans="1:7" x14ac:dyDescent="0.15">
      <c r="A43" t="s">
        <v>124</v>
      </c>
      <c r="B43">
        <v>-10.315650920289963</v>
      </c>
      <c r="C43">
        <v>0.9225912021866588</v>
      </c>
      <c r="D43" t="s">
        <v>111</v>
      </c>
      <c r="E43">
        <v>17</v>
      </c>
      <c r="F43">
        <v>2</v>
      </c>
      <c r="G43" t="s">
        <v>104</v>
      </c>
    </row>
    <row r="44" spans="1:7" x14ac:dyDescent="0.15">
      <c r="A44" t="s">
        <v>124</v>
      </c>
      <c r="B44">
        <v>-10.571284751503258</v>
      </c>
      <c r="C44">
        <v>0.9225912021866588</v>
      </c>
      <c r="D44" t="s">
        <v>111</v>
      </c>
      <c r="E44">
        <v>18</v>
      </c>
      <c r="F44">
        <v>2</v>
      </c>
      <c r="G44" t="s">
        <v>104</v>
      </c>
    </row>
    <row r="45" spans="1:7" x14ac:dyDescent="0.15">
      <c r="A45" t="s">
        <v>124</v>
      </c>
      <c r="B45">
        <v>-9.5130548751552997</v>
      </c>
      <c r="C45">
        <v>0.9225912021866588</v>
      </c>
      <c r="D45" t="s">
        <v>111</v>
      </c>
      <c r="E45">
        <v>19</v>
      </c>
      <c r="F45">
        <v>2</v>
      </c>
      <c r="G45" t="s">
        <v>104</v>
      </c>
    </row>
    <row r="46" spans="1:7" x14ac:dyDescent="0.15">
      <c r="A46" t="s">
        <v>124</v>
      </c>
      <c r="B46">
        <v>-9.7681536665296083</v>
      </c>
      <c r="C46">
        <v>0.9225912021866588</v>
      </c>
      <c r="D46" t="s">
        <v>111</v>
      </c>
      <c r="E46">
        <v>20</v>
      </c>
      <c r="F46">
        <v>2</v>
      </c>
      <c r="G46" t="s">
        <v>104</v>
      </c>
    </row>
    <row r="47" spans="1:7" x14ac:dyDescent="0.15">
      <c r="A47" s="2" t="s">
        <v>125</v>
      </c>
      <c r="B47">
        <v>-8.9172721875646648</v>
      </c>
      <c r="C47">
        <v>0.92259120218665902</v>
      </c>
      <c r="D47" t="s">
        <v>111</v>
      </c>
      <c r="E47">
        <v>1</v>
      </c>
      <c r="F47">
        <v>1</v>
      </c>
      <c r="G47" t="s">
        <v>104</v>
      </c>
    </row>
    <row r="48" spans="1:7" x14ac:dyDescent="0.15">
      <c r="A48" s="2" t="s">
        <v>125</v>
      </c>
      <c r="B48">
        <v>-6.0111422897480811</v>
      </c>
      <c r="C48">
        <v>0.92259120218665902</v>
      </c>
      <c r="D48" t="s">
        <v>123</v>
      </c>
      <c r="E48">
        <v>2</v>
      </c>
      <c r="F48">
        <v>1</v>
      </c>
      <c r="G48" t="s">
        <v>116</v>
      </c>
    </row>
    <row r="49" spans="1:7" x14ac:dyDescent="0.15">
      <c r="A49" s="2" t="s">
        <v>125</v>
      </c>
      <c r="B49">
        <v>-9.9419679922256865</v>
      </c>
      <c r="C49">
        <v>0.92259120218665902</v>
      </c>
      <c r="D49" t="s">
        <v>123</v>
      </c>
      <c r="E49">
        <v>3</v>
      </c>
      <c r="F49">
        <v>1</v>
      </c>
      <c r="G49" t="s">
        <v>116</v>
      </c>
    </row>
    <row r="50" spans="1:7" x14ac:dyDescent="0.15">
      <c r="A50" s="2" t="s">
        <v>125</v>
      </c>
      <c r="B50">
        <v>-7.2624391365961873</v>
      </c>
      <c r="C50">
        <v>0.92259120218665902</v>
      </c>
      <c r="D50" t="s">
        <v>111</v>
      </c>
      <c r="E50">
        <v>4</v>
      </c>
      <c r="F50">
        <v>1</v>
      </c>
      <c r="G50" t="s">
        <v>104</v>
      </c>
    </row>
    <row r="51" spans="1:7" x14ac:dyDescent="0.15">
      <c r="A51" s="2" t="s">
        <v>125</v>
      </c>
      <c r="B51">
        <v>-8.1669920464484367</v>
      </c>
      <c r="C51">
        <v>0.92259120218665902</v>
      </c>
      <c r="D51" t="s">
        <v>111</v>
      </c>
      <c r="E51">
        <v>5</v>
      </c>
      <c r="F51">
        <v>1</v>
      </c>
      <c r="G51" t="s">
        <v>104</v>
      </c>
    </row>
    <row r="54" spans="1:7" x14ac:dyDescent="0.15">
      <c r="B54">
        <f>MIN(B1:B51)</f>
        <v>-10.59614830927624</v>
      </c>
    </row>
    <row r="55" spans="1:7" x14ac:dyDescent="0.15">
      <c r="B55">
        <f>MAX(B1:B51)</f>
        <v>-6.0111422897480811</v>
      </c>
    </row>
    <row r="57" spans="1:7" x14ac:dyDescent="0.15">
      <c r="A57" t="s">
        <v>82</v>
      </c>
      <c r="B57">
        <f>AVERAGE(B17:B26)</f>
        <v>-9.164897695300521</v>
      </c>
      <c r="C57">
        <f>STDEV(B17:B26)</f>
        <v>0.86782784093363252</v>
      </c>
      <c r="D57" t="s">
        <v>84</v>
      </c>
    </row>
    <row r="58" spans="1:7" x14ac:dyDescent="0.15">
      <c r="A58" t="s">
        <v>78</v>
      </c>
      <c r="B58">
        <f>AVERAGE(B2:B16)</f>
        <v>-9.0842423717255372</v>
      </c>
      <c r="C58">
        <f>STDEV(B2:B16)</f>
        <v>0.63588115982382387</v>
      </c>
      <c r="D58" t="s">
        <v>85</v>
      </c>
    </row>
    <row r="59" spans="1:7" x14ac:dyDescent="0.15">
      <c r="A59" t="s">
        <v>83</v>
      </c>
      <c r="B59">
        <f>AVERAGE(B27:B51)</f>
        <v>-8.919110361770203</v>
      </c>
      <c r="C59">
        <f>STDEV(B27:B51)</f>
        <v>1.056192980983254</v>
      </c>
      <c r="D59" t="s">
        <v>86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"/>
  <sheetViews>
    <sheetView view="pageLayout" topLeftCell="A50" workbookViewId="0">
      <selection activeCell="F72" sqref="F72:F73"/>
    </sheetView>
  </sheetViews>
  <sheetFormatPr baseColWidth="10" defaultRowHeight="13" x14ac:dyDescent="0.15"/>
  <sheetData>
    <row r="1" spans="1:12" x14ac:dyDescent="0.15">
      <c r="A1" t="s">
        <v>199</v>
      </c>
      <c r="B1" t="s">
        <v>6</v>
      </c>
      <c r="C1" t="s">
        <v>7</v>
      </c>
      <c r="D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/>
      <c r="J1" s="1" t="s">
        <v>13</v>
      </c>
      <c r="K1" s="1"/>
      <c r="L1" s="1" t="s">
        <v>14</v>
      </c>
    </row>
    <row r="2" spans="1:12" x14ac:dyDescent="0.15">
      <c r="A2">
        <v>58</v>
      </c>
      <c r="B2" t="s">
        <v>15</v>
      </c>
      <c r="C2" t="s">
        <v>16</v>
      </c>
      <c r="D2" t="s">
        <v>17</v>
      </c>
      <c r="E2" s="1">
        <v>41.390304999999998</v>
      </c>
      <c r="F2" s="1">
        <v>0.64081100000000002</v>
      </c>
      <c r="G2" s="1">
        <v>0</v>
      </c>
      <c r="H2" s="1">
        <v>0</v>
      </c>
      <c r="I2" s="1">
        <f>H2*10000</f>
        <v>0</v>
      </c>
      <c r="J2" s="1">
        <v>0</v>
      </c>
      <c r="K2" s="1">
        <f>J2*10000</f>
        <v>0</v>
      </c>
      <c r="L2" s="1">
        <v>4.2320999999999998E-2</v>
      </c>
    </row>
    <row r="3" spans="1:12" x14ac:dyDescent="0.15">
      <c r="A3">
        <v>59</v>
      </c>
      <c r="B3" t="s">
        <v>18</v>
      </c>
      <c r="C3" t="s">
        <v>19</v>
      </c>
      <c r="D3" t="s">
        <v>20</v>
      </c>
      <c r="E3" s="1">
        <v>40.223357999999998</v>
      </c>
      <c r="F3" s="1">
        <v>0.44393199999999999</v>
      </c>
      <c r="G3" s="1">
        <v>0</v>
      </c>
      <c r="H3" s="1">
        <v>0.22811400000000001</v>
      </c>
      <c r="I3" s="1">
        <f>H3*10000</f>
        <v>2281.1400000000003</v>
      </c>
      <c r="J3" s="1">
        <v>9.0388999999999997E-2</v>
      </c>
      <c r="K3" s="1">
        <f t="shared" ref="K3:K64" si="0">J3*10000</f>
        <v>903.89</v>
      </c>
      <c r="L3" s="1">
        <v>4.2018E-2</v>
      </c>
    </row>
    <row r="4" spans="1:12" x14ac:dyDescent="0.15">
      <c r="A4">
        <v>60</v>
      </c>
      <c r="B4" t="s">
        <v>21</v>
      </c>
      <c r="C4" t="s">
        <v>19</v>
      </c>
      <c r="D4" t="s">
        <v>20</v>
      </c>
      <c r="E4" s="1">
        <v>39.454624000000003</v>
      </c>
      <c r="F4" s="1">
        <v>0.61270500000000006</v>
      </c>
      <c r="G4" s="1">
        <v>0</v>
      </c>
      <c r="H4" s="1">
        <v>0.28593000000000002</v>
      </c>
      <c r="I4" s="1">
        <f t="shared" ref="I4:I64" si="1">H4*10000</f>
        <v>2859.3</v>
      </c>
      <c r="J4" s="1">
        <v>4.8580999999999999E-2</v>
      </c>
      <c r="K4" s="1">
        <f t="shared" si="0"/>
        <v>485.81</v>
      </c>
      <c r="L4" s="1">
        <v>5.2422000000000003E-2</v>
      </c>
    </row>
    <row r="5" spans="1:12" x14ac:dyDescent="0.15">
      <c r="A5">
        <v>61</v>
      </c>
      <c r="B5" t="s">
        <v>21</v>
      </c>
      <c r="C5" t="s">
        <v>19</v>
      </c>
      <c r="D5" t="s">
        <v>20</v>
      </c>
      <c r="E5" s="1">
        <v>40.905495000000002</v>
      </c>
      <c r="F5" s="1">
        <v>0.52342599999999995</v>
      </c>
      <c r="G5" s="1">
        <v>0</v>
      </c>
      <c r="H5" s="1">
        <v>0</v>
      </c>
      <c r="I5" s="1">
        <f t="shared" si="1"/>
        <v>0</v>
      </c>
      <c r="J5" s="1">
        <v>0.24485799999999999</v>
      </c>
      <c r="K5" s="1">
        <f t="shared" si="0"/>
        <v>2448.58</v>
      </c>
      <c r="L5" s="1">
        <v>0</v>
      </c>
    </row>
    <row r="6" spans="1:12" x14ac:dyDescent="0.15">
      <c r="A6">
        <v>62</v>
      </c>
      <c r="B6" t="s">
        <v>21</v>
      </c>
      <c r="C6" t="s">
        <v>19</v>
      </c>
      <c r="D6" t="s">
        <v>20</v>
      </c>
      <c r="E6" s="1">
        <v>41.344310999999998</v>
      </c>
      <c r="F6" s="1">
        <v>0.29920799999999997</v>
      </c>
      <c r="G6" s="1">
        <v>0</v>
      </c>
      <c r="H6" s="1">
        <v>5.4815999999999997E-2</v>
      </c>
      <c r="I6" s="1">
        <f t="shared" si="1"/>
        <v>548.16</v>
      </c>
      <c r="J6" s="1">
        <v>0.18102199999999999</v>
      </c>
      <c r="K6" s="1">
        <f t="shared" si="0"/>
        <v>1810.2199999999998</v>
      </c>
      <c r="L6" s="1">
        <v>1.2009000000000001E-2</v>
      </c>
    </row>
    <row r="7" spans="1:12" x14ac:dyDescent="0.15">
      <c r="A7">
        <v>63</v>
      </c>
      <c r="B7" t="s">
        <v>21</v>
      </c>
      <c r="C7" t="s">
        <v>19</v>
      </c>
      <c r="D7" t="s">
        <v>20</v>
      </c>
      <c r="E7" s="1">
        <v>40.542746999999999</v>
      </c>
      <c r="F7" s="1">
        <v>0.52846099999999996</v>
      </c>
      <c r="G7" s="1">
        <v>0</v>
      </c>
      <c r="H7" s="1">
        <v>0.11135299999999999</v>
      </c>
      <c r="I7" s="1">
        <f t="shared" si="1"/>
        <v>1113.53</v>
      </c>
      <c r="J7" s="1">
        <v>8.7402999999999995E-2</v>
      </c>
      <c r="K7" s="1">
        <f t="shared" si="0"/>
        <v>874.03</v>
      </c>
      <c r="L7" s="1">
        <v>2.3990000000000001E-2</v>
      </c>
    </row>
    <row r="8" spans="1:12" x14ac:dyDescent="0.15">
      <c r="A8">
        <v>64</v>
      </c>
      <c r="B8" t="s">
        <v>21</v>
      </c>
      <c r="C8" t="s">
        <v>19</v>
      </c>
      <c r="D8" t="s">
        <v>20</v>
      </c>
      <c r="E8" s="1">
        <v>41.360835999999999</v>
      </c>
      <c r="F8" s="1">
        <v>0.76561299999999999</v>
      </c>
      <c r="G8" s="1">
        <v>0</v>
      </c>
      <c r="H8" s="1">
        <v>6.9979E-2</v>
      </c>
      <c r="I8" s="1">
        <f t="shared" si="1"/>
        <v>699.79</v>
      </c>
      <c r="J8" s="1">
        <v>3.5879000000000001E-2</v>
      </c>
      <c r="K8" s="1">
        <f t="shared" si="0"/>
        <v>358.79</v>
      </c>
      <c r="L8" s="1">
        <v>8.1652000000000002E-2</v>
      </c>
    </row>
    <row r="9" spans="1:12" x14ac:dyDescent="0.15">
      <c r="A9">
        <v>65</v>
      </c>
      <c r="B9" t="s">
        <v>21</v>
      </c>
      <c r="C9" t="s">
        <v>19</v>
      </c>
      <c r="D9" t="s">
        <v>20</v>
      </c>
      <c r="E9" s="1">
        <v>40.973148000000002</v>
      </c>
      <c r="F9" s="1">
        <v>0.39225900000000002</v>
      </c>
      <c r="G9" s="1">
        <v>0</v>
      </c>
      <c r="H9" s="1">
        <v>0.139018</v>
      </c>
      <c r="I9" s="1">
        <f t="shared" si="1"/>
        <v>1390.18</v>
      </c>
      <c r="J9" s="1">
        <v>0.25473200000000001</v>
      </c>
      <c r="K9" s="1">
        <f t="shared" si="0"/>
        <v>2547.3200000000002</v>
      </c>
      <c r="L9" s="1">
        <v>1.5487000000000001E-2</v>
      </c>
    </row>
    <row r="10" spans="1:12" x14ac:dyDescent="0.15">
      <c r="A10">
        <v>66</v>
      </c>
      <c r="B10" t="s">
        <v>21</v>
      </c>
      <c r="C10" t="s">
        <v>19</v>
      </c>
      <c r="D10" t="s">
        <v>20</v>
      </c>
      <c r="E10" s="1">
        <v>40.712929000000003</v>
      </c>
      <c r="F10" s="1">
        <v>0.438386</v>
      </c>
      <c r="G10" s="1">
        <v>0</v>
      </c>
      <c r="H10" s="1">
        <v>7.0722999999999994E-2</v>
      </c>
      <c r="I10" s="1">
        <f t="shared" si="1"/>
        <v>707.2299999999999</v>
      </c>
      <c r="J10" s="1">
        <v>5.9873999999999997E-2</v>
      </c>
      <c r="K10" s="1">
        <f t="shared" si="0"/>
        <v>598.74</v>
      </c>
      <c r="L10" s="1">
        <v>1.4532E-2</v>
      </c>
    </row>
    <row r="11" spans="1:12" x14ac:dyDescent="0.15">
      <c r="A11">
        <v>67</v>
      </c>
      <c r="B11" t="s">
        <v>21</v>
      </c>
      <c r="C11" t="s">
        <v>22</v>
      </c>
      <c r="D11" t="s">
        <v>23</v>
      </c>
      <c r="E11" s="1">
        <v>40.934291999999999</v>
      </c>
      <c r="F11" s="1">
        <v>0.41576400000000002</v>
      </c>
      <c r="G11" s="1">
        <v>0</v>
      </c>
      <c r="H11" s="1">
        <v>6.0539000000000003E-2</v>
      </c>
      <c r="I11" s="1">
        <f t="shared" si="1"/>
        <v>605.39</v>
      </c>
      <c r="J11" s="1">
        <v>0.122777</v>
      </c>
      <c r="K11" s="1">
        <f t="shared" si="0"/>
        <v>1227.77</v>
      </c>
      <c r="L11" s="1">
        <v>1.5044E-2</v>
      </c>
    </row>
    <row r="12" spans="1:12" x14ac:dyDescent="0.15">
      <c r="A12">
        <v>68</v>
      </c>
      <c r="B12" t="s">
        <v>21</v>
      </c>
      <c r="C12" t="s">
        <v>24</v>
      </c>
      <c r="D12" t="s">
        <v>25</v>
      </c>
      <c r="E12" s="1">
        <v>40.346347999999999</v>
      </c>
      <c r="F12" s="1">
        <v>0.40005099999999999</v>
      </c>
      <c r="G12" s="1">
        <v>6.5375000000000003E-2</v>
      </c>
      <c r="H12" s="1">
        <v>0</v>
      </c>
      <c r="I12" s="1">
        <f t="shared" si="1"/>
        <v>0</v>
      </c>
      <c r="J12" s="1">
        <v>7.0912000000000003E-2</v>
      </c>
      <c r="K12" s="1">
        <f t="shared" si="0"/>
        <v>709.12</v>
      </c>
      <c r="L12" s="1">
        <v>3.3644E-2</v>
      </c>
    </row>
    <row r="13" spans="1:12" x14ac:dyDescent="0.15">
      <c r="A13">
        <v>69</v>
      </c>
      <c r="B13" t="s">
        <v>21</v>
      </c>
      <c r="C13" t="s">
        <v>26</v>
      </c>
      <c r="D13" t="s">
        <v>23</v>
      </c>
      <c r="E13" s="1">
        <v>39.842818999999999</v>
      </c>
      <c r="F13" s="1">
        <v>0.51347699999999996</v>
      </c>
      <c r="G13" s="1">
        <v>0</v>
      </c>
      <c r="H13" s="1">
        <v>8.3506999999999998E-2</v>
      </c>
      <c r="I13" s="1">
        <f t="shared" si="1"/>
        <v>835.06999999999994</v>
      </c>
      <c r="J13" s="1">
        <v>0</v>
      </c>
      <c r="K13" s="1">
        <f t="shared" si="0"/>
        <v>0</v>
      </c>
      <c r="L13" s="1">
        <v>3.4707000000000002E-2</v>
      </c>
    </row>
    <row r="14" spans="1:12" x14ac:dyDescent="0.15">
      <c r="A14">
        <v>70</v>
      </c>
      <c r="B14" t="s">
        <v>21</v>
      </c>
      <c r="C14" t="s">
        <v>27</v>
      </c>
      <c r="D14" t="s">
        <v>28</v>
      </c>
      <c r="E14" s="1">
        <v>40.947116999999999</v>
      </c>
      <c r="F14" s="1">
        <v>0.33036500000000002</v>
      </c>
      <c r="G14" s="1">
        <v>0</v>
      </c>
      <c r="H14" s="1">
        <v>0.14870900000000001</v>
      </c>
      <c r="I14" s="1">
        <f t="shared" si="1"/>
        <v>1487.0900000000001</v>
      </c>
      <c r="J14" s="1">
        <v>0.21027699999999999</v>
      </c>
      <c r="K14" s="1">
        <f t="shared" si="0"/>
        <v>2102.77</v>
      </c>
      <c r="L14" s="1">
        <v>0</v>
      </c>
    </row>
    <row r="15" spans="1:12" x14ac:dyDescent="0.15">
      <c r="A15">
        <v>71</v>
      </c>
      <c r="B15" t="s">
        <v>21</v>
      </c>
      <c r="C15" t="s">
        <v>27</v>
      </c>
      <c r="D15" t="s">
        <v>28</v>
      </c>
      <c r="E15" s="1">
        <v>39.351607999999999</v>
      </c>
      <c r="F15" s="1">
        <v>0.68980699999999995</v>
      </c>
      <c r="G15" s="1">
        <v>0</v>
      </c>
      <c r="H15" s="1">
        <v>0.27091900000000002</v>
      </c>
      <c r="I15" s="1">
        <f t="shared" si="1"/>
        <v>2709.19</v>
      </c>
      <c r="J15" s="1">
        <v>3.4974999999999999E-2</v>
      </c>
      <c r="K15" s="1">
        <f t="shared" si="0"/>
        <v>349.75</v>
      </c>
      <c r="L15" s="1">
        <v>5.2283999999999997E-2</v>
      </c>
    </row>
    <row r="16" spans="1:12" x14ac:dyDescent="0.15">
      <c r="A16">
        <v>72</v>
      </c>
      <c r="B16" t="s">
        <v>21</v>
      </c>
      <c r="C16" t="s">
        <v>27</v>
      </c>
      <c r="D16" t="s">
        <v>28</v>
      </c>
      <c r="E16" s="1">
        <v>38.920096999999998</v>
      </c>
      <c r="F16" s="1">
        <v>0.71531400000000001</v>
      </c>
      <c r="G16" s="1">
        <v>7.9465999999999995E-2</v>
      </c>
      <c r="H16" s="1">
        <v>0.39544000000000001</v>
      </c>
      <c r="I16" s="1">
        <f t="shared" si="1"/>
        <v>3954.4</v>
      </c>
      <c r="J16" s="1">
        <v>7.3298000000000002E-2</v>
      </c>
      <c r="K16" s="1">
        <f t="shared" si="0"/>
        <v>732.98</v>
      </c>
      <c r="L16" s="1">
        <v>3.61E-2</v>
      </c>
    </row>
    <row r="17" spans="1:12" x14ac:dyDescent="0.15">
      <c r="A17">
        <v>90</v>
      </c>
      <c r="B17" t="s">
        <v>29</v>
      </c>
      <c r="C17" t="s">
        <v>24</v>
      </c>
      <c r="D17" t="s">
        <v>25</v>
      </c>
      <c r="E17" s="1">
        <v>40.998417000000003</v>
      </c>
      <c r="F17" s="1">
        <v>0.30814000000000002</v>
      </c>
      <c r="G17" s="1">
        <v>0</v>
      </c>
      <c r="H17" s="1">
        <v>4.5421000000000003E-2</v>
      </c>
      <c r="I17" s="1">
        <f t="shared" si="1"/>
        <v>454.21000000000004</v>
      </c>
      <c r="J17" s="1">
        <v>0.103408</v>
      </c>
      <c r="K17" s="1">
        <f t="shared" si="0"/>
        <v>1034.08</v>
      </c>
      <c r="L17" s="1">
        <v>0</v>
      </c>
    </row>
    <row r="18" spans="1:12" x14ac:dyDescent="0.15">
      <c r="A18">
        <v>91</v>
      </c>
      <c r="B18" t="s">
        <v>29</v>
      </c>
      <c r="C18" t="s">
        <v>24</v>
      </c>
      <c r="D18" t="s">
        <v>25</v>
      </c>
      <c r="E18" s="1">
        <v>42.433425999999997</v>
      </c>
      <c r="F18" s="1">
        <v>0.37839800000000001</v>
      </c>
      <c r="G18" s="1">
        <v>0</v>
      </c>
      <c r="H18" s="1">
        <v>5.5601999999999999E-2</v>
      </c>
      <c r="I18" s="1">
        <f t="shared" si="1"/>
        <v>556.02</v>
      </c>
      <c r="J18" s="1">
        <v>8.3505999999999997E-2</v>
      </c>
      <c r="K18" s="1">
        <f t="shared" si="0"/>
        <v>835.06</v>
      </c>
      <c r="L18" s="1">
        <v>1.3852E-2</v>
      </c>
    </row>
    <row r="19" spans="1:12" x14ac:dyDescent="0.15">
      <c r="A19">
        <v>92</v>
      </c>
      <c r="B19" t="s">
        <v>29</v>
      </c>
      <c r="C19" t="s">
        <v>24</v>
      </c>
      <c r="D19" t="s">
        <v>25</v>
      </c>
      <c r="E19" s="1">
        <v>42.672203000000003</v>
      </c>
      <c r="F19" s="1">
        <v>0.41522900000000001</v>
      </c>
      <c r="G19" s="1">
        <v>0</v>
      </c>
      <c r="H19" s="1">
        <v>5.2323000000000001E-2</v>
      </c>
      <c r="I19" s="1">
        <f t="shared" si="1"/>
        <v>523.23</v>
      </c>
      <c r="J19" s="1">
        <v>0.119339</v>
      </c>
      <c r="K19" s="1">
        <f t="shared" si="0"/>
        <v>1193.3900000000001</v>
      </c>
      <c r="L19" s="1">
        <v>0</v>
      </c>
    </row>
    <row r="20" spans="1:12" x14ac:dyDescent="0.15">
      <c r="A20">
        <v>93</v>
      </c>
      <c r="B20" t="s">
        <v>29</v>
      </c>
      <c r="C20" t="s">
        <v>24</v>
      </c>
      <c r="D20" t="s">
        <v>25</v>
      </c>
      <c r="E20" s="1">
        <v>42.544131999999998</v>
      </c>
      <c r="F20" s="1">
        <v>0.37366500000000002</v>
      </c>
      <c r="G20" s="1">
        <v>0</v>
      </c>
      <c r="H20" s="1">
        <v>4.2500999999999997E-2</v>
      </c>
      <c r="I20" s="1">
        <f t="shared" si="1"/>
        <v>425.01</v>
      </c>
      <c r="J20" s="1">
        <v>0.128159</v>
      </c>
      <c r="K20" s="1">
        <f t="shared" si="0"/>
        <v>1281.5899999999999</v>
      </c>
      <c r="L20" s="1">
        <v>0</v>
      </c>
    </row>
    <row r="21" spans="1:12" x14ac:dyDescent="0.15">
      <c r="A21">
        <v>94</v>
      </c>
      <c r="B21" t="s">
        <v>29</v>
      </c>
      <c r="C21" t="s">
        <v>24</v>
      </c>
      <c r="D21" t="s">
        <v>25</v>
      </c>
      <c r="E21" s="1">
        <v>41.315018000000002</v>
      </c>
      <c r="F21" s="1">
        <v>0.35110599999999997</v>
      </c>
      <c r="G21" s="1">
        <v>0</v>
      </c>
      <c r="H21" s="1">
        <v>4.9868999999999997E-2</v>
      </c>
      <c r="I21" s="1">
        <f t="shared" si="1"/>
        <v>498.68999999999994</v>
      </c>
      <c r="J21" s="1">
        <v>8.5591E-2</v>
      </c>
      <c r="K21" s="1">
        <f t="shared" si="0"/>
        <v>855.91</v>
      </c>
      <c r="L21" s="1">
        <v>1.2019999999999999E-2</v>
      </c>
    </row>
    <row r="22" spans="1:12" x14ac:dyDescent="0.15">
      <c r="A22">
        <v>95</v>
      </c>
      <c r="B22" t="s">
        <v>29</v>
      </c>
      <c r="C22" t="s">
        <v>24</v>
      </c>
      <c r="D22" t="s">
        <v>25</v>
      </c>
      <c r="E22" s="1">
        <v>39.898121000000003</v>
      </c>
      <c r="F22" s="1">
        <v>0.41997000000000001</v>
      </c>
      <c r="G22" s="1">
        <v>0</v>
      </c>
      <c r="H22" s="1">
        <v>3.8419000000000002E-2</v>
      </c>
      <c r="I22" s="1">
        <f t="shared" si="1"/>
        <v>384.19</v>
      </c>
      <c r="J22" s="1">
        <v>0.101589</v>
      </c>
      <c r="K22" s="1">
        <f t="shared" si="0"/>
        <v>1015.89</v>
      </c>
      <c r="L22" s="1">
        <v>0</v>
      </c>
    </row>
    <row r="23" spans="1:12" x14ac:dyDescent="0.15">
      <c r="A23">
        <v>96</v>
      </c>
      <c r="B23" t="s">
        <v>29</v>
      </c>
      <c r="C23" t="s">
        <v>24</v>
      </c>
      <c r="D23" t="s">
        <v>25</v>
      </c>
      <c r="E23" s="1">
        <v>40.941783999999998</v>
      </c>
      <c r="F23" s="1">
        <v>0.10653899999999999</v>
      </c>
      <c r="G23" s="1">
        <v>0</v>
      </c>
      <c r="H23" s="1">
        <v>0</v>
      </c>
      <c r="I23" s="1">
        <f t="shared" si="1"/>
        <v>0</v>
      </c>
      <c r="J23" s="1">
        <v>0.30924699999999999</v>
      </c>
      <c r="K23" s="1">
        <f t="shared" si="0"/>
        <v>3092.47</v>
      </c>
      <c r="L23" s="1">
        <v>0</v>
      </c>
    </row>
    <row r="24" spans="1:12" x14ac:dyDescent="0.15">
      <c r="A24">
        <v>97</v>
      </c>
      <c r="B24" t="s">
        <v>29</v>
      </c>
      <c r="C24" t="s">
        <v>27</v>
      </c>
      <c r="D24" t="s">
        <v>28</v>
      </c>
      <c r="E24" s="1">
        <v>41.341320000000003</v>
      </c>
      <c r="F24" s="1">
        <v>0.30516799999999999</v>
      </c>
      <c r="G24" s="1">
        <v>0</v>
      </c>
      <c r="H24" s="1">
        <v>5.9209999999999999E-2</v>
      </c>
      <c r="I24" s="1">
        <f t="shared" si="1"/>
        <v>592.1</v>
      </c>
      <c r="J24" s="1">
        <v>7.7502000000000001E-2</v>
      </c>
      <c r="K24" s="1">
        <f t="shared" si="0"/>
        <v>775.02</v>
      </c>
      <c r="L24" s="1">
        <v>1.3979E-2</v>
      </c>
    </row>
    <row r="25" spans="1:12" x14ac:dyDescent="0.15">
      <c r="A25">
        <v>98</v>
      </c>
      <c r="B25" t="s">
        <v>29</v>
      </c>
      <c r="C25" t="s">
        <v>26</v>
      </c>
      <c r="D25" t="s">
        <v>23</v>
      </c>
      <c r="E25" s="1">
        <v>42.541733000000001</v>
      </c>
      <c r="F25" s="1">
        <v>0.35725499999999999</v>
      </c>
      <c r="G25" s="1">
        <v>0</v>
      </c>
      <c r="H25" s="1">
        <v>7.2250999999999996E-2</v>
      </c>
      <c r="I25" s="1">
        <f t="shared" si="1"/>
        <v>722.51</v>
      </c>
      <c r="J25" s="1">
        <v>9.3062000000000006E-2</v>
      </c>
      <c r="K25" s="1">
        <f t="shared" si="0"/>
        <v>930.62</v>
      </c>
      <c r="L25" s="1">
        <v>1.9640000000000001E-2</v>
      </c>
    </row>
    <row r="26" spans="1:12" x14ac:dyDescent="0.15">
      <c r="A26">
        <v>35</v>
      </c>
      <c r="B26" t="s">
        <v>30</v>
      </c>
      <c r="C26" t="s">
        <v>31</v>
      </c>
      <c r="D26" t="s">
        <v>32</v>
      </c>
      <c r="E26" s="1">
        <v>40.552909999999997</v>
      </c>
      <c r="F26" s="1">
        <v>0.48854900000000001</v>
      </c>
      <c r="G26" s="1">
        <v>0</v>
      </c>
      <c r="H26" s="1">
        <v>0.12839700000000001</v>
      </c>
      <c r="I26" s="1">
        <f t="shared" si="1"/>
        <v>1283.97</v>
      </c>
      <c r="J26" s="1">
        <v>9.1387999999999997E-2</v>
      </c>
      <c r="K26" s="1">
        <f t="shared" si="0"/>
        <v>913.88</v>
      </c>
      <c r="L26" s="1">
        <v>5.3499999999999999E-2</v>
      </c>
    </row>
    <row r="27" spans="1:12" x14ac:dyDescent="0.15">
      <c r="A27">
        <v>36</v>
      </c>
      <c r="B27" t="s">
        <v>33</v>
      </c>
      <c r="C27" t="s">
        <v>34</v>
      </c>
      <c r="D27" t="s">
        <v>20</v>
      </c>
      <c r="E27" s="1">
        <v>40.818851000000002</v>
      </c>
      <c r="F27" s="1">
        <v>0.47529500000000002</v>
      </c>
      <c r="G27" s="1">
        <v>0</v>
      </c>
      <c r="H27" s="1">
        <v>0.100858</v>
      </c>
      <c r="I27" s="1">
        <f t="shared" si="1"/>
        <v>1008.58</v>
      </c>
      <c r="J27" s="1">
        <v>9.9376000000000006E-2</v>
      </c>
      <c r="K27" s="1">
        <f t="shared" si="0"/>
        <v>993.7600000000001</v>
      </c>
      <c r="L27" s="1">
        <v>1.8485000000000001E-2</v>
      </c>
    </row>
    <row r="28" spans="1:12" x14ac:dyDescent="0.15">
      <c r="A28">
        <v>37</v>
      </c>
      <c r="B28" t="s">
        <v>35</v>
      </c>
      <c r="C28" t="s">
        <v>34</v>
      </c>
      <c r="D28" t="s">
        <v>20</v>
      </c>
      <c r="E28" s="1">
        <v>39.405495000000002</v>
      </c>
      <c r="F28" s="1">
        <v>0.44053799999999999</v>
      </c>
      <c r="G28" s="1">
        <v>0</v>
      </c>
      <c r="H28" s="1">
        <v>0.32399699999999998</v>
      </c>
      <c r="I28" s="1">
        <f t="shared" si="1"/>
        <v>3239.97</v>
      </c>
      <c r="J28" s="1">
        <v>8.6279999999999996E-2</v>
      </c>
      <c r="K28" s="1">
        <f t="shared" si="0"/>
        <v>862.8</v>
      </c>
      <c r="L28" s="1">
        <v>4.7253000000000003E-2</v>
      </c>
    </row>
    <row r="29" spans="1:12" x14ac:dyDescent="0.15">
      <c r="A29">
        <v>38</v>
      </c>
      <c r="B29" t="s">
        <v>35</v>
      </c>
      <c r="C29" t="s">
        <v>34</v>
      </c>
      <c r="D29" t="s">
        <v>20</v>
      </c>
      <c r="E29" s="1">
        <v>40.046917000000001</v>
      </c>
      <c r="F29" s="1">
        <v>0.74232299999999996</v>
      </c>
      <c r="G29" s="1">
        <v>0</v>
      </c>
      <c r="H29" s="1">
        <v>0.102121</v>
      </c>
      <c r="I29" s="1">
        <f t="shared" si="1"/>
        <v>1021.21</v>
      </c>
      <c r="J29" s="1">
        <v>0</v>
      </c>
      <c r="K29" s="1">
        <f t="shared" si="0"/>
        <v>0</v>
      </c>
      <c r="L29" s="1">
        <v>7.2175000000000003E-2</v>
      </c>
    </row>
    <row r="30" spans="1:12" x14ac:dyDescent="0.15">
      <c r="A30">
        <v>39</v>
      </c>
      <c r="B30" t="s">
        <v>35</v>
      </c>
      <c r="C30" t="s">
        <v>34</v>
      </c>
      <c r="D30" t="s">
        <v>20</v>
      </c>
      <c r="E30" s="1">
        <v>39.165882000000003</v>
      </c>
      <c r="F30" s="1">
        <v>0.58302500000000002</v>
      </c>
      <c r="G30" s="1">
        <v>9.2744999999999994E-2</v>
      </c>
      <c r="H30" s="1">
        <v>0.34887800000000002</v>
      </c>
      <c r="I30" s="1">
        <f t="shared" si="1"/>
        <v>3488.78</v>
      </c>
      <c r="J30" s="1">
        <v>4.4389999999999999E-2</v>
      </c>
      <c r="K30" s="1">
        <f t="shared" si="0"/>
        <v>443.9</v>
      </c>
      <c r="L30" s="1">
        <v>5.6688000000000002E-2</v>
      </c>
    </row>
    <row r="31" spans="1:12" x14ac:dyDescent="0.15">
      <c r="A31">
        <v>40</v>
      </c>
      <c r="B31" t="s">
        <v>35</v>
      </c>
      <c r="C31" t="s">
        <v>34</v>
      </c>
      <c r="D31" t="s">
        <v>20</v>
      </c>
      <c r="E31" s="1">
        <v>39.139240000000001</v>
      </c>
      <c r="F31" s="1">
        <v>0.68529099999999998</v>
      </c>
      <c r="G31" s="1">
        <v>0</v>
      </c>
      <c r="H31" s="1">
        <v>0.18315899999999999</v>
      </c>
      <c r="I31" s="1">
        <f t="shared" si="1"/>
        <v>1831.59</v>
      </c>
      <c r="J31" s="1">
        <v>3.6762000000000003E-2</v>
      </c>
      <c r="K31" s="1">
        <f t="shared" si="0"/>
        <v>367.62</v>
      </c>
      <c r="L31" s="1">
        <v>7.5109999999999996E-2</v>
      </c>
    </row>
    <row r="32" spans="1:12" x14ac:dyDescent="0.15">
      <c r="A32">
        <v>41</v>
      </c>
      <c r="B32" t="s">
        <v>35</v>
      </c>
      <c r="C32" t="s">
        <v>34</v>
      </c>
      <c r="D32" t="s">
        <v>20</v>
      </c>
      <c r="E32" s="1">
        <v>39.598866000000001</v>
      </c>
      <c r="F32" s="1">
        <v>0.53867200000000004</v>
      </c>
      <c r="G32" s="1">
        <v>0</v>
      </c>
      <c r="H32" s="1">
        <v>0.66345299999999996</v>
      </c>
      <c r="I32" s="1">
        <f t="shared" si="1"/>
        <v>6634.53</v>
      </c>
      <c r="J32" s="1">
        <v>6.9681999999999994E-2</v>
      </c>
      <c r="K32" s="1">
        <f t="shared" si="0"/>
        <v>696.81999999999994</v>
      </c>
      <c r="L32" s="1">
        <v>5.8952999999999998E-2</v>
      </c>
    </row>
    <row r="33" spans="1:12" x14ac:dyDescent="0.15">
      <c r="A33">
        <v>42</v>
      </c>
      <c r="B33" t="s">
        <v>35</v>
      </c>
      <c r="C33" t="s">
        <v>34</v>
      </c>
      <c r="D33" t="s">
        <v>20</v>
      </c>
      <c r="E33" s="1">
        <v>39.391033</v>
      </c>
      <c r="F33" s="1">
        <v>0.55555900000000003</v>
      </c>
      <c r="G33" s="1">
        <v>0</v>
      </c>
      <c r="H33" s="1">
        <v>0.370419</v>
      </c>
      <c r="I33" s="1">
        <f t="shared" si="1"/>
        <v>3704.19</v>
      </c>
      <c r="J33" s="1">
        <v>6.1270999999999999E-2</v>
      </c>
      <c r="K33" s="1">
        <f t="shared" si="0"/>
        <v>612.71</v>
      </c>
      <c r="L33" s="1">
        <v>5.1150000000000001E-2</v>
      </c>
    </row>
    <row r="34" spans="1:12" x14ac:dyDescent="0.15">
      <c r="A34">
        <v>43</v>
      </c>
      <c r="B34" t="s">
        <v>35</v>
      </c>
      <c r="C34" t="s">
        <v>34</v>
      </c>
      <c r="D34" t="s">
        <v>20</v>
      </c>
      <c r="E34" s="1">
        <v>39.388489</v>
      </c>
      <c r="F34" s="1">
        <v>0.532057</v>
      </c>
      <c r="G34" s="1">
        <v>0</v>
      </c>
      <c r="H34" s="1">
        <v>0.35020099999999998</v>
      </c>
      <c r="I34" s="1">
        <f t="shared" si="1"/>
        <v>3502.0099999999998</v>
      </c>
      <c r="J34" s="1">
        <v>8.0675999999999998E-2</v>
      </c>
      <c r="K34" s="1">
        <f t="shared" si="0"/>
        <v>806.76</v>
      </c>
      <c r="L34" s="1">
        <v>4.4080000000000001E-2</v>
      </c>
    </row>
    <row r="35" spans="1:12" x14ac:dyDescent="0.15">
      <c r="A35">
        <v>44</v>
      </c>
      <c r="B35" t="s">
        <v>35</v>
      </c>
      <c r="C35" t="s">
        <v>34</v>
      </c>
      <c r="D35" t="s">
        <v>20</v>
      </c>
      <c r="E35" s="1">
        <v>39.089733000000003</v>
      </c>
      <c r="F35" s="1">
        <v>0.59068399999999999</v>
      </c>
      <c r="G35" s="1">
        <v>0</v>
      </c>
      <c r="H35" s="1">
        <v>0.46768900000000002</v>
      </c>
      <c r="I35" s="1">
        <f t="shared" si="1"/>
        <v>4676.8900000000003</v>
      </c>
      <c r="J35" s="1">
        <v>6.0389999999999999E-2</v>
      </c>
      <c r="K35" s="1">
        <f t="shared" si="0"/>
        <v>603.9</v>
      </c>
      <c r="L35" s="1">
        <v>4.8224999999999997E-2</v>
      </c>
    </row>
    <row r="36" spans="1:12" x14ac:dyDescent="0.15">
      <c r="A36">
        <v>45</v>
      </c>
      <c r="B36" t="s">
        <v>35</v>
      </c>
      <c r="C36" t="s">
        <v>34</v>
      </c>
      <c r="D36" t="s">
        <v>20</v>
      </c>
      <c r="E36" s="1">
        <v>39.811005000000002</v>
      </c>
      <c r="F36" s="1">
        <v>0.52334599999999998</v>
      </c>
      <c r="G36" s="1">
        <v>0</v>
      </c>
      <c r="H36" s="1">
        <v>0.18843599999999999</v>
      </c>
      <c r="I36" s="1">
        <f t="shared" si="1"/>
        <v>1884.36</v>
      </c>
      <c r="J36" s="1">
        <v>9.0408000000000002E-2</v>
      </c>
      <c r="K36" s="1">
        <f t="shared" si="0"/>
        <v>904.08</v>
      </c>
      <c r="L36" s="1">
        <v>4.5645999999999999E-2</v>
      </c>
    </row>
    <row r="37" spans="1:12" x14ac:dyDescent="0.15">
      <c r="A37">
        <v>46</v>
      </c>
      <c r="B37" t="s">
        <v>35</v>
      </c>
      <c r="C37" t="s">
        <v>34</v>
      </c>
      <c r="D37" t="s">
        <v>20</v>
      </c>
      <c r="E37" s="1">
        <v>39.343479000000002</v>
      </c>
      <c r="F37" s="1">
        <v>0.59044200000000002</v>
      </c>
      <c r="G37" s="1">
        <v>0</v>
      </c>
      <c r="H37" s="1">
        <v>0.20822299999999999</v>
      </c>
      <c r="I37" s="1">
        <f t="shared" si="1"/>
        <v>2082.23</v>
      </c>
      <c r="J37" s="1">
        <v>0</v>
      </c>
      <c r="K37" s="1">
        <f t="shared" si="0"/>
        <v>0</v>
      </c>
      <c r="L37" s="1">
        <v>5.1151000000000002E-2</v>
      </c>
    </row>
    <row r="38" spans="1:12" x14ac:dyDescent="0.15">
      <c r="A38">
        <v>47</v>
      </c>
      <c r="B38" t="s">
        <v>35</v>
      </c>
      <c r="C38" t="s">
        <v>34</v>
      </c>
      <c r="D38" t="s">
        <v>20</v>
      </c>
      <c r="E38" s="1">
        <v>39.632213999999998</v>
      </c>
      <c r="F38" s="1">
        <v>0.53313500000000003</v>
      </c>
      <c r="G38" s="1">
        <v>0</v>
      </c>
      <c r="H38" s="1">
        <v>7.4540999999999996E-2</v>
      </c>
      <c r="I38" s="1">
        <f t="shared" si="1"/>
        <v>745.41</v>
      </c>
      <c r="J38" s="1">
        <v>4.0973000000000002E-2</v>
      </c>
      <c r="K38" s="1">
        <f t="shared" si="0"/>
        <v>409.73</v>
      </c>
      <c r="L38" s="1">
        <v>5.1513000000000003E-2</v>
      </c>
    </row>
    <row r="39" spans="1:12" x14ac:dyDescent="0.15">
      <c r="A39">
        <v>48</v>
      </c>
      <c r="B39" t="s">
        <v>35</v>
      </c>
      <c r="C39" t="s">
        <v>34</v>
      </c>
      <c r="D39" t="s">
        <v>20</v>
      </c>
      <c r="E39" s="1">
        <v>40.327739999999999</v>
      </c>
      <c r="F39" s="1">
        <v>0.46062700000000001</v>
      </c>
      <c r="G39" s="1">
        <v>0</v>
      </c>
      <c r="H39" s="1">
        <v>0.122406</v>
      </c>
      <c r="I39" s="1">
        <f t="shared" si="1"/>
        <v>1224.06</v>
      </c>
      <c r="J39" s="1">
        <v>0.122026</v>
      </c>
      <c r="K39" s="1">
        <f t="shared" si="0"/>
        <v>1220.26</v>
      </c>
      <c r="L39" s="1">
        <v>4.5296000000000003E-2</v>
      </c>
    </row>
    <row r="40" spans="1:12" x14ac:dyDescent="0.15">
      <c r="A40">
        <v>49</v>
      </c>
      <c r="B40" t="s">
        <v>35</v>
      </c>
      <c r="C40" t="s">
        <v>34</v>
      </c>
      <c r="D40" t="s">
        <v>20</v>
      </c>
      <c r="E40" s="1">
        <v>38.797741000000002</v>
      </c>
      <c r="F40" s="1">
        <v>0.61050000000000004</v>
      </c>
      <c r="G40" s="1">
        <v>0</v>
      </c>
      <c r="H40" s="1">
        <v>0.21839</v>
      </c>
      <c r="I40" s="1">
        <f t="shared" si="1"/>
        <v>2183.9</v>
      </c>
      <c r="J40" s="1">
        <v>6.5490999999999994E-2</v>
      </c>
      <c r="K40" s="1">
        <f t="shared" si="0"/>
        <v>654.91</v>
      </c>
      <c r="L40" s="1">
        <v>5.3136999999999997E-2</v>
      </c>
    </row>
    <row r="41" spans="1:12" x14ac:dyDescent="0.15">
      <c r="A41">
        <v>50</v>
      </c>
      <c r="B41" t="s">
        <v>35</v>
      </c>
      <c r="C41" t="s">
        <v>34</v>
      </c>
      <c r="D41" t="s">
        <v>20</v>
      </c>
      <c r="E41" s="1">
        <v>39.790286999999999</v>
      </c>
      <c r="F41" s="1">
        <v>0.50663199999999997</v>
      </c>
      <c r="G41" s="1">
        <v>0</v>
      </c>
      <c r="H41" s="1">
        <v>9.9564E-2</v>
      </c>
      <c r="I41" s="1">
        <f t="shared" si="1"/>
        <v>995.64</v>
      </c>
      <c r="J41" s="1">
        <v>4.8173000000000001E-2</v>
      </c>
      <c r="K41" s="1">
        <f t="shared" si="0"/>
        <v>481.73</v>
      </c>
      <c r="L41" s="1">
        <v>4.4311000000000003E-2</v>
      </c>
    </row>
    <row r="42" spans="1:12" x14ac:dyDescent="0.15">
      <c r="A42">
        <v>51</v>
      </c>
      <c r="B42" t="s">
        <v>35</v>
      </c>
      <c r="C42" t="s">
        <v>34</v>
      </c>
      <c r="D42" t="s">
        <v>20</v>
      </c>
      <c r="E42" s="1">
        <v>39.442509000000001</v>
      </c>
      <c r="F42" s="1">
        <v>0.62376399999999999</v>
      </c>
      <c r="G42" s="1">
        <v>6.1394999999999998E-2</v>
      </c>
      <c r="H42" s="1">
        <v>0.15322</v>
      </c>
      <c r="I42" s="1">
        <f t="shared" si="1"/>
        <v>1532.2</v>
      </c>
      <c r="J42" s="1">
        <v>4.2250000000000003E-2</v>
      </c>
      <c r="K42" s="1">
        <f t="shared" si="0"/>
        <v>422.5</v>
      </c>
      <c r="L42" s="1">
        <v>3.5922999999999997E-2</v>
      </c>
    </row>
    <row r="43" spans="1:12" x14ac:dyDescent="0.15">
      <c r="A43">
        <v>52</v>
      </c>
      <c r="B43" t="s">
        <v>35</v>
      </c>
      <c r="C43" t="s">
        <v>34</v>
      </c>
      <c r="D43" t="s">
        <v>20</v>
      </c>
      <c r="E43" s="1">
        <v>39.198700000000002</v>
      </c>
      <c r="F43" s="1">
        <v>0.53810999999999998</v>
      </c>
      <c r="G43" s="1">
        <v>0</v>
      </c>
      <c r="H43" s="1">
        <v>0.105335</v>
      </c>
      <c r="I43" s="1">
        <f t="shared" si="1"/>
        <v>1053.3499999999999</v>
      </c>
      <c r="J43" s="1">
        <v>8.1577999999999998E-2</v>
      </c>
      <c r="K43" s="1">
        <f t="shared" si="0"/>
        <v>815.78</v>
      </c>
      <c r="L43" s="1">
        <v>3.6659999999999998E-2</v>
      </c>
    </row>
    <row r="44" spans="1:12" x14ac:dyDescent="0.15">
      <c r="A44">
        <v>53</v>
      </c>
      <c r="B44" t="s">
        <v>35</v>
      </c>
      <c r="C44" t="s">
        <v>34</v>
      </c>
      <c r="D44" t="s">
        <v>20</v>
      </c>
      <c r="E44" s="1">
        <v>37.260899000000002</v>
      </c>
      <c r="F44" s="1">
        <v>0.61747399999999997</v>
      </c>
      <c r="G44" s="1">
        <v>6.4398999999999998E-2</v>
      </c>
      <c r="H44" s="1">
        <v>0.49884800000000001</v>
      </c>
      <c r="I44" s="1">
        <f t="shared" si="1"/>
        <v>4988.4800000000005</v>
      </c>
      <c r="J44" s="1">
        <v>5.4517000000000003E-2</v>
      </c>
      <c r="K44" s="1">
        <f t="shared" si="0"/>
        <v>545.17000000000007</v>
      </c>
      <c r="L44" s="1">
        <v>5.7945999999999998E-2</v>
      </c>
    </row>
    <row r="45" spans="1:12" x14ac:dyDescent="0.15">
      <c r="A45">
        <v>55</v>
      </c>
      <c r="B45" t="s">
        <v>35</v>
      </c>
      <c r="C45" t="s">
        <v>34</v>
      </c>
      <c r="D45" t="s">
        <v>20</v>
      </c>
      <c r="E45" s="1">
        <v>39.615577999999999</v>
      </c>
      <c r="F45" s="1">
        <v>0.58813599999999999</v>
      </c>
      <c r="G45" s="1">
        <v>0</v>
      </c>
      <c r="H45" s="1">
        <v>0.104945</v>
      </c>
      <c r="I45" s="1">
        <f t="shared" si="1"/>
        <v>1049.45</v>
      </c>
      <c r="J45" s="1">
        <v>5.9188999999999999E-2</v>
      </c>
      <c r="K45" s="1">
        <f t="shared" si="0"/>
        <v>591.89</v>
      </c>
      <c r="L45" s="1">
        <v>5.3816999999999997E-2</v>
      </c>
    </row>
    <row r="46" spans="1:12" x14ac:dyDescent="0.15">
      <c r="A46">
        <v>56</v>
      </c>
      <c r="B46" t="s">
        <v>35</v>
      </c>
      <c r="C46" t="s">
        <v>34</v>
      </c>
      <c r="D46" t="s">
        <v>20</v>
      </c>
      <c r="E46" s="1">
        <v>39.253535999999997</v>
      </c>
      <c r="F46" s="1">
        <v>0.60591799999999996</v>
      </c>
      <c r="G46" s="1">
        <v>0</v>
      </c>
      <c r="H46" s="1">
        <v>0.151197</v>
      </c>
      <c r="I46" s="1">
        <f t="shared" si="1"/>
        <v>1511.97</v>
      </c>
      <c r="J46" s="1">
        <v>6.0003000000000001E-2</v>
      </c>
      <c r="K46" s="1">
        <f t="shared" si="0"/>
        <v>600.03</v>
      </c>
      <c r="L46" s="1">
        <v>5.2911E-2</v>
      </c>
    </row>
    <row r="47" spans="1:12" x14ac:dyDescent="0.15">
      <c r="A47">
        <v>57</v>
      </c>
      <c r="B47" t="s">
        <v>35</v>
      </c>
      <c r="C47" t="s">
        <v>34</v>
      </c>
      <c r="D47" t="s">
        <v>20</v>
      </c>
      <c r="E47" s="1">
        <v>38.546047000000002</v>
      </c>
      <c r="F47" s="1">
        <v>0.65875399999999995</v>
      </c>
      <c r="G47" s="1">
        <v>0</v>
      </c>
      <c r="H47" s="1">
        <v>0.58660500000000004</v>
      </c>
      <c r="I47" s="1">
        <f t="shared" si="1"/>
        <v>5866.05</v>
      </c>
      <c r="J47" s="1">
        <v>4.3928000000000002E-2</v>
      </c>
      <c r="K47" s="1">
        <f t="shared" si="0"/>
        <v>439.28000000000003</v>
      </c>
      <c r="L47" s="1">
        <v>4.4672999999999997E-2</v>
      </c>
    </row>
    <row r="48" spans="1:12" x14ac:dyDescent="0.15">
      <c r="A48">
        <v>73</v>
      </c>
      <c r="B48" t="s">
        <v>36</v>
      </c>
      <c r="C48" t="s">
        <v>34</v>
      </c>
      <c r="D48" t="s">
        <v>20</v>
      </c>
      <c r="E48" s="1">
        <v>39.873221999999998</v>
      </c>
      <c r="F48" s="1">
        <v>0.51218900000000001</v>
      </c>
      <c r="G48" s="1">
        <v>0</v>
      </c>
      <c r="H48" s="1">
        <v>6.2184000000000003E-2</v>
      </c>
      <c r="I48" s="1">
        <f t="shared" si="1"/>
        <v>621.84</v>
      </c>
      <c r="J48" s="1">
        <v>8.6917999999999995E-2</v>
      </c>
      <c r="K48" s="1">
        <f t="shared" si="0"/>
        <v>869.18</v>
      </c>
      <c r="L48" s="1">
        <v>3.1854E-2</v>
      </c>
    </row>
    <row r="49" spans="1:12" x14ac:dyDescent="0.15">
      <c r="A49">
        <v>74</v>
      </c>
      <c r="B49" t="s">
        <v>36</v>
      </c>
      <c r="C49" t="s">
        <v>34</v>
      </c>
      <c r="D49" t="s">
        <v>20</v>
      </c>
      <c r="E49" s="1">
        <v>39.233024999999998</v>
      </c>
      <c r="F49" s="1">
        <v>0.51959699999999998</v>
      </c>
      <c r="G49" s="1">
        <v>0</v>
      </c>
      <c r="H49" s="1">
        <v>0.110981</v>
      </c>
      <c r="I49" s="1">
        <f t="shared" si="1"/>
        <v>1109.81</v>
      </c>
      <c r="J49" s="1">
        <v>7.4329999999999993E-2</v>
      </c>
      <c r="K49" s="1">
        <f t="shared" si="0"/>
        <v>743.3</v>
      </c>
      <c r="L49" s="1">
        <v>5.9395999999999997E-2</v>
      </c>
    </row>
    <row r="50" spans="1:12" x14ac:dyDescent="0.15">
      <c r="A50">
        <v>75</v>
      </c>
      <c r="B50" t="s">
        <v>29</v>
      </c>
      <c r="C50" t="s">
        <v>37</v>
      </c>
      <c r="D50" t="s">
        <v>38</v>
      </c>
      <c r="E50" s="1">
        <v>40.154063999999998</v>
      </c>
      <c r="F50" s="1">
        <v>0.48516700000000001</v>
      </c>
      <c r="G50" s="1">
        <v>0</v>
      </c>
      <c r="H50" s="1">
        <v>0.15371399999999999</v>
      </c>
      <c r="I50" s="1">
        <f t="shared" si="1"/>
        <v>1537.1399999999999</v>
      </c>
      <c r="J50" s="1">
        <v>8.8542999999999997E-2</v>
      </c>
      <c r="K50" s="1">
        <f t="shared" si="0"/>
        <v>885.43</v>
      </c>
      <c r="L50" s="1">
        <v>4.8550000000000003E-2</v>
      </c>
    </row>
    <row r="51" spans="1:12" x14ac:dyDescent="0.15">
      <c r="A51">
        <v>76</v>
      </c>
      <c r="B51" t="s">
        <v>29</v>
      </c>
      <c r="C51" t="s">
        <v>34</v>
      </c>
      <c r="D51" t="s">
        <v>20</v>
      </c>
      <c r="E51" s="1">
        <v>38.384524999999996</v>
      </c>
      <c r="F51" s="1">
        <v>0.52480099999999996</v>
      </c>
      <c r="G51" s="1">
        <v>0</v>
      </c>
      <c r="H51" s="1">
        <v>0.23413900000000001</v>
      </c>
      <c r="I51" s="1">
        <f t="shared" si="1"/>
        <v>2341.3900000000003</v>
      </c>
      <c r="J51" s="1">
        <v>9.3963000000000005E-2</v>
      </c>
      <c r="K51" s="1">
        <f t="shared" si="0"/>
        <v>939.63</v>
      </c>
      <c r="L51" s="1">
        <v>6.7544999999999994E-2</v>
      </c>
    </row>
    <row r="52" spans="1:12" x14ac:dyDescent="0.15">
      <c r="A52">
        <v>77</v>
      </c>
      <c r="B52" t="s">
        <v>29</v>
      </c>
      <c r="C52" t="s">
        <v>34</v>
      </c>
      <c r="D52" t="s">
        <v>20</v>
      </c>
      <c r="E52" s="1">
        <v>38.448951999999998</v>
      </c>
      <c r="F52" s="1">
        <v>0.36484100000000003</v>
      </c>
      <c r="G52" s="1">
        <v>0</v>
      </c>
      <c r="H52" s="1">
        <v>0.39391700000000002</v>
      </c>
      <c r="I52" s="1">
        <f t="shared" si="1"/>
        <v>3939.17</v>
      </c>
      <c r="J52" s="1">
        <v>6.3626000000000002E-2</v>
      </c>
      <c r="K52" s="1">
        <f t="shared" si="0"/>
        <v>636.26</v>
      </c>
      <c r="L52" s="1">
        <v>8.2739999999999994E-2</v>
      </c>
    </row>
    <row r="53" spans="1:12" x14ac:dyDescent="0.15">
      <c r="A53">
        <v>78</v>
      </c>
      <c r="B53" t="s">
        <v>29</v>
      </c>
      <c r="C53" t="s">
        <v>34</v>
      </c>
      <c r="D53" t="s">
        <v>20</v>
      </c>
      <c r="E53" s="1">
        <v>39.812114999999999</v>
      </c>
      <c r="F53" s="1">
        <v>0.57345699999999999</v>
      </c>
      <c r="G53" s="1">
        <v>0</v>
      </c>
      <c r="H53" s="1">
        <v>0.15953600000000001</v>
      </c>
      <c r="I53" s="1">
        <f t="shared" si="1"/>
        <v>1595.3600000000001</v>
      </c>
      <c r="J53" s="1">
        <v>5.9907000000000002E-2</v>
      </c>
      <c r="K53" s="1">
        <f t="shared" si="0"/>
        <v>599.07000000000005</v>
      </c>
      <c r="L53" s="1">
        <v>3.6590999999999999E-2</v>
      </c>
    </row>
    <row r="54" spans="1:12" x14ac:dyDescent="0.15">
      <c r="A54">
        <v>79</v>
      </c>
      <c r="B54" t="s">
        <v>29</v>
      </c>
      <c r="C54" t="s">
        <v>31</v>
      </c>
      <c r="D54" t="s">
        <v>32</v>
      </c>
      <c r="E54" s="1">
        <v>39.675907000000002</v>
      </c>
      <c r="F54" s="1">
        <v>0.31097799999999998</v>
      </c>
      <c r="G54" s="1">
        <v>0</v>
      </c>
      <c r="H54" s="1">
        <v>0.14105899999999999</v>
      </c>
      <c r="I54" s="1">
        <f t="shared" si="1"/>
        <v>1410.59</v>
      </c>
      <c r="J54" s="1">
        <v>6.7468E-2</v>
      </c>
      <c r="K54" s="1">
        <f t="shared" si="0"/>
        <v>674.68</v>
      </c>
      <c r="L54" s="1">
        <v>1.2916E-2</v>
      </c>
    </row>
    <row r="55" spans="1:12" x14ac:dyDescent="0.15">
      <c r="A55">
        <v>80</v>
      </c>
      <c r="B55" t="s">
        <v>29</v>
      </c>
      <c r="C55" t="s">
        <v>34</v>
      </c>
      <c r="D55" t="s">
        <v>20</v>
      </c>
      <c r="E55" s="1">
        <v>39.681362</v>
      </c>
      <c r="F55" s="1">
        <v>0.55356300000000003</v>
      </c>
      <c r="G55" s="1">
        <v>0</v>
      </c>
      <c r="H55" s="1">
        <v>9.6604999999999996E-2</v>
      </c>
      <c r="I55" s="1">
        <f t="shared" si="1"/>
        <v>966.05</v>
      </c>
      <c r="J55" s="1">
        <v>3.8838999999999999E-2</v>
      </c>
      <c r="K55" s="1">
        <f t="shared" si="0"/>
        <v>388.39</v>
      </c>
      <c r="L55" s="1">
        <v>6.0636000000000002E-2</v>
      </c>
    </row>
    <row r="56" spans="1:12" x14ac:dyDescent="0.15">
      <c r="A56">
        <v>81</v>
      </c>
      <c r="B56" t="s">
        <v>29</v>
      </c>
      <c r="C56" t="s">
        <v>34</v>
      </c>
      <c r="D56" t="s">
        <v>20</v>
      </c>
      <c r="E56" s="1">
        <v>40.766067999999997</v>
      </c>
      <c r="F56" s="1">
        <v>0.190277</v>
      </c>
      <c r="G56" s="1">
        <v>0</v>
      </c>
      <c r="H56" s="1">
        <v>0.116539</v>
      </c>
      <c r="I56" s="1">
        <f t="shared" si="1"/>
        <v>1165.3900000000001</v>
      </c>
      <c r="J56" s="1">
        <v>4.4706999999999997E-2</v>
      </c>
      <c r="K56" s="1">
        <f t="shared" si="0"/>
        <v>447.07</v>
      </c>
      <c r="L56" s="1">
        <v>0</v>
      </c>
    </row>
    <row r="57" spans="1:12" x14ac:dyDescent="0.15">
      <c r="A57">
        <v>82</v>
      </c>
      <c r="B57" t="s">
        <v>29</v>
      </c>
      <c r="C57" t="s">
        <v>34</v>
      </c>
      <c r="D57" t="s">
        <v>20</v>
      </c>
      <c r="E57" s="1">
        <v>41.409942999999998</v>
      </c>
      <c r="F57" s="1">
        <v>0.46054699999999998</v>
      </c>
      <c r="G57" s="1">
        <v>0</v>
      </c>
      <c r="H57" s="1">
        <v>8.2494999999999999E-2</v>
      </c>
      <c r="I57" s="1">
        <f t="shared" si="1"/>
        <v>824.95</v>
      </c>
      <c r="J57" s="1">
        <v>8.3406999999999995E-2</v>
      </c>
      <c r="K57" s="1">
        <f t="shared" si="0"/>
        <v>834.06999999999994</v>
      </c>
      <c r="L57" s="1">
        <v>3.8698999999999997E-2</v>
      </c>
    </row>
    <row r="58" spans="1:12" x14ac:dyDescent="0.15">
      <c r="A58">
        <v>83</v>
      </c>
      <c r="B58" t="s">
        <v>29</v>
      </c>
      <c r="C58" t="s">
        <v>39</v>
      </c>
      <c r="D58" t="s">
        <v>40</v>
      </c>
      <c r="E58" s="1">
        <v>40.771599000000002</v>
      </c>
      <c r="F58" s="1">
        <v>0.48156599999999999</v>
      </c>
      <c r="G58" s="1">
        <v>0</v>
      </c>
      <c r="H58" s="1">
        <v>0.174265</v>
      </c>
      <c r="I58" s="1">
        <f t="shared" si="1"/>
        <v>1742.65</v>
      </c>
      <c r="J58" s="1">
        <v>8.0819000000000002E-2</v>
      </c>
      <c r="K58" s="1">
        <f t="shared" si="0"/>
        <v>808.19</v>
      </c>
      <c r="L58" s="1">
        <v>5.1984000000000002E-2</v>
      </c>
    </row>
    <row r="59" spans="1:12" x14ac:dyDescent="0.15">
      <c r="A59">
        <v>84</v>
      </c>
      <c r="B59" t="s">
        <v>29</v>
      </c>
      <c r="C59" t="s">
        <v>41</v>
      </c>
      <c r="D59" t="s">
        <v>42</v>
      </c>
      <c r="E59" s="1">
        <v>40.168522000000003</v>
      </c>
      <c r="F59" s="1">
        <v>0.60714199999999996</v>
      </c>
      <c r="G59" s="1">
        <v>0</v>
      </c>
      <c r="H59" s="1">
        <v>0.19386800000000001</v>
      </c>
      <c r="I59" s="1">
        <f t="shared" si="1"/>
        <v>1938.68</v>
      </c>
      <c r="J59" s="1">
        <v>6.7770999999999998E-2</v>
      </c>
      <c r="K59" s="1">
        <f t="shared" si="0"/>
        <v>677.70999999999992</v>
      </c>
      <c r="L59" s="1">
        <v>4.7243E-2</v>
      </c>
    </row>
    <row r="60" spans="1:12" x14ac:dyDescent="0.15">
      <c r="A60">
        <v>85</v>
      </c>
      <c r="B60" t="s">
        <v>29</v>
      </c>
      <c r="C60" t="s">
        <v>34</v>
      </c>
      <c r="D60" t="s">
        <v>20</v>
      </c>
      <c r="E60" s="1">
        <v>40.733798999999998</v>
      </c>
      <c r="F60" s="1">
        <v>0.53353799999999996</v>
      </c>
      <c r="G60" s="1">
        <v>0</v>
      </c>
      <c r="H60" s="1">
        <v>7.2245000000000004E-2</v>
      </c>
      <c r="I60" s="1">
        <f t="shared" si="1"/>
        <v>722.45</v>
      </c>
      <c r="J60" s="1">
        <v>8.4196999999999994E-2</v>
      </c>
      <c r="K60" s="1">
        <f t="shared" si="0"/>
        <v>841.96999999999991</v>
      </c>
      <c r="L60" s="1">
        <v>5.5891999999999997E-2</v>
      </c>
    </row>
    <row r="61" spans="1:12" x14ac:dyDescent="0.15">
      <c r="A61">
        <v>86</v>
      </c>
      <c r="B61" t="s">
        <v>29</v>
      </c>
      <c r="C61" t="s">
        <v>34</v>
      </c>
      <c r="D61" t="s">
        <v>20</v>
      </c>
      <c r="E61" s="1">
        <v>40.652512000000002</v>
      </c>
      <c r="F61" s="1">
        <v>0.53249299999999999</v>
      </c>
      <c r="G61" s="1">
        <v>0</v>
      </c>
      <c r="H61" s="1">
        <v>9.0757000000000004E-2</v>
      </c>
      <c r="I61" s="1">
        <f t="shared" si="1"/>
        <v>907.57</v>
      </c>
      <c r="J61" s="1">
        <v>5.4815000000000003E-2</v>
      </c>
      <c r="K61" s="1">
        <f t="shared" si="0"/>
        <v>548.15</v>
      </c>
      <c r="L61" s="1">
        <v>4.1666000000000002E-2</v>
      </c>
    </row>
    <row r="62" spans="1:12" x14ac:dyDescent="0.15">
      <c r="A62">
        <v>87</v>
      </c>
      <c r="B62" t="s">
        <v>29</v>
      </c>
      <c r="C62" t="s">
        <v>34</v>
      </c>
      <c r="D62" t="s">
        <v>20</v>
      </c>
      <c r="E62" s="1">
        <v>38.810726000000003</v>
      </c>
      <c r="F62" s="1">
        <v>0.61729999999999996</v>
      </c>
      <c r="G62" s="1">
        <v>0</v>
      </c>
      <c r="H62" s="1">
        <v>0.48871300000000001</v>
      </c>
      <c r="I62" s="1">
        <f t="shared" si="1"/>
        <v>4887.13</v>
      </c>
      <c r="J62" s="1">
        <v>5.9461E-2</v>
      </c>
      <c r="K62" s="1">
        <f t="shared" si="0"/>
        <v>594.61</v>
      </c>
      <c r="L62" s="1">
        <v>5.2721999999999998E-2</v>
      </c>
    </row>
    <row r="63" spans="1:12" x14ac:dyDescent="0.15">
      <c r="A63">
        <v>88</v>
      </c>
      <c r="B63" t="s">
        <v>29</v>
      </c>
      <c r="C63" t="s">
        <v>34</v>
      </c>
      <c r="D63" t="s">
        <v>20</v>
      </c>
      <c r="E63" s="1">
        <v>40.142242000000003</v>
      </c>
      <c r="F63" s="1">
        <v>0.55562100000000003</v>
      </c>
      <c r="G63" s="1">
        <v>0</v>
      </c>
      <c r="H63" s="1">
        <v>0.18077199999999999</v>
      </c>
      <c r="I63" s="1">
        <f t="shared" si="1"/>
        <v>1807.7199999999998</v>
      </c>
      <c r="J63" s="1">
        <v>8.4782999999999997E-2</v>
      </c>
      <c r="K63" s="1">
        <f t="shared" si="0"/>
        <v>847.82999999999993</v>
      </c>
      <c r="L63" s="1">
        <v>4.156E-2</v>
      </c>
    </row>
    <row r="64" spans="1:12" x14ac:dyDescent="0.15">
      <c r="A64">
        <v>89</v>
      </c>
      <c r="B64" t="s">
        <v>29</v>
      </c>
      <c r="C64" t="s">
        <v>34</v>
      </c>
      <c r="D64" t="s">
        <v>20</v>
      </c>
      <c r="E64" s="1">
        <v>40.692920999999998</v>
      </c>
      <c r="F64" s="1">
        <v>0.53411799999999998</v>
      </c>
      <c r="G64" s="1">
        <v>0</v>
      </c>
      <c r="H64" s="1">
        <v>7.8931000000000001E-2</v>
      </c>
      <c r="I64" s="1">
        <f t="shared" si="1"/>
        <v>789.31000000000006</v>
      </c>
      <c r="J64" s="1">
        <v>0.100815</v>
      </c>
      <c r="K64" s="1">
        <f t="shared" si="0"/>
        <v>1008.15</v>
      </c>
      <c r="L64" s="1">
        <v>3.3172E-2</v>
      </c>
    </row>
    <row r="68" spans="4:12" x14ac:dyDescent="0.15">
      <c r="I68" s="1">
        <f>MAX(I2:I64)</f>
        <v>6634.53</v>
      </c>
      <c r="K68" s="1">
        <f>MAX(K12:K64)</f>
        <v>3092.47</v>
      </c>
    </row>
    <row r="69" spans="4:12" x14ac:dyDescent="0.15">
      <c r="I69" s="1">
        <f>MIN(I2:I64)</f>
        <v>0</v>
      </c>
      <c r="K69" s="1">
        <f>MIN(K2:K64)</f>
        <v>0</v>
      </c>
    </row>
    <row r="71" spans="4:12" x14ac:dyDescent="0.15">
      <c r="F71" s="11" t="s">
        <v>202</v>
      </c>
      <c r="I71" s="11" t="s">
        <v>200</v>
      </c>
      <c r="K71" s="11" t="s">
        <v>201</v>
      </c>
    </row>
    <row r="72" spans="4:12" x14ac:dyDescent="0.15">
      <c r="D72" s="11" t="s">
        <v>204</v>
      </c>
      <c r="E72">
        <f>COUNTA(C2:C25)</f>
        <v>24</v>
      </c>
      <c r="F72" s="1">
        <f>AVERAGE(F2:F25)</f>
        <v>0.44687704166666681</v>
      </c>
      <c r="I72" s="1">
        <f>AVERAGE(I2:I25)</f>
        <v>972.76791666666634</v>
      </c>
      <c r="J72">
        <f>STDEV(I2:I25)</f>
        <v>1013.4417817258403</v>
      </c>
      <c r="K72" s="1">
        <f>AVERAGE(K2:K25)</f>
        <v>1090.1583333333333</v>
      </c>
      <c r="L72">
        <f>STDEV(K2:K25)</f>
        <v>787.4632514692305</v>
      </c>
    </row>
    <row r="73" spans="4:12" x14ac:dyDescent="0.15">
      <c r="D73" s="11" t="s">
        <v>203</v>
      </c>
      <c r="E73">
        <f>COUNTA(C26:C64)</f>
        <v>39</v>
      </c>
      <c r="F73" s="1">
        <f>AVERAGE(F26:F64)</f>
        <v>0.53451348717948699</v>
      </c>
      <c r="I73" s="1">
        <f>AVERAGE(I26:I64)</f>
        <v>2149.1287179487172</v>
      </c>
      <c r="J73">
        <f>STDEV(I26:I64)</f>
        <v>1553.6088666073406</v>
      </c>
      <c r="K73" s="1">
        <f>AVERAGE(K26:K64)</f>
        <v>659.77435897435885</v>
      </c>
      <c r="L73">
        <f>STDEV(K26:K64)</f>
        <v>252.85897565113549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7"/>
  <sheetViews>
    <sheetView view="pageLayout" topLeftCell="A65" workbookViewId="0">
      <selection activeCell="E96" sqref="E96"/>
    </sheetView>
  </sheetViews>
  <sheetFormatPr baseColWidth="10" defaultRowHeight="13" x14ac:dyDescent="0.15"/>
  <sheetData>
    <row r="1" spans="1:7" x14ac:dyDescent="0.15">
      <c r="A1" t="s">
        <v>94</v>
      </c>
      <c r="B1" t="s">
        <v>112</v>
      </c>
      <c r="C1" t="s">
        <v>100</v>
      </c>
      <c r="D1" t="s">
        <v>98</v>
      </c>
      <c r="E1" t="s">
        <v>126</v>
      </c>
      <c r="F1" t="s">
        <v>128</v>
      </c>
      <c r="G1" t="s">
        <v>127</v>
      </c>
    </row>
    <row r="2" spans="1:7" x14ac:dyDescent="0.15">
      <c r="A2" t="s">
        <v>129</v>
      </c>
      <c r="B2">
        <v>-9.2820050941222725</v>
      </c>
      <c r="C2">
        <v>0.83708996775771416</v>
      </c>
      <c r="D2" t="s">
        <v>103</v>
      </c>
      <c r="E2">
        <v>1</v>
      </c>
      <c r="F2">
        <v>1</v>
      </c>
      <c r="G2" t="s">
        <v>173</v>
      </c>
    </row>
    <row r="3" spans="1:7" x14ac:dyDescent="0.15">
      <c r="A3" t="s">
        <v>129</v>
      </c>
      <c r="B3">
        <v>-10.997677577371048</v>
      </c>
      <c r="C3">
        <v>0.83708996775771416</v>
      </c>
      <c r="D3" t="s">
        <v>103</v>
      </c>
      <c r="E3">
        <v>2</v>
      </c>
      <c r="F3">
        <v>1</v>
      </c>
      <c r="G3" t="s">
        <v>173</v>
      </c>
    </row>
    <row r="4" spans="1:7" x14ac:dyDescent="0.15">
      <c r="A4" t="s">
        <v>129</v>
      </c>
      <c r="B4">
        <v>-8.6562701713381003</v>
      </c>
      <c r="C4">
        <v>0.83708996775771416</v>
      </c>
      <c r="D4" t="s">
        <v>103</v>
      </c>
      <c r="E4">
        <v>3</v>
      </c>
      <c r="F4">
        <v>1</v>
      </c>
      <c r="G4" t="s">
        <v>173</v>
      </c>
    </row>
    <row r="5" spans="1:7" x14ac:dyDescent="0.15">
      <c r="A5" t="s">
        <v>129</v>
      </c>
      <c r="B5">
        <v>-10.569726006555838</v>
      </c>
      <c r="C5">
        <v>0.83708996775771416</v>
      </c>
      <c r="D5" t="s">
        <v>103</v>
      </c>
      <c r="E5">
        <v>4</v>
      </c>
      <c r="F5">
        <v>1</v>
      </c>
      <c r="G5" t="s">
        <v>173</v>
      </c>
    </row>
    <row r="6" spans="1:7" x14ac:dyDescent="0.15">
      <c r="A6" t="s">
        <v>129</v>
      </c>
      <c r="B6">
        <v>-10.745209655833058</v>
      </c>
      <c r="C6">
        <v>0.83708996775771416</v>
      </c>
      <c r="D6" t="s">
        <v>103</v>
      </c>
      <c r="E6">
        <v>5</v>
      </c>
      <c r="F6">
        <v>1</v>
      </c>
      <c r="G6" t="s">
        <v>173</v>
      </c>
    </row>
    <row r="7" spans="1:7" x14ac:dyDescent="0.15">
      <c r="A7" t="s">
        <v>130</v>
      </c>
      <c r="B7">
        <v>-9.0154807083955539</v>
      </c>
      <c r="C7">
        <v>0.83708996775771416</v>
      </c>
      <c r="D7" t="s">
        <v>103</v>
      </c>
      <c r="E7">
        <v>1</v>
      </c>
      <c r="F7">
        <v>2</v>
      </c>
      <c r="G7" t="s">
        <v>173</v>
      </c>
    </row>
    <row r="8" spans="1:7" x14ac:dyDescent="0.15">
      <c r="A8" t="s">
        <v>130</v>
      </c>
      <c r="B8">
        <v>-8.9070413878576087</v>
      </c>
      <c r="C8">
        <v>0.83708996775771416</v>
      </c>
      <c r="D8" t="s">
        <v>103</v>
      </c>
      <c r="E8">
        <v>2</v>
      </c>
      <c r="F8">
        <v>2</v>
      </c>
      <c r="G8" t="s">
        <v>173</v>
      </c>
    </row>
    <row r="9" spans="1:7" x14ac:dyDescent="0.15">
      <c r="A9" t="s">
        <v>130</v>
      </c>
      <c r="B9">
        <v>-9.1942514864372917</v>
      </c>
      <c r="C9">
        <v>0.83708996775771416</v>
      </c>
      <c r="D9" t="s">
        <v>103</v>
      </c>
      <c r="E9">
        <v>3</v>
      </c>
      <c r="F9">
        <v>2</v>
      </c>
      <c r="G9" t="s">
        <v>173</v>
      </c>
    </row>
    <row r="10" spans="1:7" x14ac:dyDescent="0.15">
      <c r="A10" t="s">
        <v>130</v>
      </c>
      <c r="B10">
        <v>-7.7383036377691976</v>
      </c>
      <c r="C10">
        <v>0.83708996775771416</v>
      </c>
      <c r="D10" t="s">
        <v>103</v>
      </c>
      <c r="E10">
        <v>4</v>
      </c>
      <c r="F10">
        <v>2</v>
      </c>
      <c r="G10" t="s">
        <v>173</v>
      </c>
    </row>
    <row r="11" spans="1:7" x14ac:dyDescent="0.15">
      <c r="A11" t="s">
        <v>130</v>
      </c>
      <c r="B11">
        <v>-8.9280546271618668</v>
      </c>
      <c r="C11">
        <v>0.83708996775771416</v>
      </c>
      <c r="D11" t="s">
        <v>103</v>
      </c>
      <c r="E11">
        <v>5</v>
      </c>
      <c r="F11">
        <v>2</v>
      </c>
      <c r="G11" t="s">
        <v>173</v>
      </c>
    </row>
    <row r="12" spans="1:7" x14ac:dyDescent="0.15">
      <c r="A12" t="s">
        <v>196</v>
      </c>
      <c r="B12">
        <v>-11.982031643447822</v>
      </c>
      <c r="C12">
        <v>0.83708996775771405</v>
      </c>
      <c r="D12" t="s">
        <v>103</v>
      </c>
      <c r="E12">
        <v>8</v>
      </c>
      <c r="F12">
        <v>3</v>
      </c>
      <c r="G12" t="s">
        <v>173</v>
      </c>
    </row>
    <row r="13" spans="1:7" x14ac:dyDescent="0.15">
      <c r="A13" t="s">
        <v>196</v>
      </c>
      <c r="B13">
        <v>-10.478014436518659</v>
      </c>
      <c r="C13">
        <v>0.83708996775771405</v>
      </c>
      <c r="D13" t="s">
        <v>103</v>
      </c>
      <c r="E13">
        <v>9</v>
      </c>
      <c r="F13">
        <v>3</v>
      </c>
      <c r="G13" t="s">
        <v>173</v>
      </c>
    </row>
    <row r="14" spans="1:7" x14ac:dyDescent="0.15">
      <c r="A14" t="s">
        <v>196</v>
      </c>
      <c r="B14">
        <v>-8.7714568709566194</v>
      </c>
      <c r="C14">
        <v>0.83708996775771405</v>
      </c>
      <c r="D14" t="s">
        <v>103</v>
      </c>
      <c r="E14">
        <v>10</v>
      </c>
      <c r="F14">
        <v>3</v>
      </c>
      <c r="G14" t="s">
        <v>173</v>
      </c>
    </row>
    <row r="15" spans="1:7" x14ac:dyDescent="0.15">
      <c r="A15" t="s">
        <v>131</v>
      </c>
      <c r="B15">
        <v>-11.359523029955943</v>
      </c>
      <c r="C15">
        <v>0.68110163747184349</v>
      </c>
      <c r="D15" t="s">
        <v>103</v>
      </c>
      <c r="E15">
        <v>1</v>
      </c>
      <c r="F15">
        <v>4</v>
      </c>
      <c r="G15" t="s">
        <v>173</v>
      </c>
    </row>
    <row r="16" spans="1:7" x14ac:dyDescent="0.15">
      <c r="A16" t="s">
        <v>131</v>
      </c>
      <c r="B16">
        <v>-8.6011885305351878</v>
      </c>
      <c r="C16">
        <v>0.68110163747184349</v>
      </c>
      <c r="D16" t="s">
        <v>103</v>
      </c>
      <c r="E16">
        <v>2</v>
      </c>
      <c r="F16">
        <v>4</v>
      </c>
      <c r="G16" t="s">
        <v>173</v>
      </c>
    </row>
    <row r="17" spans="1:7" x14ac:dyDescent="0.15">
      <c r="A17" t="s">
        <v>131</v>
      </c>
      <c r="B17">
        <v>-10.656068184518064</v>
      </c>
      <c r="C17">
        <v>0.68110163747184349</v>
      </c>
      <c r="D17" t="s">
        <v>103</v>
      </c>
      <c r="E17">
        <v>3</v>
      </c>
      <c r="F17">
        <v>4</v>
      </c>
      <c r="G17" t="s">
        <v>173</v>
      </c>
    </row>
    <row r="18" spans="1:7" x14ac:dyDescent="0.15">
      <c r="A18" t="s">
        <v>131</v>
      </c>
      <c r="B18">
        <v>-9.4969750849979508</v>
      </c>
      <c r="C18">
        <v>0.68110163747184349</v>
      </c>
      <c r="D18" t="s">
        <v>103</v>
      </c>
      <c r="E18">
        <v>4</v>
      </c>
      <c r="F18">
        <v>4</v>
      </c>
      <c r="G18" t="s">
        <v>173</v>
      </c>
    </row>
    <row r="19" spans="1:7" x14ac:dyDescent="0.15">
      <c r="A19" t="s">
        <v>131</v>
      </c>
      <c r="B19">
        <v>-8.6455869418268563</v>
      </c>
      <c r="C19">
        <v>0.68110163747184349</v>
      </c>
      <c r="D19" t="s">
        <v>103</v>
      </c>
      <c r="E19">
        <v>5</v>
      </c>
      <c r="F19">
        <v>4</v>
      </c>
      <c r="G19" t="s">
        <v>173</v>
      </c>
    </row>
    <row r="20" spans="1:7" x14ac:dyDescent="0.15">
      <c r="A20" t="s">
        <v>131</v>
      </c>
      <c r="B20">
        <v>-7.9875661222256547</v>
      </c>
      <c r="C20">
        <v>0.68110163747184349</v>
      </c>
      <c r="D20" t="s">
        <v>103</v>
      </c>
      <c r="E20">
        <v>6</v>
      </c>
      <c r="F20">
        <v>4</v>
      </c>
      <c r="G20" t="s">
        <v>173</v>
      </c>
    </row>
    <row r="21" spans="1:7" x14ac:dyDescent="0.15">
      <c r="A21" t="s">
        <v>131</v>
      </c>
      <c r="B21">
        <v>-7.9819727741649373</v>
      </c>
      <c r="C21">
        <v>0.68110163747184349</v>
      </c>
      <c r="D21" t="s">
        <v>103</v>
      </c>
      <c r="E21">
        <v>7</v>
      </c>
      <c r="F21">
        <v>4</v>
      </c>
      <c r="G21" t="s">
        <v>173</v>
      </c>
    </row>
    <row r="22" spans="1:7" x14ac:dyDescent="0.15">
      <c r="A22" t="s">
        <v>131</v>
      </c>
      <c r="B22">
        <v>-9.6742494801545309</v>
      </c>
      <c r="C22">
        <v>0.68110163747184349</v>
      </c>
      <c r="D22" t="s">
        <v>103</v>
      </c>
      <c r="E22">
        <v>8</v>
      </c>
      <c r="F22">
        <v>4</v>
      </c>
      <c r="G22" t="s">
        <v>173</v>
      </c>
    </row>
    <row r="23" spans="1:7" x14ac:dyDescent="0.15">
      <c r="A23" t="s">
        <v>131</v>
      </c>
      <c r="B23">
        <v>-8.3776519945633421</v>
      </c>
      <c r="C23">
        <v>0.68110163747184349</v>
      </c>
      <c r="D23" t="s">
        <v>103</v>
      </c>
      <c r="E23">
        <v>9</v>
      </c>
      <c r="F23">
        <v>4</v>
      </c>
      <c r="G23" t="s">
        <v>173</v>
      </c>
    </row>
    <row r="24" spans="1:7" x14ac:dyDescent="0.15">
      <c r="A24" t="s">
        <v>131</v>
      </c>
      <c r="B24">
        <v>-8.8063905106259615</v>
      </c>
      <c r="C24">
        <v>0.68110163747184349</v>
      </c>
      <c r="D24" t="s">
        <v>103</v>
      </c>
      <c r="E24">
        <v>10</v>
      </c>
      <c r="F24">
        <v>4</v>
      </c>
      <c r="G24" t="s">
        <v>173</v>
      </c>
    </row>
    <row r="25" spans="1:7" x14ac:dyDescent="0.15">
      <c r="A25" t="s">
        <v>118</v>
      </c>
      <c r="B25">
        <v>-8.1366146032565769</v>
      </c>
      <c r="C25">
        <v>0.68110163747184349</v>
      </c>
      <c r="D25" t="s">
        <v>103</v>
      </c>
      <c r="E25">
        <v>1</v>
      </c>
      <c r="F25">
        <v>5</v>
      </c>
      <c r="G25" t="s">
        <v>173</v>
      </c>
    </row>
    <row r="26" spans="1:7" x14ac:dyDescent="0.15">
      <c r="A26" t="s">
        <v>118</v>
      </c>
      <c r="B26">
        <v>-8.2049907729203966</v>
      </c>
      <c r="C26">
        <v>0.68110163747184349</v>
      </c>
      <c r="D26" t="s">
        <v>103</v>
      </c>
      <c r="E26">
        <v>2</v>
      </c>
      <c r="F26">
        <v>5</v>
      </c>
      <c r="G26" t="s">
        <v>173</v>
      </c>
    </row>
    <row r="27" spans="1:7" x14ac:dyDescent="0.15">
      <c r="A27" t="s">
        <v>118</v>
      </c>
      <c r="B27">
        <v>-10.525589653240941</v>
      </c>
      <c r="C27">
        <v>0.68110163747184349</v>
      </c>
      <c r="D27" t="s">
        <v>103</v>
      </c>
      <c r="E27">
        <v>3</v>
      </c>
      <c r="F27">
        <v>5</v>
      </c>
      <c r="G27" t="s">
        <v>173</v>
      </c>
    </row>
    <row r="28" spans="1:7" x14ac:dyDescent="0.15">
      <c r="A28" t="s">
        <v>118</v>
      </c>
      <c r="B28">
        <v>-9.1323506915687371</v>
      </c>
      <c r="C28">
        <v>0.68110163747184349</v>
      </c>
      <c r="D28" t="s">
        <v>103</v>
      </c>
      <c r="E28">
        <v>4</v>
      </c>
      <c r="F28">
        <v>5</v>
      </c>
      <c r="G28" t="s">
        <v>173</v>
      </c>
    </row>
    <row r="29" spans="1:7" x14ac:dyDescent="0.15">
      <c r="A29" t="s">
        <v>118</v>
      </c>
      <c r="B29">
        <v>-10.741033177301384</v>
      </c>
      <c r="C29">
        <v>0.68110163747184349</v>
      </c>
      <c r="D29" t="s">
        <v>103</v>
      </c>
      <c r="E29">
        <v>5</v>
      </c>
      <c r="F29">
        <v>5</v>
      </c>
      <c r="G29" t="s">
        <v>173</v>
      </c>
    </row>
    <row r="30" spans="1:7" x14ac:dyDescent="0.15">
      <c r="A30" t="s">
        <v>132</v>
      </c>
      <c r="B30">
        <v>-8.5361904038590364</v>
      </c>
      <c r="C30">
        <v>0.68110163747184349</v>
      </c>
      <c r="D30" t="s">
        <v>103</v>
      </c>
      <c r="E30">
        <v>1</v>
      </c>
      <c r="F30">
        <v>6</v>
      </c>
      <c r="G30" t="s">
        <v>173</v>
      </c>
    </row>
    <row r="31" spans="1:7" x14ac:dyDescent="0.15">
      <c r="A31" t="s">
        <v>132</v>
      </c>
      <c r="B31">
        <v>-8.2124009682171053</v>
      </c>
      <c r="C31">
        <v>0.68110163747184349</v>
      </c>
      <c r="D31" t="s">
        <v>103</v>
      </c>
      <c r="E31">
        <v>2</v>
      </c>
      <c r="F31">
        <v>6</v>
      </c>
      <c r="G31" t="s">
        <v>173</v>
      </c>
    </row>
    <row r="32" spans="1:7" x14ac:dyDescent="0.15">
      <c r="A32" t="s">
        <v>132</v>
      </c>
      <c r="B32">
        <v>-8.6981748090503643</v>
      </c>
      <c r="C32">
        <v>0.68110163747184349</v>
      </c>
      <c r="D32" t="s">
        <v>103</v>
      </c>
      <c r="E32">
        <v>3</v>
      </c>
      <c r="F32">
        <v>6</v>
      </c>
      <c r="G32" t="s">
        <v>173</v>
      </c>
    </row>
    <row r="33" spans="1:7" x14ac:dyDescent="0.15">
      <c r="A33" t="s">
        <v>132</v>
      </c>
      <c r="B33">
        <v>-9.0642772013042396</v>
      </c>
      <c r="C33">
        <v>0.68110163747184349</v>
      </c>
      <c r="D33" t="s">
        <v>103</v>
      </c>
      <c r="E33">
        <v>4</v>
      </c>
      <c r="F33">
        <v>6</v>
      </c>
      <c r="G33" t="s">
        <v>173</v>
      </c>
    </row>
    <row r="34" spans="1:7" x14ac:dyDescent="0.15">
      <c r="A34" t="s">
        <v>132</v>
      </c>
      <c r="B34">
        <v>-6.0940224816273041</v>
      </c>
      <c r="C34">
        <v>0.68110163747184349</v>
      </c>
      <c r="D34" t="s">
        <v>103</v>
      </c>
      <c r="E34">
        <v>5</v>
      </c>
      <c r="F34">
        <v>6</v>
      </c>
      <c r="G34" t="s">
        <v>173</v>
      </c>
    </row>
    <row r="35" spans="1:7" x14ac:dyDescent="0.15">
      <c r="A35" t="s">
        <v>132</v>
      </c>
      <c r="B35">
        <v>-7.8906256621202111</v>
      </c>
      <c r="C35">
        <v>0.68110163747184349</v>
      </c>
      <c r="D35" t="s">
        <v>103</v>
      </c>
      <c r="E35">
        <v>6</v>
      </c>
      <c r="F35">
        <v>6</v>
      </c>
      <c r="G35" t="s">
        <v>173</v>
      </c>
    </row>
    <row r="36" spans="1:7" x14ac:dyDescent="0.15">
      <c r="A36" t="s">
        <v>132</v>
      </c>
      <c r="B36">
        <v>-8.6546296443062243</v>
      </c>
      <c r="C36">
        <v>0.68110163747184349</v>
      </c>
      <c r="D36" t="s">
        <v>103</v>
      </c>
      <c r="E36">
        <v>7</v>
      </c>
      <c r="F36">
        <v>6</v>
      </c>
      <c r="G36" t="s">
        <v>173</v>
      </c>
    </row>
    <row r="37" spans="1:7" x14ac:dyDescent="0.15">
      <c r="A37" t="s">
        <v>132</v>
      </c>
      <c r="B37">
        <v>-9.5102730001111251</v>
      </c>
      <c r="C37">
        <v>0.68110163747184349</v>
      </c>
      <c r="D37" t="s">
        <v>103</v>
      </c>
      <c r="E37">
        <v>8</v>
      </c>
      <c r="F37">
        <v>6</v>
      </c>
      <c r="G37" t="s">
        <v>173</v>
      </c>
    </row>
    <row r="38" spans="1:7" x14ac:dyDescent="0.15">
      <c r="A38" t="s">
        <v>133</v>
      </c>
      <c r="B38">
        <v>-8.6472025432231785</v>
      </c>
      <c r="C38">
        <v>0.83708996775771416</v>
      </c>
      <c r="D38" t="s">
        <v>107</v>
      </c>
      <c r="E38">
        <v>1</v>
      </c>
      <c r="F38">
        <v>1</v>
      </c>
      <c r="G38" t="s">
        <v>173</v>
      </c>
    </row>
    <row r="39" spans="1:7" x14ac:dyDescent="0.15">
      <c r="A39" t="s">
        <v>133</v>
      </c>
      <c r="B39">
        <v>-8.1981544620582074</v>
      </c>
      <c r="C39">
        <v>0.83708996775771416</v>
      </c>
      <c r="D39" t="s">
        <v>134</v>
      </c>
      <c r="E39">
        <v>2</v>
      </c>
      <c r="F39">
        <v>1</v>
      </c>
      <c r="G39" t="s">
        <v>135</v>
      </c>
    </row>
    <row r="40" spans="1:7" x14ac:dyDescent="0.15">
      <c r="A40" t="s">
        <v>133</v>
      </c>
      <c r="B40">
        <v>-9.0136957729932945</v>
      </c>
      <c r="C40">
        <v>0.83708996775771416</v>
      </c>
      <c r="D40" t="s">
        <v>107</v>
      </c>
      <c r="E40">
        <v>3</v>
      </c>
      <c r="F40">
        <v>1</v>
      </c>
      <c r="G40" t="s">
        <v>173</v>
      </c>
    </row>
    <row r="41" spans="1:7" x14ac:dyDescent="0.15">
      <c r="A41" t="s">
        <v>133</v>
      </c>
      <c r="B41">
        <v>-8.483984267368097</v>
      </c>
      <c r="C41">
        <v>0.83708996775771416</v>
      </c>
      <c r="D41" t="s">
        <v>107</v>
      </c>
      <c r="E41">
        <v>4</v>
      </c>
      <c r="F41">
        <v>1</v>
      </c>
      <c r="G41" t="s">
        <v>173</v>
      </c>
    </row>
    <row r="42" spans="1:7" x14ac:dyDescent="0.15">
      <c r="A42" t="s">
        <v>133</v>
      </c>
      <c r="B42">
        <v>-8.6507884291833452</v>
      </c>
      <c r="C42">
        <v>0.83708996775771416</v>
      </c>
      <c r="D42" t="s">
        <v>134</v>
      </c>
      <c r="E42">
        <v>5</v>
      </c>
      <c r="F42">
        <v>1</v>
      </c>
      <c r="G42" t="s">
        <v>135</v>
      </c>
    </row>
    <row r="43" spans="1:7" x14ac:dyDescent="0.15">
      <c r="A43" t="s">
        <v>136</v>
      </c>
      <c r="B43">
        <v>-9.5117631416657105</v>
      </c>
      <c r="C43">
        <v>0.83708996775771416</v>
      </c>
      <c r="D43" t="s">
        <v>107</v>
      </c>
      <c r="E43">
        <v>1</v>
      </c>
      <c r="F43">
        <v>2</v>
      </c>
      <c r="G43" t="s">
        <v>173</v>
      </c>
    </row>
    <row r="44" spans="1:7" x14ac:dyDescent="0.15">
      <c r="A44" t="s">
        <v>136</v>
      </c>
      <c r="B44">
        <v>-7.8236330425639729</v>
      </c>
      <c r="C44">
        <v>0.83708996775771416</v>
      </c>
      <c r="D44" t="s">
        <v>107</v>
      </c>
      <c r="E44">
        <v>2</v>
      </c>
      <c r="F44">
        <v>2</v>
      </c>
      <c r="G44" t="s">
        <v>173</v>
      </c>
    </row>
    <row r="45" spans="1:7" x14ac:dyDescent="0.15">
      <c r="A45" t="s">
        <v>136</v>
      </c>
      <c r="B45">
        <v>-9.6204585394099844</v>
      </c>
      <c r="C45">
        <v>0.83708996775771416</v>
      </c>
      <c r="D45" t="s">
        <v>134</v>
      </c>
      <c r="E45">
        <v>3</v>
      </c>
      <c r="F45">
        <v>2</v>
      </c>
      <c r="G45" t="s">
        <v>135</v>
      </c>
    </row>
    <row r="46" spans="1:7" x14ac:dyDescent="0.15">
      <c r="A46" t="s">
        <v>136</v>
      </c>
      <c r="B46">
        <v>-8.8952012181972258</v>
      </c>
      <c r="C46">
        <v>0.83708996775771416</v>
      </c>
      <c r="D46" t="s">
        <v>107</v>
      </c>
      <c r="E46">
        <v>4</v>
      </c>
      <c r="F46">
        <v>2</v>
      </c>
      <c r="G46" t="s">
        <v>173</v>
      </c>
    </row>
    <row r="47" spans="1:7" x14ac:dyDescent="0.15">
      <c r="A47" t="s">
        <v>136</v>
      </c>
      <c r="B47">
        <v>-8.7474945609190797</v>
      </c>
      <c r="C47">
        <v>0.83708996775771416</v>
      </c>
      <c r="D47" t="s">
        <v>107</v>
      </c>
      <c r="E47">
        <v>5</v>
      </c>
      <c r="F47">
        <v>2</v>
      </c>
      <c r="G47" t="s">
        <v>173</v>
      </c>
    </row>
    <row r="48" spans="1:7" x14ac:dyDescent="0.15">
      <c r="A48" t="s">
        <v>137</v>
      </c>
      <c r="B48">
        <v>-10.430319357322219</v>
      </c>
      <c r="C48">
        <v>0.83708996775771405</v>
      </c>
      <c r="D48" t="s">
        <v>138</v>
      </c>
      <c r="E48">
        <v>1</v>
      </c>
      <c r="F48">
        <v>3</v>
      </c>
      <c r="G48" t="s">
        <v>139</v>
      </c>
    </row>
    <row r="49" spans="1:7" x14ac:dyDescent="0.15">
      <c r="A49" t="s">
        <v>137</v>
      </c>
      <c r="B49">
        <v>-10.11113083128792</v>
      </c>
      <c r="C49">
        <v>0.83708996775771405</v>
      </c>
      <c r="D49" t="s">
        <v>140</v>
      </c>
      <c r="E49">
        <v>2</v>
      </c>
      <c r="F49">
        <v>3</v>
      </c>
      <c r="G49" t="s">
        <v>141</v>
      </c>
    </row>
    <row r="50" spans="1:7" x14ac:dyDescent="0.15">
      <c r="A50" t="s">
        <v>137</v>
      </c>
      <c r="B50">
        <v>-8.5266413577663975</v>
      </c>
      <c r="C50">
        <v>0.83708996775771405</v>
      </c>
      <c r="D50" t="s">
        <v>107</v>
      </c>
      <c r="E50">
        <v>3</v>
      </c>
      <c r="F50">
        <v>3</v>
      </c>
      <c r="G50" t="s">
        <v>173</v>
      </c>
    </row>
    <row r="51" spans="1:7" x14ac:dyDescent="0.15">
      <c r="A51" t="s">
        <v>137</v>
      </c>
      <c r="B51">
        <v>-8.6105192749319741</v>
      </c>
      <c r="C51">
        <v>0.83708996775771405</v>
      </c>
      <c r="D51" t="s">
        <v>134</v>
      </c>
      <c r="E51">
        <v>4</v>
      </c>
      <c r="F51">
        <v>3</v>
      </c>
      <c r="G51" t="s">
        <v>135</v>
      </c>
    </row>
    <row r="52" spans="1:7" x14ac:dyDescent="0.15">
      <c r="A52" t="s">
        <v>137</v>
      </c>
      <c r="B52">
        <v>-11.162673695932849</v>
      </c>
      <c r="C52">
        <v>0.83708996775771405</v>
      </c>
      <c r="D52" t="s">
        <v>142</v>
      </c>
      <c r="E52">
        <v>5</v>
      </c>
      <c r="F52">
        <v>3</v>
      </c>
      <c r="G52" t="s">
        <v>143</v>
      </c>
    </row>
    <row r="53" spans="1:7" x14ac:dyDescent="0.15">
      <c r="A53" t="s">
        <v>137</v>
      </c>
      <c r="B53">
        <v>-8.9162387328678676</v>
      </c>
      <c r="C53">
        <v>0.83708996775771405</v>
      </c>
      <c r="D53" t="s">
        <v>107</v>
      </c>
      <c r="E53">
        <v>6</v>
      </c>
      <c r="F53">
        <v>3</v>
      </c>
      <c r="G53" t="s">
        <v>173</v>
      </c>
    </row>
    <row r="54" spans="1:7" x14ac:dyDescent="0.15">
      <c r="A54" t="s">
        <v>137</v>
      </c>
      <c r="B54">
        <v>-8.4563800134160019</v>
      </c>
      <c r="C54">
        <v>0.83708996775771405</v>
      </c>
      <c r="D54" t="s">
        <v>142</v>
      </c>
      <c r="E54">
        <v>7</v>
      </c>
      <c r="F54">
        <v>3</v>
      </c>
      <c r="G54" t="s">
        <v>143</v>
      </c>
    </row>
    <row r="55" spans="1:7" x14ac:dyDescent="0.15">
      <c r="A55" t="s">
        <v>144</v>
      </c>
      <c r="B55">
        <v>-8.4076048690298411</v>
      </c>
      <c r="C55">
        <v>0.68110163747184349</v>
      </c>
      <c r="D55" t="s">
        <v>145</v>
      </c>
      <c r="E55">
        <v>1</v>
      </c>
      <c r="F55">
        <v>4</v>
      </c>
      <c r="G55" t="s">
        <v>146</v>
      </c>
    </row>
    <row r="56" spans="1:7" x14ac:dyDescent="0.15">
      <c r="A56" t="s">
        <v>144</v>
      </c>
      <c r="B56">
        <v>-7.8989357964314504</v>
      </c>
      <c r="C56">
        <v>0.68110163747184349</v>
      </c>
      <c r="D56" t="s">
        <v>145</v>
      </c>
      <c r="E56">
        <v>2</v>
      </c>
      <c r="F56">
        <v>4</v>
      </c>
      <c r="G56" t="s">
        <v>146</v>
      </c>
    </row>
    <row r="57" spans="1:7" x14ac:dyDescent="0.15">
      <c r="A57" t="s">
        <v>144</v>
      </c>
      <c r="B57">
        <v>-9.68836259277065</v>
      </c>
      <c r="C57">
        <v>0.68110163747184349</v>
      </c>
      <c r="D57" t="s">
        <v>147</v>
      </c>
      <c r="E57">
        <v>3</v>
      </c>
      <c r="F57">
        <v>4</v>
      </c>
      <c r="G57" t="s">
        <v>148</v>
      </c>
    </row>
    <row r="58" spans="1:7" x14ac:dyDescent="0.15">
      <c r="A58" t="s">
        <v>144</v>
      </c>
      <c r="B58">
        <v>-10.712434580689967</v>
      </c>
      <c r="C58">
        <v>0.68110163747184349</v>
      </c>
      <c r="D58" t="s">
        <v>149</v>
      </c>
      <c r="E58">
        <v>4</v>
      </c>
      <c r="F58">
        <v>4</v>
      </c>
      <c r="G58" t="s">
        <v>150</v>
      </c>
    </row>
    <row r="59" spans="1:7" x14ac:dyDescent="0.15">
      <c r="A59" t="s">
        <v>144</v>
      </c>
      <c r="B59">
        <v>-8.5239897201630281</v>
      </c>
      <c r="C59">
        <v>0.68110163747184349</v>
      </c>
      <c r="D59" t="s">
        <v>149</v>
      </c>
      <c r="E59">
        <v>5</v>
      </c>
      <c r="F59">
        <v>4</v>
      </c>
      <c r="G59" t="s">
        <v>150</v>
      </c>
    </row>
    <row r="60" spans="1:7" x14ac:dyDescent="0.15">
      <c r="A60" t="s">
        <v>144</v>
      </c>
      <c r="B60">
        <v>-10.934233967362074</v>
      </c>
      <c r="C60">
        <v>0.68110163747184349</v>
      </c>
      <c r="D60" t="s">
        <v>149</v>
      </c>
      <c r="E60">
        <v>6</v>
      </c>
      <c r="F60">
        <v>4</v>
      </c>
      <c r="G60" t="s">
        <v>150</v>
      </c>
    </row>
    <row r="61" spans="1:7" x14ac:dyDescent="0.15">
      <c r="A61" t="s">
        <v>144</v>
      </c>
      <c r="B61">
        <v>-8.369231717863336</v>
      </c>
      <c r="C61">
        <v>0.68110163747184349</v>
      </c>
      <c r="D61" t="s">
        <v>147</v>
      </c>
      <c r="E61">
        <v>7</v>
      </c>
      <c r="F61">
        <v>4</v>
      </c>
      <c r="G61" t="s">
        <v>148</v>
      </c>
    </row>
    <row r="62" spans="1:7" x14ac:dyDescent="0.15">
      <c r="A62" t="s">
        <v>144</v>
      </c>
      <c r="B62">
        <v>-8.8587325182059384</v>
      </c>
      <c r="C62">
        <v>0.68110163747184349</v>
      </c>
      <c r="D62" t="s">
        <v>147</v>
      </c>
      <c r="E62">
        <v>8</v>
      </c>
      <c r="F62">
        <v>4</v>
      </c>
      <c r="G62" t="s">
        <v>148</v>
      </c>
    </row>
    <row r="63" spans="1:7" x14ac:dyDescent="0.15">
      <c r="A63" t="s">
        <v>144</v>
      </c>
      <c r="B63">
        <v>-9.1851337524863421</v>
      </c>
      <c r="C63">
        <v>0.68110163747184349</v>
      </c>
      <c r="D63" t="s">
        <v>151</v>
      </c>
      <c r="E63">
        <v>9</v>
      </c>
      <c r="F63">
        <v>4</v>
      </c>
      <c r="G63" t="s">
        <v>152</v>
      </c>
    </row>
    <row r="64" spans="1:7" x14ac:dyDescent="0.15">
      <c r="A64" t="s">
        <v>144</v>
      </c>
      <c r="B64">
        <v>-8.7930105055175414</v>
      </c>
      <c r="C64">
        <v>0.68110163747184349</v>
      </c>
      <c r="D64" t="s">
        <v>107</v>
      </c>
      <c r="E64">
        <v>10</v>
      </c>
      <c r="F64">
        <v>4</v>
      </c>
      <c r="G64" t="s">
        <v>173</v>
      </c>
    </row>
    <row r="65" spans="1:7" x14ac:dyDescent="0.15">
      <c r="A65" t="s">
        <v>153</v>
      </c>
      <c r="B65">
        <v>-8.9260205110779705</v>
      </c>
      <c r="C65">
        <v>0.68110163747184349</v>
      </c>
      <c r="D65" t="s">
        <v>107</v>
      </c>
      <c r="E65">
        <v>1</v>
      </c>
      <c r="F65">
        <v>5</v>
      </c>
      <c r="G65" t="s">
        <v>173</v>
      </c>
    </row>
    <row r="66" spans="1:7" x14ac:dyDescent="0.15">
      <c r="A66" t="s">
        <v>153</v>
      </c>
      <c r="B66">
        <v>-9.8636121524272919</v>
      </c>
      <c r="C66">
        <v>0.68110163747184349</v>
      </c>
      <c r="D66" t="s">
        <v>154</v>
      </c>
      <c r="E66">
        <v>2</v>
      </c>
      <c r="F66">
        <v>5</v>
      </c>
      <c r="G66" t="s">
        <v>155</v>
      </c>
    </row>
    <row r="67" spans="1:7" x14ac:dyDescent="0.15">
      <c r="A67" t="s">
        <v>153</v>
      </c>
      <c r="B67">
        <v>-9.1597996901456096</v>
      </c>
      <c r="C67">
        <v>0.68110163747184349</v>
      </c>
      <c r="D67" t="s">
        <v>107</v>
      </c>
      <c r="E67">
        <v>3</v>
      </c>
      <c r="F67">
        <v>5</v>
      </c>
      <c r="G67" t="s">
        <v>173</v>
      </c>
    </row>
    <row r="68" spans="1:7" x14ac:dyDescent="0.15">
      <c r="A68" t="s">
        <v>153</v>
      </c>
      <c r="B68">
        <v>-9.2131422980305313</v>
      </c>
      <c r="C68">
        <v>0.68110163747184349</v>
      </c>
      <c r="D68" t="s">
        <v>156</v>
      </c>
      <c r="E68">
        <v>4</v>
      </c>
      <c r="F68">
        <v>5</v>
      </c>
      <c r="G68" t="s">
        <v>157</v>
      </c>
    </row>
    <row r="69" spans="1:7" x14ac:dyDescent="0.15">
      <c r="A69" t="s">
        <v>153</v>
      </c>
      <c r="B69">
        <v>-9.3399802715087645</v>
      </c>
      <c r="C69">
        <v>0.68110163747184349</v>
      </c>
      <c r="D69" t="s">
        <v>158</v>
      </c>
      <c r="E69">
        <v>5</v>
      </c>
      <c r="F69">
        <v>5</v>
      </c>
      <c r="G69" t="s">
        <v>159</v>
      </c>
    </row>
    <row r="70" spans="1:7" x14ac:dyDescent="0.15">
      <c r="A70" t="s">
        <v>153</v>
      </c>
      <c r="B70">
        <v>-10.258529934372076</v>
      </c>
      <c r="C70">
        <v>0.68110163747184349</v>
      </c>
      <c r="D70" t="s">
        <v>156</v>
      </c>
      <c r="E70">
        <v>6</v>
      </c>
      <c r="F70">
        <v>5</v>
      </c>
      <c r="G70" t="s">
        <v>157</v>
      </c>
    </row>
    <row r="71" spans="1:7" x14ac:dyDescent="0.15">
      <c r="A71" t="s">
        <v>153</v>
      </c>
      <c r="B71">
        <v>-8.9006935189364444</v>
      </c>
      <c r="C71">
        <v>0.68110163747184349</v>
      </c>
      <c r="D71" t="s">
        <v>158</v>
      </c>
      <c r="E71">
        <v>7</v>
      </c>
      <c r="F71">
        <v>5</v>
      </c>
      <c r="G71" t="s">
        <v>159</v>
      </c>
    </row>
    <row r="72" spans="1:7" x14ac:dyDescent="0.15">
      <c r="A72" t="s">
        <v>153</v>
      </c>
      <c r="B72">
        <v>-9.8099509980148838</v>
      </c>
      <c r="C72">
        <v>0.68110163747184349</v>
      </c>
      <c r="D72" t="s">
        <v>156</v>
      </c>
      <c r="E72">
        <v>8</v>
      </c>
      <c r="F72">
        <v>5</v>
      </c>
      <c r="G72" t="s">
        <v>157</v>
      </c>
    </row>
    <row r="73" spans="1:7" x14ac:dyDescent="0.15">
      <c r="A73" t="s">
        <v>153</v>
      </c>
      <c r="B73">
        <v>-9.5402869690576555</v>
      </c>
      <c r="C73">
        <v>0.68110163747184349</v>
      </c>
      <c r="D73" t="s">
        <v>156</v>
      </c>
      <c r="E73">
        <v>9</v>
      </c>
      <c r="F73">
        <v>5</v>
      </c>
      <c r="G73" t="s">
        <v>157</v>
      </c>
    </row>
    <row r="74" spans="1:7" x14ac:dyDescent="0.15">
      <c r="A74" t="s">
        <v>153</v>
      </c>
      <c r="B74">
        <v>-9.697193923430083</v>
      </c>
      <c r="C74">
        <v>0.68110163747184349</v>
      </c>
      <c r="D74" t="s">
        <v>107</v>
      </c>
      <c r="E74">
        <v>10</v>
      </c>
      <c r="F74">
        <v>5</v>
      </c>
      <c r="G74" t="s">
        <v>173</v>
      </c>
    </row>
    <row r="75" spans="1:7" x14ac:dyDescent="0.15">
      <c r="A75" t="s">
        <v>160</v>
      </c>
      <c r="B75">
        <v>-9.8937017298001191</v>
      </c>
      <c r="C75">
        <v>0.68110163747184349</v>
      </c>
      <c r="D75" t="s">
        <v>107</v>
      </c>
      <c r="E75">
        <v>11</v>
      </c>
      <c r="F75">
        <v>5</v>
      </c>
      <c r="G75" t="s">
        <v>173</v>
      </c>
    </row>
    <row r="76" spans="1:7" x14ac:dyDescent="0.15">
      <c r="A76" t="s">
        <v>160</v>
      </c>
      <c r="B76">
        <v>-10.410597224993635</v>
      </c>
      <c r="C76">
        <v>0.68110163747184349</v>
      </c>
      <c r="D76" t="s">
        <v>107</v>
      </c>
      <c r="E76">
        <v>12</v>
      </c>
      <c r="F76">
        <v>5</v>
      </c>
      <c r="G76" t="s">
        <v>173</v>
      </c>
    </row>
    <row r="77" spans="1:7" x14ac:dyDescent="0.15">
      <c r="A77" t="s">
        <v>160</v>
      </c>
      <c r="B77">
        <v>-9.7825488918082204</v>
      </c>
      <c r="C77">
        <v>0.68110163747184349</v>
      </c>
      <c r="D77" t="s">
        <v>161</v>
      </c>
      <c r="E77">
        <v>13</v>
      </c>
      <c r="F77">
        <v>5</v>
      </c>
      <c r="G77" t="s">
        <v>162</v>
      </c>
    </row>
    <row r="78" spans="1:7" x14ac:dyDescent="0.15">
      <c r="A78" t="s">
        <v>163</v>
      </c>
      <c r="B78">
        <v>-9.8175126517939031</v>
      </c>
      <c r="C78">
        <v>0.68110163747184349</v>
      </c>
      <c r="D78" t="s">
        <v>140</v>
      </c>
      <c r="E78">
        <v>1</v>
      </c>
      <c r="F78">
        <v>6</v>
      </c>
      <c r="G78" t="s">
        <v>141</v>
      </c>
    </row>
    <row r="79" spans="1:7" x14ac:dyDescent="0.15">
      <c r="A79" t="s">
        <v>163</v>
      </c>
      <c r="B79">
        <v>-9.6856724352774375</v>
      </c>
      <c r="C79">
        <v>0.68110163747184349</v>
      </c>
      <c r="D79" t="s">
        <v>107</v>
      </c>
      <c r="E79">
        <v>2</v>
      </c>
      <c r="F79">
        <v>6</v>
      </c>
      <c r="G79" t="s">
        <v>173</v>
      </c>
    </row>
    <row r="80" spans="1:7" x14ac:dyDescent="0.15">
      <c r="A80" t="s">
        <v>163</v>
      </c>
      <c r="B80">
        <v>-8.2412888540513212</v>
      </c>
      <c r="C80">
        <v>0.68110163747184349</v>
      </c>
      <c r="D80" t="s">
        <v>154</v>
      </c>
      <c r="E80">
        <v>3</v>
      </c>
      <c r="F80">
        <v>6</v>
      </c>
      <c r="G80" t="s">
        <v>155</v>
      </c>
    </row>
    <row r="81" spans="1:7" x14ac:dyDescent="0.15">
      <c r="A81" t="s">
        <v>163</v>
      </c>
      <c r="B81">
        <v>-8.7558663025743346</v>
      </c>
      <c r="C81">
        <v>0.68110163747184349</v>
      </c>
      <c r="D81" t="s">
        <v>107</v>
      </c>
      <c r="E81">
        <v>4</v>
      </c>
      <c r="F81">
        <v>6</v>
      </c>
      <c r="G81" t="s">
        <v>173</v>
      </c>
    </row>
    <row r="82" spans="1:7" x14ac:dyDescent="0.15">
      <c r="A82" t="s">
        <v>163</v>
      </c>
      <c r="B82">
        <v>-8.3750977634780366</v>
      </c>
      <c r="C82">
        <v>0.68110163747184349</v>
      </c>
      <c r="D82" t="s">
        <v>164</v>
      </c>
      <c r="E82">
        <v>5</v>
      </c>
      <c r="F82">
        <v>6</v>
      </c>
      <c r="G82" t="s">
        <v>165</v>
      </c>
    </row>
    <row r="83" spans="1:7" x14ac:dyDescent="0.15">
      <c r="A83" t="s">
        <v>163</v>
      </c>
      <c r="B83">
        <v>-8.9352662421234097</v>
      </c>
      <c r="C83">
        <v>0.68110163747184349</v>
      </c>
      <c r="D83" t="s">
        <v>164</v>
      </c>
      <c r="E83">
        <v>6</v>
      </c>
      <c r="F83">
        <v>6</v>
      </c>
      <c r="G83" t="s">
        <v>165</v>
      </c>
    </row>
    <row r="84" spans="1:7" x14ac:dyDescent="0.15">
      <c r="A84" t="s">
        <v>163</v>
      </c>
      <c r="B84">
        <v>-8.0238468495047801</v>
      </c>
      <c r="C84">
        <v>0.68110163747184349</v>
      </c>
      <c r="D84" t="s">
        <v>166</v>
      </c>
      <c r="E84">
        <v>7</v>
      </c>
      <c r="F84">
        <v>6</v>
      </c>
      <c r="G84" t="s">
        <v>167</v>
      </c>
    </row>
    <row r="85" spans="1:7" x14ac:dyDescent="0.15">
      <c r="A85" t="s">
        <v>163</v>
      </c>
      <c r="B85">
        <v>-8.5753243100864864</v>
      </c>
      <c r="C85">
        <v>0.68110163747184349</v>
      </c>
      <c r="D85" t="s">
        <v>166</v>
      </c>
      <c r="E85">
        <v>8</v>
      </c>
      <c r="F85">
        <v>6</v>
      </c>
      <c r="G85" t="s">
        <v>167</v>
      </c>
    </row>
    <row r="86" spans="1:7" x14ac:dyDescent="0.15">
      <c r="A86" t="s">
        <v>163</v>
      </c>
      <c r="B86">
        <v>-9.0306791602880256</v>
      </c>
      <c r="C86">
        <v>0.68110163747184349</v>
      </c>
      <c r="D86" t="s">
        <v>107</v>
      </c>
      <c r="E86">
        <v>9</v>
      </c>
      <c r="F86">
        <v>6</v>
      </c>
      <c r="G86" t="s">
        <v>173</v>
      </c>
    </row>
    <row r="87" spans="1:7" x14ac:dyDescent="0.15">
      <c r="A87" t="s">
        <v>163</v>
      </c>
      <c r="B87">
        <v>-9.5310080169729652</v>
      </c>
      <c r="C87">
        <v>0.68110163747184349</v>
      </c>
      <c r="D87" t="s">
        <v>107</v>
      </c>
      <c r="E87">
        <v>10</v>
      </c>
      <c r="F87">
        <v>6</v>
      </c>
      <c r="G87" t="s">
        <v>173</v>
      </c>
    </row>
    <row r="88" spans="1:7" x14ac:dyDescent="0.15">
      <c r="A88" t="s">
        <v>168</v>
      </c>
      <c r="B88">
        <v>-8.645447317748447</v>
      </c>
      <c r="C88">
        <v>0.68110163747184349</v>
      </c>
      <c r="D88" t="s">
        <v>107</v>
      </c>
      <c r="E88">
        <v>11</v>
      </c>
      <c r="F88">
        <v>6</v>
      </c>
      <c r="G88" t="s">
        <v>173</v>
      </c>
    </row>
    <row r="89" spans="1:7" x14ac:dyDescent="0.15">
      <c r="A89" t="s">
        <v>168</v>
      </c>
      <c r="B89">
        <v>-8.9847510261468546</v>
      </c>
      <c r="C89">
        <v>0.68110163747184349</v>
      </c>
      <c r="D89" t="s">
        <v>169</v>
      </c>
      <c r="E89">
        <v>12</v>
      </c>
      <c r="F89">
        <v>6</v>
      </c>
      <c r="G89" t="s">
        <v>170</v>
      </c>
    </row>
    <row r="92" spans="1:7" x14ac:dyDescent="0.15">
      <c r="B92">
        <f>MIN(B2:B89)</f>
        <v>-11.982031643447822</v>
      </c>
    </row>
    <row r="93" spans="1:7" x14ac:dyDescent="0.15">
      <c r="B93">
        <f>MAX(B2:B89)</f>
        <v>-6.0940224816273041</v>
      </c>
    </row>
    <row r="96" spans="1:7" x14ac:dyDescent="0.15">
      <c r="A96" t="s">
        <v>82</v>
      </c>
      <c r="B96">
        <f>AVERAGE(B38:B89)</f>
        <v>-9.1649186212553229</v>
      </c>
      <c r="C96">
        <f>STDEV(B38:B89)</f>
        <v>0.77954462004845149</v>
      </c>
      <c r="D96">
        <f>COUNTA(A38:A89)</f>
        <v>52</v>
      </c>
    </row>
    <row r="97" spans="1:4" x14ac:dyDescent="0.15">
      <c r="A97" t="s">
        <v>78</v>
      </c>
      <c r="B97">
        <f>AVERAGE(B2:B37)</f>
        <v>-9.173718584061584</v>
      </c>
      <c r="C97">
        <f>STDEV(B2:B37)</f>
        <v>1.2060139112675015</v>
      </c>
      <c r="D97">
        <f>COUNTA(A2:A37)</f>
        <v>36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4"/>
  <sheetViews>
    <sheetView view="pageLayout" topLeftCell="A12" workbookViewId="0">
      <selection activeCell="G27" sqref="G27"/>
    </sheetView>
  </sheetViews>
  <sheetFormatPr baseColWidth="10" defaultRowHeight="13" x14ac:dyDescent="0.15"/>
  <cols>
    <col min="1" max="1" width="13" bestFit="1" customWidth="1"/>
    <col min="2" max="2" width="12.6640625" bestFit="1" customWidth="1"/>
    <col min="3" max="3" width="13.6640625" bestFit="1" customWidth="1"/>
  </cols>
  <sheetData>
    <row r="1" spans="1:8" x14ac:dyDescent="0.15">
      <c r="A1" t="s">
        <v>94</v>
      </c>
      <c r="B1" t="s">
        <v>101</v>
      </c>
      <c r="C1" t="s">
        <v>100</v>
      </c>
      <c r="D1" t="s">
        <v>98</v>
      </c>
      <c r="E1" t="s">
        <v>95</v>
      </c>
      <c r="F1" t="s">
        <v>96</v>
      </c>
      <c r="G1" t="s">
        <v>97</v>
      </c>
      <c r="H1" t="s">
        <v>99</v>
      </c>
    </row>
    <row r="2" spans="1:8" x14ac:dyDescent="0.15">
      <c r="A2" t="s">
        <v>61</v>
      </c>
      <c r="B2">
        <v>-8.7472694917292433</v>
      </c>
      <c r="C2">
        <v>0.87094172845102968</v>
      </c>
      <c r="D2" t="s">
        <v>34</v>
      </c>
      <c r="E2">
        <v>3</v>
      </c>
      <c r="F2">
        <v>8</v>
      </c>
      <c r="G2" t="s">
        <v>62</v>
      </c>
      <c r="H2" t="s">
        <v>63</v>
      </c>
    </row>
    <row r="3" spans="1:8" x14ac:dyDescent="0.15">
      <c r="A3" t="s">
        <v>61</v>
      </c>
      <c r="B3">
        <v>-8.8788800098742744</v>
      </c>
      <c r="C3">
        <v>0.87094172845102968</v>
      </c>
      <c r="D3" t="s">
        <v>34</v>
      </c>
      <c r="E3">
        <v>4</v>
      </c>
      <c r="F3">
        <v>8</v>
      </c>
      <c r="G3" t="s">
        <v>62</v>
      </c>
      <c r="H3" t="s">
        <v>63</v>
      </c>
    </row>
    <row r="4" spans="1:8" x14ac:dyDescent="0.15">
      <c r="A4" t="s">
        <v>61</v>
      </c>
      <c r="B4">
        <v>-7.9382319611959478</v>
      </c>
      <c r="C4">
        <v>0.87094172845102968</v>
      </c>
      <c r="D4" t="s">
        <v>34</v>
      </c>
      <c r="E4">
        <v>5</v>
      </c>
      <c r="F4">
        <v>8</v>
      </c>
      <c r="G4" t="s">
        <v>62</v>
      </c>
      <c r="H4" t="s">
        <v>63</v>
      </c>
    </row>
    <row r="5" spans="1:8" x14ac:dyDescent="0.15">
      <c r="A5" t="s">
        <v>61</v>
      </c>
      <c r="B5">
        <v>-9.1306415291712302</v>
      </c>
      <c r="C5">
        <v>0.87094172845102968</v>
      </c>
      <c r="D5" t="s">
        <v>34</v>
      </c>
      <c r="E5">
        <v>10</v>
      </c>
      <c r="F5">
        <v>8</v>
      </c>
      <c r="G5" t="s">
        <v>62</v>
      </c>
      <c r="H5" t="s">
        <v>63</v>
      </c>
    </row>
    <row r="6" spans="1:8" x14ac:dyDescent="0.15">
      <c r="A6" t="s">
        <v>61</v>
      </c>
      <c r="B6">
        <v>-7.3883333042964754</v>
      </c>
      <c r="C6">
        <v>0.87094172845102968</v>
      </c>
      <c r="D6" t="s">
        <v>34</v>
      </c>
      <c r="E6">
        <v>11</v>
      </c>
      <c r="F6">
        <v>8</v>
      </c>
      <c r="G6" t="s">
        <v>62</v>
      </c>
      <c r="H6" t="s">
        <v>63</v>
      </c>
    </row>
    <row r="7" spans="1:8" x14ac:dyDescent="0.15">
      <c r="A7" t="s">
        <v>61</v>
      </c>
      <c r="B7">
        <v>-10.675844196515046</v>
      </c>
      <c r="C7">
        <v>0.87094172845102968</v>
      </c>
      <c r="D7" t="s">
        <v>34</v>
      </c>
      <c r="E7">
        <v>12</v>
      </c>
      <c r="F7">
        <v>8</v>
      </c>
      <c r="G7" t="s">
        <v>62</v>
      </c>
      <c r="H7" t="s">
        <v>63</v>
      </c>
    </row>
    <row r="8" spans="1:8" x14ac:dyDescent="0.15">
      <c r="A8" s="2" t="s">
        <v>64</v>
      </c>
      <c r="B8">
        <v>-10.495674947443947</v>
      </c>
      <c r="C8">
        <v>0.84599704786445118</v>
      </c>
      <c r="D8" t="s">
        <v>34</v>
      </c>
      <c r="E8">
        <v>18</v>
      </c>
      <c r="F8">
        <v>8</v>
      </c>
      <c r="G8" t="s">
        <v>62</v>
      </c>
      <c r="H8" t="s">
        <v>63</v>
      </c>
    </row>
    <row r="9" spans="1:8" x14ac:dyDescent="0.15">
      <c r="A9" s="2" t="s">
        <v>64</v>
      </c>
      <c r="B9">
        <v>-9.7014511176104268</v>
      </c>
      <c r="C9">
        <v>0.84599704786445118</v>
      </c>
      <c r="D9" t="s">
        <v>34</v>
      </c>
      <c r="E9">
        <v>19</v>
      </c>
      <c r="F9">
        <v>8</v>
      </c>
      <c r="G9" t="s">
        <v>62</v>
      </c>
      <c r="H9" t="s">
        <v>63</v>
      </c>
    </row>
    <row r="10" spans="1:8" x14ac:dyDescent="0.15">
      <c r="A10" s="2" t="s">
        <v>64</v>
      </c>
      <c r="B10">
        <v>-10.648897870259669</v>
      </c>
      <c r="C10">
        <v>0.84599704786445118</v>
      </c>
      <c r="D10" t="s">
        <v>34</v>
      </c>
      <c r="E10">
        <v>20</v>
      </c>
      <c r="F10">
        <v>8</v>
      </c>
      <c r="G10" t="s">
        <v>62</v>
      </c>
      <c r="H10" t="s">
        <v>63</v>
      </c>
    </row>
    <row r="11" spans="1:8" x14ac:dyDescent="0.15">
      <c r="A11" s="2" t="s">
        <v>64</v>
      </c>
      <c r="B11">
        <v>-9.8257948038574572</v>
      </c>
      <c r="C11">
        <v>0.84599704786445118</v>
      </c>
      <c r="D11" t="s">
        <v>34</v>
      </c>
      <c r="E11">
        <v>21</v>
      </c>
      <c r="F11">
        <v>8</v>
      </c>
      <c r="G11" t="s">
        <v>62</v>
      </c>
      <c r="H11" t="s">
        <v>63</v>
      </c>
    </row>
    <row r="12" spans="1:8" x14ac:dyDescent="0.15">
      <c r="A12" s="2" t="s">
        <v>64</v>
      </c>
      <c r="B12">
        <v>-7.6782907413758057</v>
      </c>
      <c r="C12">
        <v>0.84599704786445118</v>
      </c>
      <c r="D12" t="s">
        <v>34</v>
      </c>
      <c r="E12">
        <v>22</v>
      </c>
      <c r="F12">
        <v>8</v>
      </c>
      <c r="G12" t="s">
        <v>62</v>
      </c>
      <c r="H12" t="s">
        <v>63</v>
      </c>
    </row>
    <row r="13" spans="1:8" x14ac:dyDescent="0.15">
      <c r="A13" t="s">
        <v>65</v>
      </c>
      <c r="B13" s="3">
        <v>-10.925424286445805</v>
      </c>
      <c r="C13">
        <v>0.84599704786445118</v>
      </c>
      <c r="D13" t="s">
        <v>34</v>
      </c>
      <c r="E13">
        <v>4</v>
      </c>
      <c r="F13">
        <v>10</v>
      </c>
      <c r="G13" t="s">
        <v>62</v>
      </c>
      <c r="H13" t="s">
        <v>63</v>
      </c>
    </row>
    <row r="14" spans="1:8" x14ac:dyDescent="0.15">
      <c r="A14" t="s">
        <v>65</v>
      </c>
      <c r="B14" s="3">
        <v>-9.0169783417789251</v>
      </c>
      <c r="C14">
        <v>0.84599704786445118</v>
      </c>
      <c r="D14" t="s">
        <v>34</v>
      </c>
      <c r="E14">
        <v>5</v>
      </c>
      <c r="F14">
        <v>10</v>
      </c>
      <c r="G14" t="s">
        <v>62</v>
      </c>
      <c r="H14" t="s">
        <v>63</v>
      </c>
    </row>
    <row r="15" spans="1:8" x14ac:dyDescent="0.15">
      <c r="A15" t="s">
        <v>65</v>
      </c>
      <c r="B15" s="3">
        <v>-9.7281232289789532</v>
      </c>
      <c r="C15">
        <v>0.84599704786445118</v>
      </c>
      <c r="D15" t="s">
        <v>67</v>
      </c>
      <c r="E15">
        <v>6</v>
      </c>
      <c r="F15">
        <v>10</v>
      </c>
      <c r="G15" t="s">
        <v>66</v>
      </c>
      <c r="H15" t="s">
        <v>63</v>
      </c>
    </row>
    <row r="16" spans="1:8" x14ac:dyDescent="0.15">
      <c r="A16" t="s">
        <v>65</v>
      </c>
      <c r="B16" s="3">
        <v>-9.1583511960736406</v>
      </c>
      <c r="C16">
        <v>0.84599704786445118</v>
      </c>
      <c r="D16" t="s">
        <v>69</v>
      </c>
      <c r="E16">
        <v>7</v>
      </c>
      <c r="F16">
        <v>10</v>
      </c>
      <c r="G16" t="s">
        <v>68</v>
      </c>
      <c r="H16" t="s">
        <v>63</v>
      </c>
    </row>
    <row r="17" spans="1:8" x14ac:dyDescent="0.15">
      <c r="A17" t="s">
        <v>70</v>
      </c>
      <c r="B17">
        <v>-10.557103058592341</v>
      </c>
      <c r="C17">
        <v>0.84599704786445096</v>
      </c>
      <c r="D17" t="s">
        <v>72</v>
      </c>
      <c r="E17">
        <v>14</v>
      </c>
      <c r="F17">
        <v>10</v>
      </c>
      <c r="G17" t="s">
        <v>71</v>
      </c>
      <c r="H17" t="s">
        <v>63</v>
      </c>
    </row>
    <row r="18" spans="1:8" x14ac:dyDescent="0.15">
      <c r="A18" t="s">
        <v>70</v>
      </c>
      <c r="B18">
        <v>-10.141150022954216</v>
      </c>
      <c r="C18">
        <v>0.84599704786445096</v>
      </c>
      <c r="D18" t="s">
        <v>74</v>
      </c>
      <c r="E18">
        <v>15</v>
      </c>
      <c r="F18">
        <v>10</v>
      </c>
      <c r="G18" t="s">
        <v>73</v>
      </c>
      <c r="H18" t="s">
        <v>63</v>
      </c>
    </row>
    <row r="19" spans="1:8" x14ac:dyDescent="0.15">
      <c r="A19" t="s">
        <v>70</v>
      </c>
      <c r="B19">
        <v>-8.6961625552784714</v>
      </c>
      <c r="C19">
        <v>0.84599704786445096</v>
      </c>
      <c r="D19" t="s">
        <v>76</v>
      </c>
      <c r="E19">
        <v>16</v>
      </c>
      <c r="F19">
        <v>10</v>
      </c>
      <c r="G19" t="s">
        <v>75</v>
      </c>
      <c r="H19" t="s">
        <v>63</v>
      </c>
    </row>
    <row r="20" spans="1:8" x14ac:dyDescent="0.15">
      <c r="A20" t="s">
        <v>70</v>
      </c>
      <c r="B20">
        <v>-9.2423004060576464</v>
      </c>
      <c r="C20">
        <v>0.84599704786445096</v>
      </c>
      <c r="D20" t="s">
        <v>69</v>
      </c>
      <c r="E20">
        <v>20</v>
      </c>
      <c r="F20">
        <v>10</v>
      </c>
      <c r="G20" t="s">
        <v>68</v>
      </c>
      <c r="H20" t="s">
        <v>63</v>
      </c>
    </row>
    <row r="21" spans="1:8" x14ac:dyDescent="0.15">
      <c r="A21" t="s">
        <v>91</v>
      </c>
      <c r="B21">
        <v>-8.3883942801110454</v>
      </c>
      <c r="C21">
        <v>0.84599704786445096</v>
      </c>
      <c r="D21" t="s">
        <v>76</v>
      </c>
      <c r="E21">
        <v>1</v>
      </c>
      <c r="F21">
        <v>9</v>
      </c>
      <c r="G21" t="s">
        <v>75</v>
      </c>
      <c r="H21" t="s">
        <v>63</v>
      </c>
    </row>
    <row r="22" spans="1:8" x14ac:dyDescent="0.15">
      <c r="A22" t="s">
        <v>91</v>
      </c>
      <c r="B22">
        <v>-9.4451582914293102</v>
      </c>
      <c r="C22">
        <v>0.84599704786445096</v>
      </c>
      <c r="D22" t="s">
        <v>34</v>
      </c>
      <c r="E22">
        <v>2</v>
      </c>
      <c r="F22">
        <v>9</v>
      </c>
      <c r="G22" t="s">
        <v>62</v>
      </c>
      <c r="H22" t="s">
        <v>63</v>
      </c>
    </row>
    <row r="23" spans="1:8" x14ac:dyDescent="0.15">
      <c r="A23" t="s">
        <v>91</v>
      </c>
      <c r="B23">
        <v>-10.325994929792779</v>
      </c>
      <c r="C23">
        <v>0.84599704786445096</v>
      </c>
      <c r="D23" t="s">
        <v>34</v>
      </c>
      <c r="E23">
        <v>3</v>
      </c>
      <c r="F23">
        <v>9</v>
      </c>
      <c r="G23" t="s">
        <v>62</v>
      </c>
      <c r="H23" t="s">
        <v>63</v>
      </c>
    </row>
    <row r="24" spans="1:8" x14ac:dyDescent="0.15">
      <c r="A24" t="s">
        <v>91</v>
      </c>
      <c r="B24">
        <v>-12.08168915269834</v>
      </c>
      <c r="C24">
        <v>0.84599704786445096</v>
      </c>
      <c r="D24" t="s">
        <v>34</v>
      </c>
      <c r="E24">
        <v>4</v>
      </c>
      <c r="F24">
        <v>9</v>
      </c>
      <c r="G24" t="s">
        <v>62</v>
      </c>
      <c r="H24" t="s">
        <v>63</v>
      </c>
    </row>
    <row r="25" spans="1:8" x14ac:dyDescent="0.15">
      <c r="A25" t="s">
        <v>91</v>
      </c>
      <c r="B25">
        <v>-8.8509103547281587</v>
      </c>
      <c r="C25">
        <v>0.84599704786445096</v>
      </c>
      <c r="D25" t="s">
        <v>34</v>
      </c>
      <c r="E25">
        <v>5</v>
      </c>
      <c r="F25">
        <v>9</v>
      </c>
      <c r="G25" t="s">
        <v>62</v>
      </c>
      <c r="H25" t="s">
        <v>63</v>
      </c>
    </row>
    <row r="26" spans="1:8" x14ac:dyDescent="0.15">
      <c r="A26" t="s">
        <v>91</v>
      </c>
      <c r="B26">
        <v>-8.1887898219339181</v>
      </c>
      <c r="C26">
        <v>0.84599704786445096</v>
      </c>
      <c r="D26" t="s">
        <v>34</v>
      </c>
      <c r="E26">
        <v>6</v>
      </c>
      <c r="F26">
        <v>9</v>
      </c>
      <c r="G26" t="s">
        <v>62</v>
      </c>
      <c r="H26" t="s">
        <v>63</v>
      </c>
    </row>
    <row r="27" spans="1:8" x14ac:dyDescent="0.15">
      <c r="A27" t="s">
        <v>91</v>
      </c>
      <c r="B27">
        <v>-9.5769600371104833</v>
      </c>
      <c r="C27">
        <v>0.84599704786445096</v>
      </c>
      <c r="D27" t="s">
        <v>34</v>
      </c>
      <c r="E27">
        <v>7</v>
      </c>
      <c r="F27">
        <v>9</v>
      </c>
      <c r="G27" t="s">
        <v>62</v>
      </c>
      <c r="H27" t="s">
        <v>63</v>
      </c>
    </row>
    <row r="28" spans="1:8" x14ac:dyDescent="0.15">
      <c r="A28" t="s">
        <v>91</v>
      </c>
      <c r="B28">
        <v>-9.3550129729241593</v>
      </c>
      <c r="C28">
        <v>0.84599704786445096</v>
      </c>
      <c r="D28" t="s">
        <v>34</v>
      </c>
      <c r="E28">
        <v>8</v>
      </c>
      <c r="F28">
        <v>9</v>
      </c>
      <c r="G28" t="s">
        <v>62</v>
      </c>
      <c r="H28" t="s">
        <v>63</v>
      </c>
    </row>
    <row r="29" spans="1:8" x14ac:dyDescent="0.15">
      <c r="A29" t="s">
        <v>91</v>
      </c>
      <c r="B29">
        <v>-8.2192671314572383</v>
      </c>
      <c r="C29">
        <v>0.84599704786445096</v>
      </c>
      <c r="D29" t="s">
        <v>34</v>
      </c>
      <c r="E29">
        <v>9</v>
      </c>
      <c r="F29">
        <v>9</v>
      </c>
      <c r="G29" t="s">
        <v>62</v>
      </c>
      <c r="H29" t="s">
        <v>63</v>
      </c>
    </row>
    <row r="30" spans="1:8" x14ac:dyDescent="0.15">
      <c r="A30" t="s">
        <v>91</v>
      </c>
      <c r="B30">
        <v>-9.2224569345210359</v>
      </c>
      <c r="C30">
        <v>0.84599704786445096</v>
      </c>
      <c r="D30" t="s">
        <v>34</v>
      </c>
      <c r="E30">
        <v>10</v>
      </c>
      <c r="F30">
        <v>9</v>
      </c>
      <c r="G30" t="s">
        <v>62</v>
      </c>
      <c r="H30" t="s">
        <v>63</v>
      </c>
    </row>
    <row r="31" spans="1:8" x14ac:dyDescent="0.15">
      <c r="A31" t="s">
        <v>92</v>
      </c>
      <c r="B31">
        <v>-8.7161854632562328</v>
      </c>
      <c r="C31">
        <v>0.84599704786445096</v>
      </c>
      <c r="D31" t="s">
        <v>34</v>
      </c>
      <c r="E31">
        <v>5</v>
      </c>
      <c r="F31">
        <v>1</v>
      </c>
      <c r="G31" t="s">
        <v>62</v>
      </c>
      <c r="H31" t="s">
        <v>63</v>
      </c>
    </row>
    <row r="32" spans="1:8" x14ac:dyDescent="0.15">
      <c r="A32" t="s">
        <v>92</v>
      </c>
      <c r="B32">
        <v>-7.9279209223941169</v>
      </c>
      <c r="C32">
        <v>0.84599704786445096</v>
      </c>
      <c r="D32" t="s">
        <v>34</v>
      </c>
      <c r="E32">
        <v>6</v>
      </c>
      <c r="F32">
        <v>1</v>
      </c>
      <c r="G32" t="s">
        <v>62</v>
      </c>
      <c r="H32" t="s">
        <v>63</v>
      </c>
    </row>
    <row r="33" spans="1:8" x14ac:dyDescent="0.15">
      <c r="A33" t="s">
        <v>92</v>
      </c>
      <c r="B33">
        <v>-9.6088731319231346</v>
      </c>
      <c r="C33">
        <v>0.84599704786445096</v>
      </c>
      <c r="D33" t="s">
        <v>34</v>
      </c>
      <c r="E33">
        <v>7</v>
      </c>
      <c r="F33">
        <v>1</v>
      </c>
      <c r="G33" t="s">
        <v>62</v>
      </c>
      <c r="H33" t="s">
        <v>63</v>
      </c>
    </row>
    <row r="34" spans="1:8" x14ac:dyDescent="0.15">
      <c r="A34" t="s">
        <v>92</v>
      </c>
      <c r="B34">
        <v>-8.973792712983462</v>
      </c>
      <c r="C34">
        <v>0.84599704786445096</v>
      </c>
      <c r="D34" t="s">
        <v>93</v>
      </c>
      <c r="E34">
        <v>8</v>
      </c>
      <c r="F34">
        <v>1</v>
      </c>
      <c r="G34" t="s">
        <v>62</v>
      </c>
      <c r="H34" t="s">
        <v>63</v>
      </c>
    </row>
    <row r="35" spans="1:8" x14ac:dyDescent="0.15">
      <c r="A35" t="s">
        <v>92</v>
      </c>
      <c r="B35">
        <v>-8.6539473924997825</v>
      </c>
      <c r="C35">
        <v>0.84599704786445096</v>
      </c>
      <c r="D35" t="s">
        <v>34</v>
      </c>
      <c r="E35">
        <v>9</v>
      </c>
      <c r="F35">
        <v>1</v>
      </c>
      <c r="G35" t="s">
        <v>62</v>
      </c>
      <c r="H35" t="s">
        <v>63</v>
      </c>
    </row>
    <row r="36" spans="1:8" x14ac:dyDescent="0.15">
      <c r="A36" t="s">
        <v>61</v>
      </c>
      <c r="B36">
        <v>-9.9783415733935303</v>
      </c>
      <c r="C36">
        <v>0.87094172845102968</v>
      </c>
      <c r="D36" t="s">
        <v>34</v>
      </c>
      <c r="E36">
        <v>1</v>
      </c>
      <c r="F36">
        <v>8</v>
      </c>
      <c r="G36" t="s">
        <v>62</v>
      </c>
      <c r="H36" t="s">
        <v>171</v>
      </c>
    </row>
    <row r="37" spans="1:8" x14ac:dyDescent="0.15">
      <c r="A37" t="s">
        <v>172</v>
      </c>
      <c r="B37">
        <v>-8.5821839527447157</v>
      </c>
      <c r="C37">
        <v>0.87094172845102968</v>
      </c>
      <c r="D37" t="s">
        <v>93</v>
      </c>
      <c r="E37">
        <v>2</v>
      </c>
      <c r="F37">
        <v>8</v>
      </c>
      <c r="G37" t="s">
        <v>173</v>
      </c>
      <c r="H37" t="s">
        <v>171</v>
      </c>
    </row>
    <row r="38" spans="1:8" x14ac:dyDescent="0.15">
      <c r="A38" t="s">
        <v>61</v>
      </c>
      <c r="B38">
        <v>-9.9276904351815194</v>
      </c>
      <c r="C38">
        <v>0.87094172845102968</v>
      </c>
      <c r="D38" t="s">
        <v>175</v>
      </c>
      <c r="E38">
        <v>6</v>
      </c>
      <c r="F38">
        <v>8</v>
      </c>
      <c r="G38" t="s">
        <v>174</v>
      </c>
      <c r="H38" t="s">
        <v>171</v>
      </c>
    </row>
    <row r="39" spans="1:8" x14ac:dyDescent="0.15">
      <c r="A39" t="s">
        <v>61</v>
      </c>
      <c r="B39">
        <v>-9.4662907156617724</v>
      </c>
      <c r="C39">
        <v>0.87094172845102968</v>
      </c>
      <c r="D39" t="s">
        <v>34</v>
      </c>
      <c r="E39">
        <v>7</v>
      </c>
      <c r="F39">
        <v>8</v>
      </c>
      <c r="G39" t="s">
        <v>62</v>
      </c>
      <c r="H39" t="s">
        <v>171</v>
      </c>
    </row>
    <row r="40" spans="1:8" x14ac:dyDescent="0.15">
      <c r="A40" t="s">
        <v>61</v>
      </c>
      <c r="B40">
        <v>-8.8645317868043865</v>
      </c>
      <c r="C40">
        <v>0.87094172845102968</v>
      </c>
      <c r="D40" t="s">
        <v>34</v>
      </c>
      <c r="E40">
        <v>8</v>
      </c>
      <c r="F40">
        <v>8</v>
      </c>
      <c r="G40" t="s">
        <v>62</v>
      </c>
      <c r="H40" t="s">
        <v>171</v>
      </c>
    </row>
    <row r="41" spans="1:8" x14ac:dyDescent="0.15">
      <c r="A41" t="s">
        <v>61</v>
      </c>
      <c r="B41">
        <v>-10.76273022292032</v>
      </c>
      <c r="C41">
        <v>0.87094172845102968</v>
      </c>
      <c r="D41" t="s">
        <v>34</v>
      </c>
      <c r="E41">
        <v>9</v>
      </c>
      <c r="F41">
        <v>8</v>
      </c>
      <c r="G41" t="s">
        <v>62</v>
      </c>
      <c r="H41" t="s">
        <v>171</v>
      </c>
    </row>
    <row r="42" spans="1:8" x14ac:dyDescent="0.15">
      <c r="A42" t="s">
        <v>61</v>
      </c>
      <c r="B42">
        <v>-9.0469543147097315</v>
      </c>
      <c r="C42">
        <v>0.87094172845102968</v>
      </c>
      <c r="D42" t="s">
        <v>34</v>
      </c>
      <c r="E42">
        <v>13</v>
      </c>
      <c r="F42">
        <v>8</v>
      </c>
      <c r="G42" t="s">
        <v>62</v>
      </c>
      <c r="H42" t="s">
        <v>171</v>
      </c>
    </row>
    <row r="43" spans="1:8" x14ac:dyDescent="0.15">
      <c r="A43" t="s">
        <v>61</v>
      </c>
      <c r="B43">
        <v>-7.9631794112509429</v>
      </c>
      <c r="C43">
        <v>0.87094172845102968</v>
      </c>
      <c r="D43" t="s">
        <v>34</v>
      </c>
      <c r="E43">
        <v>14</v>
      </c>
      <c r="F43">
        <v>8</v>
      </c>
      <c r="G43" t="s">
        <v>62</v>
      </c>
      <c r="H43" t="s">
        <v>171</v>
      </c>
    </row>
    <row r="44" spans="1:8" x14ac:dyDescent="0.15">
      <c r="A44" s="2" t="s">
        <v>64</v>
      </c>
      <c r="B44">
        <v>-9.0984905674263761</v>
      </c>
      <c r="C44">
        <v>0.84599704786445118</v>
      </c>
      <c r="D44" t="s">
        <v>34</v>
      </c>
      <c r="E44">
        <v>16</v>
      </c>
      <c r="F44">
        <v>8</v>
      </c>
      <c r="G44" t="s">
        <v>62</v>
      </c>
      <c r="H44" t="s">
        <v>171</v>
      </c>
    </row>
    <row r="45" spans="1:8" x14ac:dyDescent="0.15">
      <c r="A45" s="2" t="s">
        <v>64</v>
      </c>
      <c r="B45">
        <v>-9.9364570856187218</v>
      </c>
      <c r="C45">
        <v>0.84599704786445118</v>
      </c>
      <c r="D45" t="s">
        <v>34</v>
      </c>
      <c r="E45">
        <v>17</v>
      </c>
      <c r="F45">
        <v>8</v>
      </c>
      <c r="G45" t="s">
        <v>62</v>
      </c>
      <c r="H45" t="s">
        <v>171</v>
      </c>
    </row>
    <row r="46" spans="1:8" x14ac:dyDescent="0.15">
      <c r="A46" s="2" t="s">
        <v>64</v>
      </c>
      <c r="B46">
        <v>-9.5354306090906551</v>
      </c>
      <c r="C46">
        <v>0.84599704786445118</v>
      </c>
      <c r="D46" t="s">
        <v>34</v>
      </c>
      <c r="E46">
        <v>23</v>
      </c>
      <c r="F46">
        <v>8</v>
      </c>
      <c r="G46" t="s">
        <v>62</v>
      </c>
      <c r="H46" t="s">
        <v>171</v>
      </c>
    </row>
    <row r="47" spans="1:8" x14ac:dyDescent="0.15">
      <c r="A47" s="2" t="s">
        <v>64</v>
      </c>
      <c r="B47">
        <v>-8.9179544867285845</v>
      </c>
      <c r="C47">
        <v>0.84599704786445118</v>
      </c>
      <c r="D47" t="s">
        <v>34</v>
      </c>
      <c r="E47">
        <v>24</v>
      </c>
      <c r="F47">
        <v>8</v>
      </c>
      <c r="G47" t="s">
        <v>62</v>
      </c>
      <c r="H47" t="s">
        <v>171</v>
      </c>
    </row>
    <row r="48" spans="1:8" x14ac:dyDescent="0.15">
      <c r="A48" t="s">
        <v>65</v>
      </c>
      <c r="B48" s="3">
        <v>-12.048899175080985</v>
      </c>
      <c r="C48">
        <v>0.84599704786445118</v>
      </c>
      <c r="D48" t="s">
        <v>34</v>
      </c>
      <c r="E48">
        <v>1</v>
      </c>
      <c r="F48">
        <v>10</v>
      </c>
      <c r="G48" t="s">
        <v>62</v>
      </c>
      <c r="H48" t="s">
        <v>171</v>
      </c>
    </row>
    <row r="49" spans="1:8" x14ac:dyDescent="0.15">
      <c r="A49" t="s">
        <v>65</v>
      </c>
      <c r="B49" s="3">
        <v>-10.138118214931689</v>
      </c>
      <c r="C49">
        <v>0.84599704786445118</v>
      </c>
      <c r="D49" t="s">
        <v>34</v>
      </c>
      <c r="E49">
        <v>2</v>
      </c>
      <c r="F49">
        <v>10</v>
      </c>
      <c r="G49" t="s">
        <v>62</v>
      </c>
      <c r="H49" t="s">
        <v>171</v>
      </c>
    </row>
    <row r="50" spans="1:8" x14ac:dyDescent="0.15">
      <c r="A50" t="s">
        <v>65</v>
      </c>
      <c r="B50" s="3">
        <v>-10.390246290162695</v>
      </c>
      <c r="C50">
        <v>0.84599704786445118</v>
      </c>
      <c r="D50" t="s">
        <v>34</v>
      </c>
      <c r="E50">
        <v>3</v>
      </c>
      <c r="F50">
        <v>10</v>
      </c>
      <c r="G50" t="s">
        <v>62</v>
      </c>
      <c r="H50" t="s">
        <v>171</v>
      </c>
    </row>
    <row r="51" spans="1:8" x14ac:dyDescent="0.15">
      <c r="A51" t="s">
        <v>65</v>
      </c>
      <c r="B51" s="3">
        <v>-10.303135013531838</v>
      </c>
      <c r="C51">
        <v>0.84599704786445118</v>
      </c>
      <c r="D51" t="s">
        <v>34</v>
      </c>
      <c r="E51">
        <v>8</v>
      </c>
      <c r="F51">
        <v>10</v>
      </c>
      <c r="G51" t="s">
        <v>62</v>
      </c>
      <c r="H51" t="s">
        <v>171</v>
      </c>
    </row>
    <row r="52" spans="1:8" x14ac:dyDescent="0.15">
      <c r="A52" t="s">
        <v>65</v>
      </c>
      <c r="B52" s="3">
        <v>-10.934321455062653</v>
      </c>
      <c r="C52">
        <v>0.84599704786445118</v>
      </c>
      <c r="D52" t="s">
        <v>34</v>
      </c>
      <c r="E52">
        <v>9</v>
      </c>
      <c r="F52">
        <v>10</v>
      </c>
      <c r="G52" t="s">
        <v>62</v>
      </c>
      <c r="H52" t="s">
        <v>171</v>
      </c>
    </row>
    <row r="53" spans="1:8" x14ac:dyDescent="0.15">
      <c r="A53" t="s">
        <v>65</v>
      </c>
      <c r="B53" s="3">
        <v>-10.140668848142996</v>
      </c>
      <c r="C53">
        <v>0.84599704786445118</v>
      </c>
      <c r="D53" t="s">
        <v>34</v>
      </c>
      <c r="E53">
        <v>10</v>
      </c>
      <c r="F53">
        <v>10</v>
      </c>
      <c r="G53" t="s">
        <v>62</v>
      </c>
      <c r="H53" t="s">
        <v>171</v>
      </c>
    </row>
    <row r="54" spans="1:8" x14ac:dyDescent="0.15">
      <c r="A54" t="s">
        <v>70</v>
      </c>
      <c r="B54">
        <v>-10.505564047690408</v>
      </c>
      <c r="C54">
        <v>0.84599704786445096</v>
      </c>
      <c r="D54" t="s">
        <v>34</v>
      </c>
      <c r="E54">
        <v>11</v>
      </c>
      <c r="F54">
        <v>10</v>
      </c>
      <c r="G54" t="s">
        <v>62</v>
      </c>
      <c r="H54" t="s">
        <v>171</v>
      </c>
    </row>
    <row r="55" spans="1:8" x14ac:dyDescent="0.15">
      <c r="A55" t="s">
        <v>70</v>
      </c>
      <c r="B55">
        <v>-9.3787164652237909</v>
      </c>
      <c r="C55">
        <v>0.84599704786445096</v>
      </c>
      <c r="D55" t="s">
        <v>34</v>
      </c>
      <c r="E55">
        <v>12</v>
      </c>
      <c r="F55">
        <v>10</v>
      </c>
      <c r="G55" t="s">
        <v>62</v>
      </c>
      <c r="H55" t="s">
        <v>171</v>
      </c>
    </row>
    <row r="56" spans="1:8" x14ac:dyDescent="0.15">
      <c r="A56" t="s">
        <v>70</v>
      </c>
      <c r="B56">
        <v>-10.54977034333657</v>
      </c>
      <c r="C56">
        <v>0.84599704786445096</v>
      </c>
      <c r="D56" t="s">
        <v>34</v>
      </c>
      <c r="E56">
        <v>13</v>
      </c>
      <c r="F56">
        <v>10</v>
      </c>
      <c r="G56" t="s">
        <v>62</v>
      </c>
      <c r="H56" t="s">
        <v>171</v>
      </c>
    </row>
    <row r="57" spans="1:8" x14ac:dyDescent="0.15">
      <c r="A57" t="s">
        <v>70</v>
      </c>
      <c r="B57">
        <v>-10.079085391197703</v>
      </c>
      <c r="C57">
        <v>0.84599704786445096</v>
      </c>
      <c r="D57" t="s">
        <v>34</v>
      </c>
      <c r="E57">
        <v>17</v>
      </c>
      <c r="F57">
        <v>10</v>
      </c>
      <c r="G57" t="s">
        <v>62</v>
      </c>
      <c r="H57" t="s">
        <v>171</v>
      </c>
    </row>
    <row r="58" spans="1:8" x14ac:dyDescent="0.15">
      <c r="A58" t="s">
        <v>70</v>
      </c>
      <c r="B58">
        <v>-9.9875223011116407</v>
      </c>
      <c r="C58">
        <v>0.84599704786445096</v>
      </c>
      <c r="D58" t="s">
        <v>177</v>
      </c>
      <c r="E58">
        <v>18</v>
      </c>
      <c r="F58">
        <v>10</v>
      </c>
      <c r="G58" t="s">
        <v>176</v>
      </c>
      <c r="H58" t="s">
        <v>171</v>
      </c>
    </row>
    <row r="59" spans="1:8" x14ac:dyDescent="0.15">
      <c r="A59" t="s">
        <v>70</v>
      </c>
      <c r="B59">
        <v>-9.8356989009305895</v>
      </c>
      <c r="C59">
        <v>0.84599704786445096</v>
      </c>
      <c r="D59" t="s">
        <v>34</v>
      </c>
      <c r="E59">
        <v>19</v>
      </c>
      <c r="F59">
        <v>10</v>
      </c>
      <c r="G59" t="s">
        <v>62</v>
      </c>
      <c r="H59" t="s">
        <v>171</v>
      </c>
    </row>
    <row r="60" spans="1:8" x14ac:dyDescent="0.15">
      <c r="A60" t="s">
        <v>91</v>
      </c>
      <c r="B60">
        <v>-6.9056854752059582</v>
      </c>
      <c r="C60">
        <v>0.84599704786445096</v>
      </c>
      <c r="D60" t="s">
        <v>177</v>
      </c>
      <c r="E60">
        <v>11</v>
      </c>
      <c r="F60">
        <v>9</v>
      </c>
      <c r="G60" t="s">
        <v>176</v>
      </c>
      <c r="H60" t="s">
        <v>171</v>
      </c>
    </row>
    <row r="61" spans="1:8" x14ac:dyDescent="0.15">
      <c r="A61" t="s">
        <v>178</v>
      </c>
      <c r="B61">
        <v>-8.5890145484278424</v>
      </c>
      <c r="C61">
        <v>0.84599704786445096</v>
      </c>
      <c r="D61" t="s">
        <v>34</v>
      </c>
      <c r="E61">
        <v>11</v>
      </c>
      <c r="F61">
        <v>9</v>
      </c>
      <c r="G61" t="s">
        <v>62</v>
      </c>
      <c r="H61" t="s">
        <v>171</v>
      </c>
    </row>
    <row r="62" spans="1:8" x14ac:dyDescent="0.15">
      <c r="A62" t="s">
        <v>178</v>
      </c>
      <c r="B62">
        <v>-8.1925561326907417</v>
      </c>
      <c r="C62">
        <v>0.84599704786445096</v>
      </c>
      <c r="D62" t="s">
        <v>34</v>
      </c>
      <c r="E62">
        <v>12</v>
      </c>
      <c r="F62">
        <v>9</v>
      </c>
      <c r="G62" t="s">
        <v>62</v>
      </c>
      <c r="H62" t="s">
        <v>171</v>
      </c>
    </row>
    <row r="63" spans="1:8" x14ac:dyDescent="0.15">
      <c r="A63" t="s">
        <v>178</v>
      </c>
      <c r="B63">
        <v>-9.1968876569044955</v>
      </c>
      <c r="C63">
        <v>0.84599704786445096</v>
      </c>
      <c r="D63" t="s">
        <v>34</v>
      </c>
      <c r="E63">
        <v>13</v>
      </c>
      <c r="F63">
        <v>9</v>
      </c>
      <c r="G63" t="s">
        <v>179</v>
      </c>
      <c r="H63" t="s">
        <v>171</v>
      </c>
    </row>
    <row r="64" spans="1:8" x14ac:dyDescent="0.15">
      <c r="A64" t="s">
        <v>178</v>
      </c>
      <c r="B64">
        <v>-9.2139848880998532</v>
      </c>
      <c r="C64">
        <v>0.84599704786445096</v>
      </c>
      <c r="D64" t="s">
        <v>181</v>
      </c>
      <c r="E64">
        <v>14</v>
      </c>
      <c r="F64">
        <v>9</v>
      </c>
      <c r="G64" t="s">
        <v>180</v>
      </c>
      <c r="H64" t="s">
        <v>171</v>
      </c>
    </row>
    <row r="65" spans="1:8" x14ac:dyDescent="0.15">
      <c r="A65" t="s">
        <v>178</v>
      </c>
      <c r="B65">
        <v>-9.4023236388264042</v>
      </c>
      <c r="C65">
        <v>0.84599704786445096</v>
      </c>
      <c r="D65" t="s">
        <v>34</v>
      </c>
      <c r="E65">
        <v>15</v>
      </c>
      <c r="F65">
        <v>9</v>
      </c>
      <c r="G65" t="s">
        <v>62</v>
      </c>
      <c r="H65" t="s">
        <v>171</v>
      </c>
    </row>
    <row r="66" spans="1:8" x14ac:dyDescent="0.15">
      <c r="A66" t="s">
        <v>178</v>
      </c>
      <c r="B66">
        <v>-10.196055297285818</v>
      </c>
      <c r="C66">
        <v>0.84599704786445096</v>
      </c>
      <c r="D66" t="s">
        <v>182</v>
      </c>
      <c r="E66">
        <v>16</v>
      </c>
      <c r="F66">
        <v>9</v>
      </c>
      <c r="G66" t="s">
        <v>179</v>
      </c>
      <c r="H66" t="s">
        <v>171</v>
      </c>
    </row>
    <row r="67" spans="1:8" x14ac:dyDescent="0.15">
      <c r="A67" t="s">
        <v>178</v>
      </c>
      <c r="B67">
        <v>-8.5126090706975948</v>
      </c>
      <c r="C67">
        <v>0.84599704786445096</v>
      </c>
      <c r="D67" t="s">
        <v>34</v>
      </c>
      <c r="E67">
        <v>17</v>
      </c>
      <c r="F67">
        <v>9</v>
      </c>
      <c r="G67" t="s">
        <v>62</v>
      </c>
      <c r="H67" t="s">
        <v>171</v>
      </c>
    </row>
    <row r="68" spans="1:8" x14ac:dyDescent="0.15">
      <c r="A68" t="s">
        <v>178</v>
      </c>
      <c r="B68">
        <v>-7.0649689814601206</v>
      </c>
      <c r="C68">
        <v>0.84599704786445096</v>
      </c>
      <c r="D68" t="s">
        <v>34</v>
      </c>
      <c r="E68">
        <v>18</v>
      </c>
      <c r="F68">
        <v>9</v>
      </c>
      <c r="G68" t="s">
        <v>62</v>
      </c>
      <c r="H68" t="s">
        <v>171</v>
      </c>
    </row>
    <row r="69" spans="1:8" x14ac:dyDescent="0.15">
      <c r="A69" t="s">
        <v>178</v>
      </c>
      <c r="B69">
        <v>-9.3106001166720436</v>
      </c>
      <c r="C69">
        <v>0.84599704786445096</v>
      </c>
      <c r="D69" t="s">
        <v>52</v>
      </c>
      <c r="E69">
        <v>19</v>
      </c>
      <c r="F69">
        <v>9</v>
      </c>
      <c r="G69" t="s">
        <v>183</v>
      </c>
      <c r="H69" t="s">
        <v>171</v>
      </c>
    </row>
    <row r="70" spans="1:8" x14ac:dyDescent="0.15">
      <c r="A70" t="s">
        <v>178</v>
      </c>
      <c r="B70">
        <v>-7.5781086077931565</v>
      </c>
      <c r="C70">
        <v>0.84599704786445096</v>
      </c>
      <c r="D70" t="s">
        <v>185</v>
      </c>
      <c r="E70">
        <v>20</v>
      </c>
      <c r="F70">
        <v>9</v>
      </c>
      <c r="G70" t="s">
        <v>184</v>
      </c>
      <c r="H70" t="s">
        <v>171</v>
      </c>
    </row>
    <row r="71" spans="1:8" x14ac:dyDescent="0.15">
      <c r="A71" t="s">
        <v>92</v>
      </c>
      <c r="B71">
        <v>-7.3113872898823207</v>
      </c>
      <c r="C71">
        <v>0.84599704786445096</v>
      </c>
      <c r="D71" t="s">
        <v>34</v>
      </c>
      <c r="E71">
        <v>10</v>
      </c>
      <c r="F71">
        <v>1</v>
      </c>
      <c r="G71" t="s">
        <v>62</v>
      </c>
      <c r="H71" t="s">
        <v>171</v>
      </c>
    </row>
    <row r="72" spans="1:8" x14ac:dyDescent="0.15">
      <c r="A72" t="s">
        <v>92</v>
      </c>
      <c r="B72">
        <v>-9.3211504887945384</v>
      </c>
      <c r="C72">
        <v>0.84599704786445096</v>
      </c>
      <c r="D72" t="s">
        <v>34</v>
      </c>
      <c r="E72">
        <v>11</v>
      </c>
      <c r="F72">
        <v>1</v>
      </c>
      <c r="G72" t="s">
        <v>62</v>
      </c>
      <c r="H72" t="s">
        <v>171</v>
      </c>
    </row>
    <row r="73" spans="1:8" x14ac:dyDescent="0.15">
      <c r="A73" t="s">
        <v>92</v>
      </c>
      <c r="B73">
        <v>-14.420627376446761</v>
      </c>
      <c r="C73">
        <v>0.84599704786445096</v>
      </c>
      <c r="D73" t="s">
        <v>34</v>
      </c>
      <c r="E73">
        <v>12</v>
      </c>
      <c r="F73">
        <v>1</v>
      </c>
      <c r="G73" t="s">
        <v>62</v>
      </c>
      <c r="H73" t="s">
        <v>171</v>
      </c>
    </row>
    <row r="74" spans="1:8" x14ac:dyDescent="0.15">
      <c r="A74" t="s">
        <v>92</v>
      </c>
      <c r="B74">
        <v>-9.9765728215789071</v>
      </c>
      <c r="C74">
        <v>0.84599704786445096</v>
      </c>
      <c r="D74" t="s">
        <v>187</v>
      </c>
      <c r="E74">
        <v>13</v>
      </c>
      <c r="F74">
        <v>1</v>
      </c>
      <c r="G74" t="s">
        <v>186</v>
      </c>
      <c r="H74" t="s">
        <v>171</v>
      </c>
    </row>
    <row r="75" spans="1:8" x14ac:dyDescent="0.15">
      <c r="A75" t="s">
        <v>92</v>
      </c>
      <c r="B75">
        <v>-11.076871195726293</v>
      </c>
      <c r="C75">
        <v>0.84599704786445096</v>
      </c>
      <c r="D75" t="s">
        <v>34</v>
      </c>
      <c r="E75">
        <v>14</v>
      </c>
      <c r="F75">
        <v>1</v>
      </c>
      <c r="G75" t="s">
        <v>62</v>
      </c>
      <c r="H75" t="s">
        <v>171</v>
      </c>
    </row>
    <row r="76" spans="1:8" x14ac:dyDescent="0.15">
      <c r="A76" t="s">
        <v>92</v>
      </c>
      <c r="B76">
        <v>-11.996826063874957</v>
      </c>
      <c r="C76">
        <v>0.84599704786445096</v>
      </c>
      <c r="D76" t="s">
        <v>34</v>
      </c>
      <c r="E76">
        <v>15</v>
      </c>
      <c r="F76">
        <v>1</v>
      </c>
      <c r="G76" t="s">
        <v>62</v>
      </c>
      <c r="H76" t="s">
        <v>171</v>
      </c>
    </row>
    <row r="77" spans="1:8" x14ac:dyDescent="0.15">
      <c r="A77" s="2" t="s">
        <v>64</v>
      </c>
      <c r="B77">
        <v>-9.9821010087725899</v>
      </c>
      <c r="C77">
        <v>0.84599704786445118</v>
      </c>
      <c r="D77" t="s">
        <v>177</v>
      </c>
      <c r="E77">
        <v>15</v>
      </c>
      <c r="F77">
        <v>8</v>
      </c>
      <c r="G77" t="s">
        <v>176</v>
      </c>
      <c r="H77" t="s">
        <v>188</v>
      </c>
    </row>
    <row r="78" spans="1:8" x14ac:dyDescent="0.15">
      <c r="A78" t="s">
        <v>189</v>
      </c>
      <c r="B78" s="3">
        <v>-6.9468787577772222</v>
      </c>
      <c r="C78">
        <v>1.6707406131395741</v>
      </c>
      <c r="D78" t="s">
        <v>190</v>
      </c>
      <c r="E78">
        <v>1</v>
      </c>
      <c r="F78">
        <v>1</v>
      </c>
      <c r="G78" t="s">
        <v>176</v>
      </c>
      <c r="H78" t="s">
        <v>190</v>
      </c>
    </row>
    <row r="79" spans="1:8" x14ac:dyDescent="0.15">
      <c r="A79" t="s">
        <v>189</v>
      </c>
      <c r="B79" s="3">
        <v>-9.3177844650912451</v>
      </c>
      <c r="C79">
        <v>1.6707406131395741</v>
      </c>
      <c r="D79" t="s">
        <v>191</v>
      </c>
      <c r="E79">
        <v>2</v>
      </c>
      <c r="F79">
        <v>1</v>
      </c>
      <c r="G79" t="s">
        <v>180</v>
      </c>
      <c r="H79" t="s">
        <v>191</v>
      </c>
    </row>
    <row r="80" spans="1:8" x14ac:dyDescent="0.15">
      <c r="A80" t="s">
        <v>189</v>
      </c>
      <c r="B80" s="3">
        <v>-8.8410291549473374</v>
      </c>
      <c r="C80">
        <v>1.6707406131395741</v>
      </c>
      <c r="D80" t="s">
        <v>19</v>
      </c>
      <c r="E80">
        <v>3</v>
      </c>
      <c r="F80">
        <v>1</v>
      </c>
      <c r="G80" t="s">
        <v>62</v>
      </c>
      <c r="H80" t="s">
        <v>19</v>
      </c>
    </row>
    <row r="81" spans="1:8" x14ac:dyDescent="0.15">
      <c r="A81" t="s">
        <v>189</v>
      </c>
      <c r="B81" s="3">
        <v>-11.149340476841248</v>
      </c>
      <c r="C81">
        <v>1.6707406131395741</v>
      </c>
      <c r="D81" t="s">
        <v>19</v>
      </c>
      <c r="E81">
        <v>4</v>
      </c>
      <c r="F81">
        <v>1</v>
      </c>
      <c r="G81" t="s">
        <v>62</v>
      </c>
      <c r="H81" t="s">
        <v>19</v>
      </c>
    </row>
    <row r="82" spans="1:8" x14ac:dyDescent="0.15">
      <c r="A82" t="s">
        <v>192</v>
      </c>
      <c r="B82">
        <v>-9.3126227597827356</v>
      </c>
      <c r="C82">
        <v>1.6707406131395741</v>
      </c>
      <c r="D82" t="s">
        <v>194</v>
      </c>
      <c r="E82">
        <v>1</v>
      </c>
      <c r="F82">
        <v>2</v>
      </c>
      <c r="G82" t="s">
        <v>193</v>
      </c>
      <c r="H82" t="s">
        <v>194</v>
      </c>
    </row>
    <row r="83" spans="1:8" x14ac:dyDescent="0.15">
      <c r="A83" t="s">
        <v>192</v>
      </c>
      <c r="B83">
        <v>-7.3811758723137988</v>
      </c>
      <c r="C83">
        <v>1.6707406131395741</v>
      </c>
      <c r="D83" t="s">
        <v>195</v>
      </c>
      <c r="E83">
        <v>2</v>
      </c>
      <c r="F83">
        <v>2</v>
      </c>
      <c r="G83" t="s">
        <v>75</v>
      </c>
      <c r="H83" t="s">
        <v>195</v>
      </c>
    </row>
    <row r="84" spans="1:8" x14ac:dyDescent="0.15">
      <c r="A84" t="s">
        <v>192</v>
      </c>
      <c r="B84">
        <v>-8.3378163076774943</v>
      </c>
      <c r="C84">
        <v>1.6707406131395741</v>
      </c>
      <c r="D84" t="s">
        <v>19</v>
      </c>
      <c r="E84">
        <v>3</v>
      </c>
      <c r="F84">
        <v>2</v>
      </c>
      <c r="G84" t="s">
        <v>62</v>
      </c>
      <c r="H84" t="s">
        <v>19</v>
      </c>
    </row>
    <row r="85" spans="1:8" x14ac:dyDescent="0.15">
      <c r="A85" t="s">
        <v>196</v>
      </c>
      <c r="B85">
        <v>-8.8181158716504928</v>
      </c>
      <c r="C85">
        <v>1.6707406131395741</v>
      </c>
      <c r="D85" t="s">
        <v>195</v>
      </c>
      <c r="E85">
        <v>1</v>
      </c>
      <c r="F85">
        <v>3</v>
      </c>
      <c r="G85" t="s">
        <v>75</v>
      </c>
      <c r="H85" t="s">
        <v>195</v>
      </c>
    </row>
    <row r="86" spans="1:8" x14ac:dyDescent="0.15">
      <c r="A86" t="s">
        <v>196</v>
      </c>
      <c r="B86">
        <v>-13.562746719666182</v>
      </c>
      <c r="C86">
        <v>1.6707406131395741</v>
      </c>
      <c r="D86" t="s">
        <v>19</v>
      </c>
      <c r="E86">
        <v>2</v>
      </c>
      <c r="F86">
        <v>3</v>
      </c>
      <c r="G86" t="s">
        <v>62</v>
      </c>
      <c r="H86" t="s">
        <v>19</v>
      </c>
    </row>
    <row r="87" spans="1:8" x14ac:dyDescent="0.15">
      <c r="A87" t="s">
        <v>196</v>
      </c>
      <c r="B87">
        <v>-11.640252641949127</v>
      </c>
      <c r="C87">
        <v>1.6707406131395741</v>
      </c>
      <c r="D87" t="s">
        <v>19</v>
      </c>
      <c r="E87">
        <v>3</v>
      </c>
      <c r="F87">
        <v>3</v>
      </c>
      <c r="G87" t="s">
        <v>62</v>
      </c>
      <c r="H87" t="s">
        <v>19</v>
      </c>
    </row>
    <row r="88" spans="1:8" x14ac:dyDescent="0.15">
      <c r="A88" s="2" t="s">
        <v>197</v>
      </c>
      <c r="B88">
        <v>-8.4891080209273984</v>
      </c>
      <c r="C88">
        <v>1.6707406131395741</v>
      </c>
      <c r="D88" t="s">
        <v>19</v>
      </c>
      <c r="E88">
        <v>1</v>
      </c>
      <c r="F88" t="s">
        <v>198</v>
      </c>
      <c r="G88" t="s">
        <v>62</v>
      </c>
      <c r="H88" t="s">
        <v>19</v>
      </c>
    </row>
    <row r="89" spans="1:8" x14ac:dyDescent="0.15">
      <c r="A89" s="2" t="s">
        <v>197</v>
      </c>
      <c r="B89">
        <v>-6.4373076668588016</v>
      </c>
      <c r="C89">
        <v>1.6707406131395741</v>
      </c>
      <c r="D89" t="s">
        <v>19</v>
      </c>
      <c r="E89">
        <v>2</v>
      </c>
      <c r="F89" t="s">
        <v>198</v>
      </c>
      <c r="G89" t="s">
        <v>62</v>
      </c>
      <c r="H89" t="s">
        <v>19</v>
      </c>
    </row>
    <row r="90" spans="1:8" x14ac:dyDescent="0.15">
      <c r="A90" s="2" t="s">
        <v>197</v>
      </c>
      <c r="B90">
        <v>-7.1536798048681423</v>
      </c>
      <c r="C90">
        <v>1.6707406131395741</v>
      </c>
      <c r="D90" t="s">
        <v>19</v>
      </c>
      <c r="E90">
        <v>3</v>
      </c>
      <c r="F90" t="s">
        <v>198</v>
      </c>
      <c r="G90" t="s">
        <v>62</v>
      </c>
      <c r="H90" t="s">
        <v>19</v>
      </c>
    </row>
    <row r="93" spans="1:8" x14ac:dyDescent="0.15">
      <c r="A93" s="2" t="s">
        <v>82</v>
      </c>
      <c r="B93">
        <f>AVERAGE(B2:B77)</f>
        <v>-9.4832969587674771</v>
      </c>
      <c r="C93">
        <f>STDEV(B2:B77)</f>
        <v>1.2398005697321994</v>
      </c>
      <c r="D93">
        <f>COUNTA(B2:B77)</f>
        <v>76</v>
      </c>
    </row>
    <row r="94" spans="1:8" x14ac:dyDescent="0.15">
      <c r="A94" t="s">
        <v>78</v>
      </c>
      <c r="B94" s="3">
        <f>AVERAGE(B78:B90)</f>
        <v>-9.0298352707962479</v>
      </c>
      <c r="C94">
        <f>STDEV(B78:B90)</f>
        <v>2.044636159362117</v>
      </c>
      <c r="D94">
        <f>COUNTA(B78:B90)</f>
        <v>13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view="pageLayout" topLeftCell="H1" workbookViewId="0">
      <selection activeCell="K40" sqref="K40"/>
    </sheetView>
  </sheetViews>
  <sheetFormatPr baseColWidth="10" defaultRowHeight="13" x14ac:dyDescent="0.15"/>
  <sheetData>
    <row r="1" spans="1:15" x14ac:dyDescent="0.15">
      <c r="B1" t="s">
        <v>4</v>
      </c>
      <c r="C1" s="1" t="s">
        <v>9</v>
      </c>
      <c r="D1" s="1" t="s">
        <v>87</v>
      </c>
      <c r="E1" s="1" t="s">
        <v>10</v>
      </c>
      <c r="F1" s="1" t="s">
        <v>88</v>
      </c>
      <c r="G1" s="1" t="s">
        <v>11</v>
      </c>
      <c r="H1" s="1"/>
      <c r="I1" s="1" t="s">
        <v>12</v>
      </c>
      <c r="J1" s="1" t="s">
        <v>0</v>
      </c>
      <c r="K1" s="1" t="s">
        <v>13</v>
      </c>
      <c r="L1" s="1" t="s">
        <v>1</v>
      </c>
      <c r="M1" s="1" t="s">
        <v>14</v>
      </c>
      <c r="N1" s="1" t="s">
        <v>2</v>
      </c>
      <c r="O1" s="1" t="s">
        <v>3</v>
      </c>
    </row>
    <row r="2" spans="1:15" x14ac:dyDescent="0.15">
      <c r="A2">
        <v>209</v>
      </c>
      <c r="B2" t="s">
        <v>5</v>
      </c>
      <c r="C2">
        <v>40.866058000000002</v>
      </c>
      <c r="E2">
        <v>0.47490199999999999</v>
      </c>
      <c r="G2">
        <v>0</v>
      </c>
      <c r="I2">
        <v>5.7424999999999997E-2</v>
      </c>
      <c r="J2">
        <f>I2*10000</f>
        <v>574.25</v>
      </c>
      <c r="K2">
        <v>0.215501</v>
      </c>
      <c r="L2">
        <f>K2*10000</f>
        <v>2155.0099999999998</v>
      </c>
      <c r="M2">
        <v>2.2872E-2</v>
      </c>
    </row>
    <row r="3" spans="1:15" x14ac:dyDescent="0.15">
      <c r="A3">
        <v>210</v>
      </c>
      <c r="B3" t="s">
        <v>5</v>
      </c>
      <c r="C3">
        <v>40.792346999999999</v>
      </c>
      <c r="E3">
        <v>0.43688399999999999</v>
      </c>
      <c r="G3">
        <v>0</v>
      </c>
      <c r="I3">
        <v>0.15482399999999999</v>
      </c>
      <c r="J3">
        <f t="shared" ref="J3:L16" si="0">I3*10000</f>
        <v>1548.2399999999998</v>
      </c>
      <c r="K3">
        <v>0.48119200000000001</v>
      </c>
      <c r="L3">
        <f t="shared" si="0"/>
        <v>4811.92</v>
      </c>
      <c r="M3">
        <v>3.3099999999999997E-2</v>
      </c>
    </row>
    <row r="4" spans="1:15" x14ac:dyDescent="0.15">
      <c r="A4">
        <v>211</v>
      </c>
      <c r="B4" t="s">
        <v>5</v>
      </c>
      <c r="C4">
        <v>40.540244999999999</v>
      </c>
      <c r="E4">
        <v>0.42906100000000003</v>
      </c>
      <c r="G4">
        <v>0</v>
      </c>
      <c r="I4">
        <v>8.9314000000000004E-2</v>
      </c>
      <c r="J4">
        <f t="shared" si="0"/>
        <v>893.1400000000001</v>
      </c>
      <c r="K4">
        <v>0.31212499999999999</v>
      </c>
      <c r="L4">
        <f t="shared" si="0"/>
        <v>3121.25</v>
      </c>
      <c r="M4">
        <v>2.8243999999999998E-2</v>
      </c>
    </row>
    <row r="5" spans="1:15" x14ac:dyDescent="0.15">
      <c r="A5">
        <v>212</v>
      </c>
      <c r="B5" t="s">
        <v>5</v>
      </c>
      <c r="C5">
        <v>41.612247000000004</v>
      </c>
      <c r="E5">
        <v>0.40477600000000002</v>
      </c>
      <c r="G5">
        <v>0</v>
      </c>
      <c r="I5">
        <v>7.7861E-2</v>
      </c>
      <c r="J5">
        <f t="shared" si="0"/>
        <v>778.61</v>
      </c>
      <c r="K5">
        <v>0.40032600000000002</v>
      </c>
      <c r="L5">
        <f t="shared" si="0"/>
        <v>4003.26</v>
      </c>
      <c r="M5">
        <v>4.9459999999999997E-2</v>
      </c>
    </row>
    <row r="6" spans="1:15" x14ac:dyDescent="0.15">
      <c r="A6">
        <v>213</v>
      </c>
      <c r="B6" t="s">
        <v>5</v>
      </c>
      <c r="C6">
        <v>40.460560000000001</v>
      </c>
      <c r="E6">
        <v>0.35519200000000001</v>
      </c>
      <c r="G6">
        <v>0</v>
      </c>
      <c r="I6">
        <v>8.5692000000000004E-2</v>
      </c>
      <c r="J6">
        <f t="shared" si="0"/>
        <v>856.92000000000007</v>
      </c>
      <c r="K6">
        <v>0.29882999999999998</v>
      </c>
      <c r="L6">
        <f t="shared" si="0"/>
        <v>2988.2999999999997</v>
      </c>
      <c r="M6">
        <v>3.8327E-2</v>
      </c>
    </row>
    <row r="7" spans="1:15" x14ac:dyDescent="0.15">
      <c r="A7">
        <v>214</v>
      </c>
      <c r="B7" t="s">
        <v>5</v>
      </c>
      <c r="C7">
        <v>39.468567</v>
      </c>
      <c r="E7">
        <v>0.52363700000000002</v>
      </c>
      <c r="G7">
        <v>0</v>
      </c>
      <c r="I7">
        <v>8.3672999999999997E-2</v>
      </c>
      <c r="J7">
        <f t="shared" si="0"/>
        <v>836.73</v>
      </c>
      <c r="K7">
        <v>0.16417000000000001</v>
      </c>
      <c r="L7">
        <f t="shared" si="0"/>
        <v>1641.7</v>
      </c>
      <c r="M7">
        <v>3.3082E-2</v>
      </c>
    </row>
    <row r="8" spans="1:15" x14ac:dyDescent="0.15">
      <c r="A8">
        <v>217</v>
      </c>
      <c r="B8" t="s">
        <v>5</v>
      </c>
      <c r="C8">
        <v>41.017609</v>
      </c>
      <c r="E8">
        <v>0.37895899999999999</v>
      </c>
      <c r="G8">
        <v>0</v>
      </c>
      <c r="I8">
        <v>0.112516</v>
      </c>
      <c r="J8">
        <f t="shared" si="0"/>
        <v>1125.1600000000001</v>
      </c>
      <c r="K8">
        <v>0.30612600000000001</v>
      </c>
      <c r="L8">
        <f t="shared" si="0"/>
        <v>3061.26</v>
      </c>
      <c r="M8">
        <v>3.5646999999999998E-2</v>
      </c>
    </row>
    <row r="9" spans="1:15" x14ac:dyDescent="0.15">
      <c r="A9">
        <v>218</v>
      </c>
      <c r="B9" t="s">
        <v>16</v>
      </c>
      <c r="C9">
        <v>42.346775000000001</v>
      </c>
      <c r="E9">
        <v>0.38405800000000001</v>
      </c>
      <c r="G9">
        <v>0</v>
      </c>
      <c r="I9">
        <v>6.1067000000000003E-2</v>
      </c>
      <c r="J9">
        <f t="shared" si="0"/>
        <v>610.67000000000007</v>
      </c>
      <c r="K9">
        <v>0.71989499999999995</v>
      </c>
      <c r="L9">
        <f t="shared" si="0"/>
        <v>7198.95</v>
      </c>
      <c r="M9">
        <v>2.1339E-2</v>
      </c>
    </row>
    <row r="10" spans="1:15" x14ac:dyDescent="0.15">
      <c r="A10">
        <v>219</v>
      </c>
      <c r="B10" t="s">
        <v>16</v>
      </c>
      <c r="C10">
        <v>42.238480000000003</v>
      </c>
      <c r="E10">
        <v>0.421072</v>
      </c>
      <c r="G10">
        <v>0</v>
      </c>
      <c r="I10">
        <v>4.5555999999999999E-2</v>
      </c>
      <c r="J10">
        <f t="shared" si="0"/>
        <v>455.56</v>
      </c>
      <c r="K10">
        <v>1.0155529999999999</v>
      </c>
      <c r="L10">
        <f t="shared" si="0"/>
        <v>10155.529999999999</v>
      </c>
      <c r="M10">
        <v>0</v>
      </c>
    </row>
    <row r="11" spans="1:15" x14ac:dyDescent="0.15">
      <c r="A11">
        <v>220</v>
      </c>
      <c r="B11" t="s">
        <v>16</v>
      </c>
      <c r="C11">
        <v>42.328648000000001</v>
      </c>
      <c r="E11">
        <v>0.35522100000000001</v>
      </c>
      <c r="G11">
        <v>0</v>
      </c>
      <c r="I11">
        <v>4.9666000000000002E-2</v>
      </c>
      <c r="J11">
        <f t="shared" si="0"/>
        <v>496.66</v>
      </c>
      <c r="K11">
        <v>0.79673499999999997</v>
      </c>
      <c r="L11">
        <f t="shared" si="0"/>
        <v>7967.3499999999995</v>
      </c>
      <c r="M11">
        <v>1.1893000000000001E-2</v>
      </c>
    </row>
    <row r="12" spans="1:15" x14ac:dyDescent="0.15">
      <c r="A12">
        <v>221</v>
      </c>
      <c r="B12" t="s">
        <v>16</v>
      </c>
      <c r="C12">
        <v>40.582580999999998</v>
      </c>
      <c r="E12">
        <v>0.44225599999999998</v>
      </c>
      <c r="G12">
        <v>0</v>
      </c>
      <c r="I12">
        <v>0.15137700000000001</v>
      </c>
      <c r="J12">
        <f t="shared" si="0"/>
        <v>1513.7700000000002</v>
      </c>
      <c r="K12">
        <v>0.91506900000000002</v>
      </c>
      <c r="L12">
        <f t="shared" si="0"/>
        <v>9150.69</v>
      </c>
      <c r="M12">
        <v>0</v>
      </c>
    </row>
    <row r="13" spans="1:15" x14ac:dyDescent="0.15">
      <c r="A13">
        <v>222</v>
      </c>
      <c r="B13" t="s">
        <v>16</v>
      </c>
      <c r="C13">
        <v>41.000351000000002</v>
      </c>
      <c r="E13">
        <v>0.32980199999999998</v>
      </c>
      <c r="G13">
        <v>0</v>
      </c>
      <c r="I13">
        <v>0.111932</v>
      </c>
      <c r="J13">
        <f t="shared" si="0"/>
        <v>1119.32</v>
      </c>
      <c r="K13">
        <v>0.75870899999999997</v>
      </c>
      <c r="L13">
        <f t="shared" si="0"/>
        <v>7587.0899999999992</v>
      </c>
      <c r="M13">
        <v>1.7087000000000001E-2</v>
      </c>
    </row>
    <row r="14" spans="1:15" x14ac:dyDescent="0.15">
      <c r="A14">
        <v>223</v>
      </c>
      <c r="B14" t="s">
        <v>16</v>
      </c>
      <c r="C14">
        <v>41.913066999999998</v>
      </c>
      <c r="E14">
        <v>0.43360599999999999</v>
      </c>
      <c r="G14">
        <v>0</v>
      </c>
      <c r="I14">
        <v>6.0935000000000003E-2</v>
      </c>
      <c r="J14">
        <f t="shared" si="0"/>
        <v>609.35</v>
      </c>
      <c r="K14">
        <v>0.92872299999999997</v>
      </c>
      <c r="L14">
        <f t="shared" si="0"/>
        <v>9287.23</v>
      </c>
      <c r="M14">
        <v>0</v>
      </c>
    </row>
    <row r="15" spans="1:15" x14ac:dyDescent="0.15">
      <c r="A15">
        <v>224</v>
      </c>
      <c r="B15" t="s">
        <v>16</v>
      </c>
      <c r="C15">
        <v>40.987971999999999</v>
      </c>
      <c r="E15">
        <v>0.267119</v>
      </c>
      <c r="G15">
        <v>0</v>
      </c>
      <c r="I15">
        <v>0</v>
      </c>
      <c r="J15">
        <f t="shared" si="0"/>
        <v>0</v>
      </c>
      <c r="K15">
        <v>0.636791</v>
      </c>
      <c r="L15">
        <f t="shared" si="0"/>
        <v>6367.91</v>
      </c>
      <c r="M15">
        <v>0</v>
      </c>
    </row>
    <row r="16" spans="1:15" x14ac:dyDescent="0.15">
      <c r="A16">
        <v>225</v>
      </c>
      <c r="B16" t="s">
        <v>16</v>
      </c>
      <c r="C16">
        <v>42.347298000000002</v>
      </c>
      <c r="E16">
        <v>0.32585199999999997</v>
      </c>
      <c r="G16">
        <v>0</v>
      </c>
      <c r="I16">
        <v>3.7464999999999998E-2</v>
      </c>
      <c r="J16">
        <f t="shared" si="0"/>
        <v>374.65</v>
      </c>
      <c r="K16">
        <v>0.51085400000000003</v>
      </c>
      <c r="L16">
        <f t="shared" si="0"/>
        <v>5108.54</v>
      </c>
      <c r="M16">
        <v>1.2411999999999999E-2</v>
      </c>
    </row>
    <row r="22" spans="8:13" x14ac:dyDescent="0.15">
      <c r="H22">
        <f>COUNTA(B2:B8)</f>
        <v>7</v>
      </c>
      <c r="I22" t="s">
        <v>5</v>
      </c>
      <c r="J22">
        <f>AVERAGE(J2:J8)</f>
        <v>944.72142857142842</v>
      </c>
      <c r="K22">
        <f>STDEV(J2:J8)</f>
        <v>311.89386909805205</v>
      </c>
      <c r="L22">
        <f>AVERAGE(L2:L8)</f>
        <v>3111.8142857142861</v>
      </c>
      <c r="M22">
        <f>STDEV(L2:L8)</f>
        <v>1062.9868220233179</v>
      </c>
    </row>
    <row r="23" spans="8:13" x14ac:dyDescent="0.15">
      <c r="H23">
        <f>COUNTA(B9:B16)</f>
        <v>8</v>
      </c>
      <c r="I23" t="s">
        <v>16</v>
      </c>
      <c r="J23">
        <f>AVERAGE(J9:J16)</f>
        <v>647.49750000000006</v>
      </c>
      <c r="K23">
        <f>STDEV(J9:J16)</f>
        <v>467.38585135838252</v>
      </c>
      <c r="L23">
        <f>AVERAGE(L9:L16)</f>
        <v>7852.9112500000001</v>
      </c>
      <c r="M23">
        <f>STDEV(L9:L16)</f>
        <v>1660.1109179676384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MDE_173_6_TM</vt:lpstr>
      <vt:lpstr>MDE_173_6_SIMS_O</vt:lpstr>
      <vt:lpstr>MDE_173_6_SIMS_C</vt:lpstr>
      <vt:lpstr>WS_7_7_TM</vt:lpstr>
      <vt:lpstr>WS_7_7_SIMS_O</vt:lpstr>
      <vt:lpstr>WS_7_7_SIMS_C</vt:lpstr>
      <vt:lpstr>MD_S2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Bergmann</dc:creator>
  <cp:lastModifiedBy>Kristin Bergmann</cp:lastModifiedBy>
  <dcterms:created xsi:type="dcterms:W3CDTF">2012-04-02T17:18:36Z</dcterms:created>
  <dcterms:modified xsi:type="dcterms:W3CDTF">2025-03-29T10:40:28Z</dcterms:modified>
</cp:coreProperties>
</file>