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609"/>
  <workbookPr defaultThemeVersion="166925"/>
  <mc:AlternateContent xmlns:mc="http://schemas.openxmlformats.org/markup-compatibility/2006">
    <mc:Choice Requires="x15">
      <x15ac:absPath xmlns:x15ac="http://schemas.microsoft.com/office/spreadsheetml/2010/11/ac" url="/Users/kristin/Documents/MIT/Research/Shuram/data/figures/fig_carbonatite/"/>
    </mc:Choice>
  </mc:AlternateContent>
  <xr:revisionPtr revIDLastSave="0" documentId="13_ncr:1_{A410BD18-8B08-4543-8A39-B857DCF9E6A7}" xr6:coauthVersionLast="47" xr6:coauthVersionMax="47" xr10:uidLastSave="{00000000-0000-0000-0000-000000000000}"/>
  <bookViews>
    <workbookView xWindow="560" yWindow="1520" windowWidth="27240" windowHeight="16440" xr2:uid="{D7BCC00D-260D-8647-9C1F-168D22753B81}"/>
  </bookViews>
  <sheets>
    <sheet name="Carbonatite" sheetId="1" r:id="rId1"/>
    <sheet name="Shuram_locations" sheetId="2"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J3" i="1" l="1"/>
  <c r="K3" i="1"/>
  <c r="J4" i="1"/>
  <c r="K4" i="1"/>
  <c r="J5" i="1"/>
  <c r="K5" i="1"/>
  <c r="J6" i="1"/>
  <c r="K6" i="1"/>
  <c r="J7" i="1"/>
  <c r="K7" i="1"/>
  <c r="J8" i="1"/>
  <c r="K8" i="1"/>
  <c r="J9" i="1"/>
  <c r="K9" i="1"/>
  <c r="J10" i="1"/>
  <c r="K10" i="1"/>
  <c r="J11" i="1"/>
  <c r="K11" i="1"/>
  <c r="J12" i="1"/>
  <c r="K12" i="1"/>
  <c r="J13" i="1"/>
  <c r="K13" i="1"/>
  <c r="J14" i="1"/>
  <c r="K14" i="1"/>
  <c r="J15" i="1"/>
  <c r="K15" i="1"/>
  <c r="J16" i="1"/>
  <c r="K16" i="1"/>
  <c r="J17" i="1"/>
  <c r="K17" i="1"/>
  <c r="J18" i="1"/>
  <c r="K18" i="1"/>
  <c r="J19" i="1"/>
  <c r="K19" i="1"/>
  <c r="J20" i="1"/>
  <c r="K20" i="1"/>
  <c r="J21" i="1"/>
  <c r="K21" i="1"/>
  <c r="J22" i="1"/>
  <c r="K22" i="1"/>
  <c r="J23" i="1"/>
  <c r="K23" i="1"/>
  <c r="J24" i="1"/>
  <c r="K24" i="1"/>
  <c r="J25" i="1"/>
  <c r="K25" i="1"/>
  <c r="J26" i="1"/>
  <c r="K26" i="1"/>
  <c r="J27" i="1"/>
  <c r="K27" i="1"/>
  <c r="J28" i="1"/>
  <c r="K28" i="1"/>
  <c r="J29" i="1"/>
  <c r="K29" i="1"/>
  <c r="J30" i="1"/>
  <c r="K30" i="1"/>
  <c r="J31" i="1"/>
  <c r="K31" i="1"/>
  <c r="J32" i="1"/>
  <c r="K32" i="1"/>
  <c r="J33" i="1"/>
  <c r="K33" i="1"/>
  <c r="J34" i="1"/>
  <c r="K34" i="1"/>
  <c r="J35" i="1"/>
  <c r="K35" i="1"/>
  <c r="J36" i="1"/>
  <c r="K36" i="1"/>
  <c r="J37" i="1"/>
  <c r="K37" i="1"/>
  <c r="K2" i="1"/>
  <c r="J2" i="1"/>
</calcChain>
</file>

<file path=xl/sharedStrings.xml><?xml version="1.0" encoding="utf-8"?>
<sst xmlns="http://schemas.openxmlformats.org/spreadsheetml/2006/main" count="246" uniqueCount="163">
  <si>
    <t>Country</t>
  </si>
  <si>
    <t>Occurrence number</t>
  </si>
  <si>
    <t>Occurrence name</t>
  </si>
  <si>
    <t>Latitude</t>
  </si>
  <si>
    <t>Longitude</t>
  </si>
  <si>
    <t>Type</t>
  </si>
  <si>
    <t>Age (Ma)</t>
  </si>
  <si>
    <t>Error (Ma)</t>
  </si>
  <si>
    <t>Reference</t>
  </si>
  <si>
    <t>Kazakhstan</t>
  </si>
  <si>
    <t>084-00-003</t>
  </si>
  <si>
    <t xml:space="preserve">Barchinskii 
</t>
  </si>
  <si>
    <t>Carbonatite</t>
  </si>
  <si>
    <t>This intrusion is situated to the southwest of the town of Kokchetav. It is 4.3 km long, but averages only 300-350 m in width, and is composed of pyroxenites, alkaline gabbroids, including olivine gabbro, malignite, sviatonossite, pulaskite and shonkinite, nepheline syenites and syenite porphyries, as well as carbonatites. The carbonatites generally form veined and lense-like bodies situated among pyroxenites and metasomatically altered ultrabasic and nepheline-bearing rocks. Apart from calcite the carbonatites contain magnetite, phlogopite, forsterite, feldspar, pyroxene (diopside, augite-diopside and aegirine-diopside) and up to 10% apatite. The accessories are spinel, magnetite, perovskite, baddeleyite and brown zircon.</t>
  </si>
  <si>
    <t>Norway</t>
  </si>
  <si>
    <t>123-00-001</t>
  </si>
  <si>
    <t>Sørøya</t>
  </si>
  <si>
    <t>Roberts et al., 2010</t>
  </si>
  <si>
    <t>United States of America</t>
  </si>
  <si>
    <t>174-00-090</t>
  </si>
  <si>
    <t xml:space="preserve">Gem Park </t>
  </si>
  <si>
    <t>Olson et al., 1977, Woolley et al., 2008</t>
  </si>
  <si>
    <t>Dykes and small plug</t>
  </si>
  <si>
    <t>Covering just over 3 km2, Gem Park is a funnel-shaped body emplaced in Precambrian gneissic granite, granite gneiss and amphibolite, which on the southern side is overlain by Tertiary latite flows, rhyolitic welded tuffs and water-laid tuffs. The complex consists of about equal proportions of layered, inwardly dipping, pyroxenite and gabbro, with one small mass of nepheline syenite and various lamprophyric and carbonatite dykes. The coarse and medium grained pyroxenite consists of clinopyroxene, amphibole, magnetite and minor labradorite, biotite, apatite, sphene and sulphides. Gabbros range from pyroxene-rich varieties close to pyroxenite to anorthosites (An69-54); a little olivine is invariably present and amphiboles may occur. The small area of nepheline syenite is a pegmatitic rock of perthite, interstitial nepheline, aegirine-augite, sodic amphibole, natrolite, analcime and sparse sodalite. A few dykes of spessartite occur within the complex but feldsparphyric trachytes with fibrous sodic amphibole are more common and are to be found within and around Gem Park. Carbonatite dykes are abundant within the complex and extend into the country rocks where they cause fenitization. They are all dolomitic but varieties with pyrochlore, pyrochlore plus blue sodic amphibole, apatite and baryte plus monazite can be distinguished. Many accessory minerals occur (Parker and Sharp, 1970, Table 3). A small carbonatite plug with a fenite aureole occurs at Pine Creek, approximately 1.6 km southeast of Gem Park. An extensive area of fenitization affects pyroxenites and gabbros in the north central part of the complex. The alteration is variable, the new assemblage comprising fibrous blue sodic amphibole, tremolite-actinolite, aegirine, phlogopite, vermiculite, dolomite, calcite, baryte, apatite and magnetite together with a range of accessories including lueshite, fersmite, natroniobite and thorianite (see Parker and Sharp, 1970, p. 14). Rock analyses are available in Armbrustmacher (1984a) and REE and Sr isotope data in Armbrustmacher and Hedge (1982).</t>
  </si>
  <si>
    <t>Canada</t>
  </si>
  <si>
    <t>031-00-193</t>
  </si>
  <si>
    <t>Wekusko Lake</t>
  </si>
  <si>
    <t>Chakhmouradian et al., 2009</t>
  </si>
  <si>
    <t>084-00-005</t>
  </si>
  <si>
    <t>Krasnomaiskii</t>
  </si>
  <si>
    <t>This massif is situated in the Krasnomaiskii deep fracture-zone which marks a tectonic contact between Archaean eclogitic formations and Proterozoic schists. The massif takes the form of a curved dyke and is 9x0.3-1.0 km with an area of 6.3 km2. It is composed principally of biotite pyroxenites and nepheline syenites with subordinate malignite, sviatonossite, olivinite, biotite peridotite, zeolite, liebenerite and sodalite syenite and carbonatites. The intrusive sequence is: (1) olivinite and biotite peridotite (2) pyroxenite (3) malignite and syenites (4) syenite porphyry (5) carbonatite. Within the ultrabasic rocks there are veins of syenite pegmatite consisting of orthoclase, albite, apatite, mica and carbonate. In the alkaline and nepheline syenites are found veins of syenite pegmatite and syenite porphyry as well as schlieren, veins and patches of carbonatite and apatite. Hydrothermal veins of zeolite, carbonate and fluorite occur in almost all the rocks of the intrusion but they are most typical of the pyroxenites, alkaline and nepheline syenites. Biotitisation and phlogopitisation (vermiculitisation) of peridotite and pyroxenites and microclinisation and liebeneritisation of alkaline and nepheline syenites are broadly developed within the complex.</t>
  </si>
  <si>
    <t>Greenland</t>
  </si>
  <si>
    <t>063-00-027</t>
  </si>
  <si>
    <t xml:space="preserve">Sarfartoq 
</t>
  </si>
  <si>
    <t>Secher et al., 2009</t>
  </si>
  <si>
    <t>Situated in the transition zone between Archaean granulites to the south and Proterozoic gneisses of the Nagssugtoqidian mobile belt to the north, the Sarfartoq carbonatite comprises a 15 km2 core of carbonatites and fenites surrounded by an extensive marginal zone containing carbonatite dykes. Although generally cutting across the foliation of the country rocks, in a zone 50-200 m wide adjacent to the core the foliation of the gneisses becomes concordant with the contact. The core carbonatites form sheets concentric with the core margin and separated by fenite screens. The inner core consists of more than 50% carbonatite, the outer core of less than 50% carbonatite, and this in turn is enveloped in a narrow zone of fenite. The transition to the marginal zone is gradual over 50-20 m. The core carbonatite is predominantly rauhaugite with minor lenses of sovite, with a foliation defined by concentrations of dark minerals, notably magnetite and phlogopite. A ground magnetic survey (Secher and Thorning, 1982) indicates that a large mass of sovite may form part of the inner core. The rauhaugite consists predominantly of dolomite with subordinate apatite, tetraferriphlogopite, magnetite, richterite-magnesio-arfvedsonite and accessory zircon, ilmenite, pyrochlore and pyrite. The fenites comprise alkali feldspar, aegirine, biotite and hornblende-magnesio-arfvedsonite, with minor calcite and pyrochlore. The rocks of the marginal zone have a red colour caused by the presence of hematite, and locally radioactive shear zones 50-200 m wide lie tangentially to the core. Zones of pyrochlore-rich rock 1-5 m wide are also orientated tangentially. There are numerous 5-100 cm wide dykes of beforsite, carbonatitic breccias and agglomerates, as well as lamprophyres and numerous carbonate veins. Around the complex and up to 20 km from it are abundant dykes dipping at 30-50° towards Sarfartoq (Larsen, 1980, Figs 20 and 21). They contain phlogopite and olivine phenocrysts with varying combinations of clinopyroxene, opaques, carbonate and rare garnet. Some of the dykes may be related to the Holsteinsborg occurrence (No. 25). Analyses of carbonatites, with trace elements including REE data, and of some minerals are given by Secher and Larsen (1980).</t>
  </si>
  <si>
    <t>Sudan</t>
  </si>
  <si>
    <t>155-00-067</t>
  </si>
  <si>
    <t xml:space="preserve">Jebel Dumbeir </t>
  </si>
  <si>
    <t>Harris et al., 1983</t>
  </si>
  <si>
    <t>An oval-shaped complex of about 13x4 km Dumbeir is dominated by a pink, coarse K-rich syenite that forms 90% of the exposed rock. The syenite consists of 70-80% megacrysts of orthoclase with cancrinite aggregates replacing nepheline, muscovite, ilmenite and hematite; interstitial calcite and fluorite form 10% of the rock. This rock is essentially an orthoclasite, and chemical analyses show 10.8-13.4% K2O. The country rock biotite-muscovite gneiss is gradually transformed to orthoclasite at the contacts. On the northern and western margins of the orthoclasite, and as inclusions within it, is a syenite of 40-60% orthoclase phenocrysts, often replaced by albite, nepheline, partly altered to cancrinite, 10-20% interstitial sodalite, 10-30% phlogopite, pyroxene zoned to aegirine-augite, and a blue richteritic or magnesio-arfvedsonitic amphibole. This rock type is referred to as ditroite by Harris et al. (1983a). Carbonatites and carbonatite breccias are confined to the northeastern part of the complex and define dykes and elliptical bodies cutting basement gneisses and orthoclasite. The carbonatites include aegirine-phlogopite, fluorite-apatite and phlogopite sovites (El Sharkawi, 1975) in which strontianite, pyrochlore, sodic amphibole and a range of opaque minerals are present. Some chemical data are available in El Sharkawi (1975). Northeast-trending fluorite veins, which also carry quartz, opaque minerals and carbonate, are common. To the northeast of the main complex, in an isolated outcrop, two areas of pyroxenite consisting of aegirine-augite, orthoclase, plagioclase, apatite, carbonate and pyrochlore are identified as fenite. Phlogopite, idocrase, apatite and Nb-rich rutile are concentrated at the contacts with fluorite veins. Harris et al. (1983a) give chemical analyses of sodalite, phlogopite, aegirine-augite and sodic amphibole from ditroite and a range of analyses of orthoclasite and ditroite, including trace elements with some REE data. Only trace elements are given for carbonatites.</t>
  </si>
  <si>
    <t>031-00-146</t>
  </si>
  <si>
    <t xml:space="preserve">Arvida (Chicoutimi) 						
</t>
  </si>
  <si>
    <t>Doig &amp; Barton, 1968</t>
  </si>
  <si>
    <t>In the vicinity of Arvida, about 30 km west-northwest of Chicoutimi, are found dykes ranging from a few cm to 1 m thick and ranging from carbonatite to calcareous kimberlite. Three types are distinguished by Gittins et al. (1975): (a) primarily kimberlitic types of olivine, replaced variously by talc or antigorite, zoned phlogopite, apatite and Ti-magnetite set in a matrix of phlogopite, calcite, apatite and Ti-magnetite; (b) carbonatitic types composed essentially of calcite, often as phenocrysts, with lesser amounts of phlogopite, apatite and magnetite; and (c) intermediate types referred to as 'kimberlitic- carbonatitic'. Calcite dykes with a comb-structue and xenoliths of the adjacent anorthosite are rare. All the dykes have chilled margins with dendritic calcite and acicular apatite. Rock and mineral analyses are given by Gittins et al. (1975). Currie (1976a, p. 135) describes the dykes as striking north to northeast, and in this direction at about 20-25 km lies the St-Honore carbonatite (031-00-147), although a connection does not seem to have been suggested. The dykes also strike towards a prominent, circular aeromagnetic anomaly that underlies the aluminium smelter at Arvida, and which does not seem to have been investigated (J. Gittins, personal communication, 1984). Gittins is now of the opinion that the Arvida dykes are probably types of lamprophyre.</t>
  </si>
  <si>
    <t>031-00-188</t>
  </si>
  <si>
    <t>Torngat Mountains</t>
  </si>
  <si>
    <t>Sarfartoq Carbonatite Complex,  West Greenland Alkaline Province</t>
  </si>
  <si>
    <t>Tappe et al., 2012</t>
  </si>
  <si>
    <t>031-00-086</t>
  </si>
  <si>
    <t xml:space="preserve">Callander Bay 					
</t>
  </si>
  <si>
    <t>Currie 1976</t>
  </si>
  <si>
    <t>Callander Bay is an almost circular complex some 3 km in diameter centred on Callander Bay at the eastern end of Lake Nipissing. Most of the central intrusive part of the complex underlies the bay, only the fenite aureole, a relatively small area of nepheline syenites and some dykes and veins of carbonatite outcropping around the lake. The country rocks are Precambrian granites and gneisses within which are lenticular masses of biotite-garnet amphibolite. Fenitization extends to about 1 km from the mappable and estimated intrusive margin and has been subdivided by Ferguson and Currie (1972) into three zones. The outer zone is characterized by narrow breccia veinlets, hematization and rare sodic pyroxene. The middle zone fenites have an enhanced foliation with the development of sodic pyroxenes and amphiboles; brecciation is extensive, and veins of igneous-looking alkaline rocks, carbonate, baryte, fluorite and sodic amphibole occur. In the inner zone the original foliation is faint and contorted, and folded rocks mixed with massive rocks of igneous appearance are usual; the rocks are generally red, the original fabric destroyed, and there are numerous monomineralic veinlets of hematite, aegirine, carbonate and K-feldspar, sometimes associated with sulphides. The fenitization of country rock amphibolites has been described separately (Currie and Ferguson, 1972) and is distinguishable principally by the greater development of amphibole in the fenites. Potassium-rich (up to 12.8% K2O) trachytic dykes and veins occur in the fenites and are often associated with carbonatite. Nepheline syenite crops out along the northeastern shore of Callander Bay and forms a few dykes, up to 20 m thick, within the fenites. Mesocratic and leucocratic varieties are distinguished and comprise perthite, aegirine, up to 45% nepheline, sometimes altered to cancrinite, sericite or analcime, a little biotite and accessories. One nepheline syenite dyke contains what appears to be pseudoleucite. Chemically the nepheline syenites are distinctly potassic. Dykes and sheets of carbonatite crop out on Darling Island and in the fenite aureole in the southeast. A drill hole 0.7 km west- northwest of Burford Point encountered carbonatite with a maximum continuous intervention of 10 m. Fenite aureoles along carbonatite dykes are up to five times the width of the dyke. Carbonatites consist of calcite, some dolomite, K-feldspar, biotite, chlorite, aegirine, magnetite, apatite, baryte, pyrite and rare chalcopyrite and pyrrhotine. Lamprophyre dykes occur in the fenite aureole, but also up to 20 km from the complex. The majority contain phenocrysts of altered olivine, zoned diopside- aegirine and biotite, and in a minority kaersutite substitutes for olivine. Ocelli are ubiquitous, up to 2.5 cm in diameter and comprise 7-16% of the rock. They are ascribed to liquid immiscibility (Ferguson and Currie, 1971). REE have been determined on two lamprophyres and their ocelli by Cullers and Medaris (1977). Four areas of fenitization occur outside the principal aureole, and at up to 13 km distance (Ferguson and Currie, 1972 p. 13).</t>
  </si>
  <si>
    <t>031-00-090</t>
  </si>
  <si>
    <t xml:space="preserve">Brent 						
</t>
  </si>
  <si>
    <t>Shafiqullah et al., 1968</t>
  </si>
  <si>
    <t>The Brent crater forms an almost circular depression 3-4 km in diameter. The central part of the crater is occupied by Ordovician limestones, around which are Precambrian gneisses. Around the periphery of the crater the rocks are variably fractured or brecciated and metasomatized. Metasomatized rocks are also found in a number of areas up to 7 km away. As the crater is approached the gneisses become fractured with the development of numerous reddish veinlets and fracture fillings of hematite, chlorite, calcite and locally prehnite. Close to the crater the rocks pass into breccias and the veinlets increase in abundance. The alteration is a fenitization with decrease in quartz, increase in perthite, and change in structural state of the feldspar from orthoclase, through maximum microcline to orthoclase plus sanidine. Plagioclase decreases in amount and mafic minerals are replaced by chlorite; in one rock riebeckite was observed and calcite also increases. These changes are accompanied by a marked increase in K2O. Trachytic rocks have been found as loose boulders and in a drill hole put down in the central part of the crater. In section these prove to be alkali feldspar with a trachytic texture, augite with aegirine rims, though the mafic minerals are usually altered, and hematite. Analyses show 7-11.5% K2O. Lamprophyre dykes vary from phlogopite-carbonate-chlorite types to phlogopite-augite-carbonate rocks with pseudomorphs after olivine. Two were found with carbonate ocelli. It has been suggested that Brent crater was formed by meteorite impact (see references cited in Currie, 1971), but the progressive potassic fenitization indicates the probable existence of a carbonatite beneath the crater.</t>
  </si>
  <si>
    <t>031-00-158</t>
  </si>
  <si>
    <t xml:space="preserve">Baie-Des-Moutons (Mutton Bay) 				
</t>
  </si>
  <si>
    <t>Lalonde &amp; Martin, 1983</t>
  </si>
  <si>
    <t>The Baie-des-Moutons intrusion is a ring complex predominantly of syenitic composition. However, the syenites are only marginally alkaline as indicated by the presence sometimes of green rims on pyroxenes (R.F. Martin, personal communication, 1983). Small northeast-trending carbonate-rich dykes less than 30 cm thick cut the syenites, particularly on islands off the coast. The dykes are calcitic and locally rich in biotite. They may be carbonatites or carbonate-rich lamprophyres.</t>
  </si>
  <si>
    <t>174-00-079</t>
  </si>
  <si>
    <t xml:space="preserve">Iron Hill (Powderhorn) </t>
  </si>
  <si>
    <t>Olson et al., 1977</t>
  </si>
  <si>
    <t>https://www.mindat.org/loc-3632.html</t>
  </si>
  <si>
    <t>031-00-147</t>
  </si>
  <si>
    <t xml:space="preserve">St-Honore 						
</t>
  </si>
  <si>
    <t>Tremblay et al., 2015</t>
  </si>
  <si>
    <t>The complex is about 9 km in diameter consisting of nepheline syenite, syenite, diorite with core of carbonatite about 1 km in diameter.</t>
  </si>
  <si>
    <t>Baltica</t>
  </si>
  <si>
    <t>Fen Complex</t>
  </si>
  <si>
    <t>Ernst et al., 2010 and Woolley et al., 2008</t>
  </si>
  <si>
    <t>irregular bodies, dykes and sheets</t>
  </si>
  <si>
    <t>Africa</t>
  </si>
  <si>
    <t>Matongo-Bandaga</t>
  </si>
  <si>
    <t>Woolley et al., 2008</t>
  </si>
  <si>
    <t>2.5 by 0.5 km intrusion</t>
  </si>
  <si>
    <t>031-00-085</t>
  </si>
  <si>
    <t xml:space="preserve">Manitou Islands 					
</t>
  </si>
  <si>
    <t>Rukhlov &amp; Bell (2010)</t>
  </si>
  <si>
    <t>The Manitou Island Complex consists of a stock about 8,000 feet by 10,000 feet. The central part of the stock consists of mafic alkalic syenite and alkalic pyroxenite. Surrounding the core rocks is a ring of aegirine-potassic feldspar fenite ranging in width from 500 to 1,300 feet and containing minor carbonatite intrusions. The surrounding rocks are quartz fenite which in a few places are overlain by Ordovician limestone and conglomerate.</t>
  </si>
  <si>
    <t>Brazil</t>
  </si>
  <si>
    <t>025-00-007</t>
  </si>
  <si>
    <t xml:space="preserve">Maicuru 								</t>
  </si>
  <si>
    <t>031-00-154</t>
  </si>
  <si>
    <t xml:space="preserve">Aillik 						
</t>
  </si>
  <si>
    <t>Tappe et al., 2006</t>
  </si>
  <si>
    <t>Sweden</t>
  </si>
  <si>
    <t>158-00-005</t>
  </si>
  <si>
    <t>Alnö</t>
  </si>
  <si>
    <t>Island with alkaline intrusions with rocks like alnöite, kimberlite, carbonatite, sövite, melteigite, ijolite, urtite, borengite (from the locality Båräng).</t>
  </si>
  <si>
    <t>Ghana</t>
  </si>
  <si>
    <t>061-00-001</t>
  </si>
  <si>
    <t xml:space="preserve">Somanya, Kpong and Pore Areas </t>
  </si>
  <si>
    <t>Attoh et al., 2007</t>
  </si>
  <si>
    <t>Peralkaline and feldspathoidal gneisses form a layer (7-20 m thick) within the Precambrian Dahomeyan basement gneisses. It can be traced almost continuously for 76 km (Kesse 1985) in the vicinity of the towns of Somanya, Kpong and Pore</t>
  </si>
  <si>
    <t>Kpong Complex</t>
  </si>
  <si>
    <t>Within the Precambrian Dahomeyan basement gneisses of southeastern Ghana peralkaline and feldspathoidal gneisses form a layer between 7 and 20 m thick which can be traced almost continuously for 76 km (Kesse, 1985) in the vicinity of the towns of Somanya, Kpong and Pore (Holm, 1974). The alkaline gneisses are in contact with mafic and granitic gneisses, amphibolites and schists but with epidote amphibolites and mafic gneisses predominant near the contact. The alkaline gneisses are conformable with the adjacent rocks and contacts are sharp. They are foliated rocks with leucocratic nepheline syenitic gneiss the most abundant type, but mafic nepheline gneiss and feldspar-poor nepheline gneiss occur locally. Silica-saturated leucocratic gneisses are interlayered with the undersaturated rocks throughout their outcrop but Holm (1974) has identified silica-oversaturated peralkaline varieties at only three localities. The predominant leucocratic nepheline gneiss is variably fine- to coarse-grained, weakly to strongly foliated with 15-30% nepheline, 37-56% albite (An0-4), 12-28% microcline and 1-15% mafic minerals including biotite, aegirine-augite and amphibole. The last mineral is commonly zoned and varies from hastingsite, commonly as cores, to a sodic amphibole somewhat similar to mboziite (Holm, 1971). Accessory minerals include titanite, apatite, zircon, allanite, calcite, fluorite, cancrinite and opaques. With increase in amphibole and the appearance of garnet these rocks grade into mafic gneisses which form streaks and layers that may be several metres thick. Modally the mafic gneisses comprise 3-25% nepheline, 35-55% plagioclase (An11-17), 5-20% microcline, 15-30% hastingsitic amphibole and 5-10% andradite-rich grossular garnet with minor local aegirine-augite but only rare biotite. Titanite, apatite, zircon and calcite are the usual accessories with idocrase sometimes present. The feldspar-poor nepheline gneisses distinguished by Holm (1974) are rare, occurring as lenses a few centimetres thick. They are characterised by less than 5% feldspar and 33-59% nepheline, 10-52% amphibole, 5-13% sodian augite, 5-10% garnet and up to 5% cancrinite; large grains of titanite are present. It is estimated that 30-50% of the gneiss is composed of a syenitic variety, containing neither nepheline nor quartz, which forms layers from a few centimetres to a few metres in thickness within the nepheline-bearing gneisses. These syenitic rocks consist essentially of albite (50-75%) and microcline (2-22%) with muscovite (0-20%) and biotite (1-10%). The relatively rare silica-oversaturated gneiss consists of 10-15% quartz, 45-65% albite (An0-4), 20-30% microcline, 5-10% aegirine-augite and amphibole, which may be hastingsitic or richteritic. A rock spatially associated with the alkaline gneisses and extending for 25 km within a shear zone, is a calcite-biotite rock containing rounded blocks, up to about 50 cm across, of alkaline gneiss and other local lithologies (Kesse, 1985). Holm (1974) suggests that this rock was produced by metasomatic introduction of calcite into a mylonite zone, but Mani (1978, unpublished report quoted by Kesse, 1985) considered this rock to be carbonatite. Holm (1974) gives chemical and modal data on a range of alkaline gneisses and concludes that they were originally extrusive alkaline volcanic rocks. Analyses of amphiboles, pyroxenes and garnets are given by Holm (1971).</t>
  </si>
  <si>
    <t>Russia</t>
  </si>
  <si>
    <t>136-00-007</t>
  </si>
  <si>
    <t>Veseloe</t>
  </si>
  <si>
    <t>Ripp et al., 2009</t>
  </si>
  <si>
    <t>Siberia</t>
  </si>
  <si>
    <t>Transbaikalia Carbonatite Complex</t>
  </si>
  <si>
    <t>Doroshkevich et al., 2011</t>
  </si>
  <si>
    <t>063-00-024</t>
  </si>
  <si>
    <t xml:space="preserve">Quigussaq (Umanak) 
</t>
  </si>
  <si>
    <t>Larsen &amp; Moller, 1968</t>
  </si>
  <si>
    <t>A group of "completely unaltered minor lamprophyre-carbonatite intrusions" in the Umanak area</t>
  </si>
  <si>
    <t>025-00-118</t>
  </si>
  <si>
    <t>Picada dos Tocos</t>
  </si>
  <si>
    <t>The carbonatite system is composed of early pink-colored alvikite followed by late white beforsite dikes. The carbonatites are tabular bodies concordant with the deformed host rocks. Petrographic and scanning electron microscopy show that the alvikites are dominantly composed of calcite with subordinate apatite, magnetite, ilmenite, biotite, baddeleyite, zircon, rutile, pyrochlore-like and rare earth element minerals. Beforsite is composed of dolomite and has the same minor and accessory minerals as the alvikite.</t>
  </si>
  <si>
    <t>Egypt</t>
  </si>
  <si>
    <t>049-00-006</t>
  </si>
  <si>
    <t>Tarr Complex</t>
  </si>
  <si>
    <t>Azer et al., 2010</t>
  </si>
  <si>
    <t>This complex consists of three bodies of albitite that were intruded into schists, metagreywackes and marbles. They are associated with widespread brecciation and alteration of the country rocks and with small masses of non-sedimentary carbonate rocks (Bentor and Eyal, 1987). Shimron (1975) considered that the carbonate rocks, which cement breccias and form dyke-like bodies up to one metre thick and consist essentially of dolomite and breunnerite, are carbonatites and the alteration, which involved development of actinolite, albite, K-feldspar and phlogopite, is akin to fenitization. However, Bentor and Eyal (1987) are sceptical of the carbonatite interpretation, pointing to low values of Ba, Sr, La and Nb and the abundance of magnesite. An O, Sr and Nd isotope study of the carbonate rocks by Bogoch et al. (1986) concluded that the carbonates were deposited from hydrous fluids but are of mantle origin.</t>
  </si>
  <si>
    <t>Kiiskii</t>
  </si>
  <si>
    <t>irregular intrusions and veins</t>
  </si>
  <si>
    <t>The Kiiskii occurrence has a circular form and occupies 12 km2. The country rocks are granite gneisses and crystalline schists of Lower Proterozoic age. Four stages can be distinguished in the formation of the complex the first of which involved emplacement of urtite, ijolite, melteigite and jacupirangite in the central and northern parts of the occurrence. These rocks are characterized by highly variable compositions and textures.Ijolites are the most abundant and comprise nepheline and aegirine-diopside. During the second stage nepheline syenites were developed over most of the western part of the occurrence. They consist of nepheline, orthoclase-perthite, aegirine-diopside and hastingsite. Rocks of the third stage are leucocratic syenite porphyries which occupy the central and eastern parts of the complex. They contain orthoclase-cryptoperthite as phenocrysts up to 1 cm in diameter in a groundmass composed of orthoclase, albite, biotite and calcite. The fourth stage consists of veins of tinguaite and camptonite-monchiquite which are found throughout the intrusion, as are small bodies of trachytic porphyry. All the rocks were intensively altered and replaced by K- and Na-feldspar and carbonate. This resulted in the production of amphibole-apatite, biotite-apatite and feldspar-carbonate rocks. The central part of the massif is occupied by calcite carbonatite with dolomite, ankerite, siderite and calcite veinlets with rare earth mineralization. What stage is represented by the carbonatites has not been determined.</t>
  </si>
  <si>
    <t>136-11-004</t>
  </si>
  <si>
    <t>Chetlasskii</t>
  </si>
  <si>
    <t>Chernyshev et al., 2010</t>
  </si>
  <si>
    <t>This occurrence is composed mainly of peralkaline syenites. They include alkali feldspar (25-30%), oligoclase (3-6%), amphibole (30%), which is variable in composition (barkevikite, hastingsite, arfvedsonite, riebeckite), and aegirine (15%). Accessory minerals are apatite, titanite, rutile and monazite. Dykes and veins of lamprophyre and carbonatite cut the peralkaline syenites. The lamprophyres are much altered and divided into two groups according to their age. The earlier group is represented by small porphyry dykes and veins the phenocrysts including intensively hydrated biotite or phlogopite and aggregates of serpentine and talc, which apparently replaced olivine. The groundmass is brown and intensely turbid and only small plates of much altered mica can be identified. Accessories include apatite, rutile, chrome spinels, epidote and corundum.The lamprophyres of the later group are ultrabasic rocks (SiO2 about 40%) with rather high contents of alkalis (K2O + Na2O about 2-3%) and they form dykes 3-8 m thick and 0.8-6.2 km long and also stock-like bodies. Again these rocks are highly altered but fresh samples of a green colour can be found occasionally. Lamprophyres of this group have a brecciated structure, with xenoliths of the country rocks, and variable texture (fine- and medium-grained, porphyritic and poikilitic). Poikilitic amphiboles are up to 0.5 cm diameter and enclose diopside-augite and low-Fe biotite crystals, while aggregates of talc, serpentine and calcite pseudomorph olivine. The groundmass is composed of clinopyroxene, biotite, epidote, serpentine and chlorite. Accessories comprise chrome spinel, magnetite, rutile and anatase. Many veins of carbonatite of variable composition are known and include phlogopite-calcite and calcite-feldspar types with alkaline amphibole and aegirine.</t>
  </si>
  <si>
    <t>136-00-008</t>
  </si>
  <si>
    <t>Pogranichnoe</t>
  </si>
  <si>
    <t>136-07-001</t>
  </si>
  <si>
    <t xml:space="preserve">Bolshetagninskii (Tagninskii, Tagna) 
</t>
  </si>
  <si>
    <t>Chernysheva et al., 1992</t>
  </si>
  <si>
    <t>This complex has a circular outline with a diameter of about 3.6 km. It is a stock-like or a pipe-like body cutting Riphean phyllitic schists and was emplaced in several phases. The earliest rocks are ijolites and melteigites which have been preserved as large blocks, up to 1 km2, within peralkaline and nepheline syenites. The ijolite occupies about 20% of the total area of the complex. The ijolites are composed mainly of nepheline and diopside-augite, with lesser amounts of biotite, feldspar, schorlomite, titanite and apatite. The second intrusive phase is represented by aegirine/hedenbergite-nepheline syenites, cancrinite syenites and aegirine syenites. These were followed by the intrusion of leucocratic syenites, which cover about 30% of the complex. The syenites consist predominantly of microcline and biotite; nepheline, cancrinite, calcite and pyroxene are present in small amounts. The syenites are cut by arcuate dykes of porphyritic picrite, alnoite and damkjernite. The nucleus of the massif is composed of carbonatites, more than 80% of which are calcite carbonatites. At a later stage fluorite-ankerite-calcite carbonatites were emplaced. The calcite carbonatites are massive, occasionally banded, medium- and fine-grained calcite rocks containing biotite, pyroxene, apatite and accessory pyrite, pyrochlore and zircon. Sr, C and O isotopic data for primary calcite in foyaite are avaliable in Konev et al. (1984).</t>
  </si>
  <si>
    <t>Bolshetagninskii</t>
  </si>
  <si>
    <t>Stock</t>
  </si>
  <si>
    <t>Penchenga Rock Complex</t>
  </si>
  <si>
    <t>Vrublevskii et al., 2011</t>
  </si>
  <si>
    <t>Tomtor Pluton</t>
  </si>
  <si>
    <t>Vladykin et al., 2014</t>
  </si>
  <si>
    <t>Avike Bay</t>
  </si>
  <si>
    <t>Carbonatite veins</t>
  </si>
  <si>
    <t> 53.63</t>
  </si>
  <si>
    <t>Oman</t>
  </si>
  <si>
    <t>Peru</t>
  </si>
  <si>
    <t>Australia</t>
  </si>
  <si>
    <t>United States</t>
  </si>
  <si>
    <t>NW Canada</t>
  </si>
  <si>
    <t>J162</t>
  </si>
  <si>
    <t>C13</t>
  </si>
  <si>
    <t>J1304</t>
  </si>
  <si>
    <t>MD</t>
  </si>
  <si>
    <t>B1419</t>
  </si>
  <si>
    <t>South China</t>
  </si>
  <si>
    <t>Krol Group, India</t>
  </si>
  <si>
    <t>Calidonides, Norway</t>
  </si>
  <si>
    <t>Pokrovskii, Melezhik, Bujakaite, 2006</t>
  </si>
  <si>
    <t>Melezhik, Fallick, Pokrovsky, 2005</t>
  </si>
  <si>
    <t>Kaufman et al., 2006</t>
  </si>
  <si>
    <t>Xiao et al., 2012</t>
  </si>
  <si>
    <t>Savelyeva et al., 2022</t>
  </si>
  <si>
    <t>Busch et al., 2022</t>
  </si>
  <si>
    <t>Busch et al., 2022; modified to fit in plate boundary</t>
  </si>
  <si>
    <t>Nurlibayev, 1973; modified to fit in plate boundary</t>
  </si>
  <si>
    <t>Cerva-Alves et al., 2017; modified to fit in plate boundary</t>
  </si>
  <si>
    <t>Top Age (Ma)</t>
  </si>
  <si>
    <t>Bottom Age (Ma)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</si>
</sst>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
    <numFmt numFmtId="165" formatCode="0.0"/>
    <numFmt numFmtId="166" formatCode="0.00000"/>
  </numFmts>
  <fonts count="8" x14ac:knownFonts="1">
    <font>
      <sz val="12"/>
      <color theme="1"/>
      <name val="Calibri"/>
      <family val="2"/>
      <scheme val="minor"/>
    </font>
    <font>
      <u/>
      <sz val="12"/>
      <color theme="10"/>
      <name val="Calibri"/>
      <family val="2"/>
      <scheme val="minor"/>
    </font>
    <font>
      <sz val="11"/>
      <color theme="1"/>
      <name val="Calibri"/>
      <family val="2"/>
      <scheme val="minor"/>
    </font>
    <font>
      <sz val="10"/>
      <name val="Arial"/>
      <family val="2"/>
    </font>
    <font>
      <sz val="10"/>
      <color theme="1"/>
      <name val="Arial"/>
      <family val="2"/>
    </font>
    <font>
      <i/>
      <sz val="10"/>
      <color theme="1"/>
      <name val="Arial"/>
      <family val="2"/>
    </font>
    <font>
      <u/>
      <sz val="10"/>
      <color theme="1"/>
      <name val="Arial"/>
      <family val="2"/>
    </font>
    <font>
      <sz val="8"/>
      <name val="Calibri"/>
      <family val="2"/>
      <scheme val="minor"/>
    </font>
  </fonts>
  <fills count="2">
    <fill>
      <patternFill patternType="none"/>
    </fill>
    <fill>
      <patternFill patternType="gray125"/>
    </fill>
  </fills>
  <borders count="1">
    <border>
      <left/>
      <right/>
      <top/>
      <bottom/>
      <diagonal/>
    </border>
  </borders>
  <cellStyleXfs count="4">
    <xf numFmtId="0" fontId="0" fillId="0" borderId="0"/>
    <xf numFmtId="0" fontId="1" fillId="0" borderId="0" applyNumberFormat="0" applyFill="0" applyBorder="0" applyAlignment="0" applyProtection="0"/>
    <xf numFmtId="0" fontId="2" fillId="0" borderId="0"/>
    <xf numFmtId="0" fontId="3" fillId="0" borderId="0"/>
  </cellStyleXfs>
  <cellXfs count="27">
    <xf numFmtId="0" fontId="0" fillId="0" borderId="0" xfId="0"/>
    <xf numFmtId="0" fontId="4" fillId="0" borderId="0" xfId="0" applyFont="1"/>
    <xf numFmtId="0" fontId="4" fillId="0" borderId="0" xfId="0" applyFont="1" applyAlignment="1">
      <alignment horizontal="left" vertical="center"/>
    </xf>
    <xf numFmtId="164" fontId="4" fillId="0" borderId="0" xfId="2" applyNumberFormat="1" applyFont="1" applyAlignment="1">
      <alignment horizontal="left" vertical="center" wrapText="1"/>
    </xf>
    <xf numFmtId="0" fontId="4" fillId="0" borderId="0" xfId="2" applyFont="1" applyAlignment="1">
      <alignment horizontal="left" vertical="center" wrapText="1"/>
    </xf>
    <xf numFmtId="0" fontId="4" fillId="0" borderId="0" xfId="0" applyFont="1" applyAlignment="1">
      <alignment horizontal="left"/>
    </xf>
    <xf numFmtId="0" fontId="4" fillId="0" borderId="0" xfId="3" applyFont="1" applyAlignment="1">
      <alignment horizontal="left" vertical="center"/>
    </xf>
    <xf numFmtId="0" fontId="4" fillId="0" borderId="0" xfId="0" applyFont="1" applyAlignment="1">
      <alignment horizontal="left" vertical="center" wrapText="1"/>
    </xf>
    <xf numFmtId="164" fontId="4" fillId="0" borderId="0" xfId="2" applyNumberFormat="1" applyFont="1" applyAlignment="1">
      <alignment horizontal="left" vertical="center"/>
    </xf>
    <xf numFmtId="0" fontId="4" fillId="0" borderId="0" xfId="2" applyFont="1" applyAlignment="1">
      <alignment horizontal="left" vertical="center"/>
    </xf>
    <xf numFmtId="0" fontId="4" fillId="0" borderId="0" xfId="0" applyFont="1" applyAlignment="1">
      <alignment horizontal="left" vertical="top"/>
    </xf>
    <xf numFmtId="0" fontId="4" fillId="0" borderId="0" xfId="0" applyFont="1" applyAlignment="1">
      <alignment horizontal="left" wrapText="1"/>
    </xf>
    <xf numFmtId="0" fontId="0" fillId="0" borderId="0" xfId="0" applyAlignment="1">
      <alignment horizontal="left"/>
    </xf>
    <xf numFmtId="0" fontId="6" fillId="0" borderId="0" xfId="1" applyFont="1" applyFill="1" applyAlignment="1">
      <alignment horizontal="left"/>
    </xf>
    <xf numFmtId="0" fontId="4" fillId="0" borderId="0" xfId="0" applyFont="1" applyAlignment="1">
      <alignment horizontal="right" wrapText="1"/>
    </xf>
    <xf numFmtId="0" fontId="4" fillId="0" borderId="0" xfId="0" applyFont="1" applyAlignment="1">
      <alignment horizontal="right"/>
    </xf>
    <xf numFmtId="0" fontId="4" fillId="0" borderId="0" xfId="0" applyFont="1" applyAlignment="1">
      <alignment horizontal="right" vertical="center"/>
    </xf>
    <xf numFmtId="2" fontId="4" fillId="0" borderId="0" xfId="0" applyNumberFormat="1" applyFont="1" applyAlignment="1">
      <alignment horizontal="right"/>
    </xf>
    <xf numFmtId="165" fontId="4" fillId="0" borderId="0" xfId="0" applyNumberFormat="1" applyFont="1" applyAlignment="1">
      <alignment horizontal="right"/>
    </xf>
    <xf numFmtId="0" fontId="4" fillId="0" borderId="0" xfId="1" applyFont="1" applyFill="1" applyAlignment="1">
      <alignment horizontal="right"/>
    </xf>
    <xf numFmtId="0" fontId="4" fillId="0" borderId="0" xfId="1" applyFont="1"/>
    <xf numFmtId="0" fontId="4" fillId="0" borderId="0" xfId="0" applyFont="1" applyAlignment="1">
      <alignment vertical="center"/>
    </xf>
    <xf numFmtId="166" fontId="4" fillId="0" borderId="0" xfId="0" applyNumberFormat="1" applyFont="1"/>
    <xf numFmtId="0" fontId="5" fillId="0" borderId="0" xfId="0" applyFont="1"/>
    <xf numFmtId="165" fontId="4" fillId="0" borderId="0" xfId="0" applyNumberFormat="1" applyFont="1" applyFill="1" applyAlignment="1">
      <alignment horizontal="right"/>
    </xf>
    <xf numFmtId="0" fontId="4" fillId="0" borderId="0" xfId="0" applyFont="1" applyFill="1" applyAlignment="1">
      <alignment horizontal="left"/>
    </xf>
    <xf numFmtId="0" fontId="4" fillId="0" borderId="0" xfId="0" applyFont="1" applyFill="1" applyAlignment="1">
      <alignment horizontal="left" vertical="center"/>
    </xf>
  </cellXfs>
  <cellStyles count="4">
    <cellStyle name="Hyperlink" xfId="1" builtinId="8"/>
    <cellStyle name="Normal" xfId="0" builtinId="0"/>
    <cellStyle name="Normal 2" xfId="2" xr:uid="{E92A72D1-060F-444D-B4BD-D76EF9331DF5}"/>
    <cellStyle name="Normal 3" xfId="3" xr:uid="{0E0E02DB-E522-574E-84C8-AAD36E71887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https://www-sciencedirect-com.libproxy.mit.edu/topics/earth-and-planetary-sciences/dyke-water-managemen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9EB20F-B878-BD4E-9D38-B4C5B6BF4603}">
  <dimension ref="A1:R37"/>
  <sheetViews>
    <sheetView tabSelected="1" workbookViewId="0">
      <selection activeCell="K3" sqref="K3:L20"/>
    </sheetView>
  </sheetViews>
  <sheetFormatPr baseColWidth="10" defaultRowHeight="16" x14ac:dyDescent="0.2"/>
  <cols>
    <col min="1" max="1" width="20.5" style="1" bestFit="1" customWidth="1"/>
    <col min="2" max="2" width="10.83203125" style="1"/>
    <col min="3" max="3" width="54" style="1" bestFit="1" customWidth="1"/>
    <col min="4" max="4" width="12.1640625" style="15" bestFit="1" customWidth="1"/>
    <col min="5" max="5" width="12.6640625" style="15" bestFit="1" customWidth="1"/>
    <col min="6" max="6" width="15.1640625" style="1" bestFit="1" customWidth="1"/>
    <col min="7" max="7" width="10.1640625" style="1" bestFit="1" customWidth="1"/>
    <col min="8" max="8" width="8.1640625" style="15" bestFit="1" customWidth="1"/>
    <col min="9" max="9" width="9.1640625" style="15" bestFit="1" customWidth="1"/>
    <col min="10" max="11" width="9.1640625" style="15" customWidth="1"/>
    <col min="12" max="12" width="34.5" style="1" bestFit="1" customWidth="1"/>
    <col min="13" max="13" width="10.83203125" style="1"/>
    <col min="14" max="14" width="28.1640625" style="1" bestFit="1" customWidth="1"/>
    <col min="15" max="15" width="255.83203125" style="1" bestFit="1" customWidth="1"/>
    <col min="16" max="18" width="10.83203125" style="1"/>
  </cols>
  <sheetData>
    <row r="1" spans="1:18" s="12" customFormat="1" ht="29" x14ac:dyDescent="0.2">
      <c r="A1" s="11" t="s">
        <v>0</v>
      </c>
      <c r="B1" s="11" t="s">
        <v>1</v>
      </c>
      <c r="C1" s="5" t="s">
        <v>2</v>
      </c>
      <c r="D1" s="14" t="s">
        <v>3</v>
      </c>
      <c r="E1" s="14" t="s">
        <v>4</v>
      </c>
      <c r="F1" s="5" t="s">
        <v>5</v>
      </c>
      <c r="G1" s="5"/>
      <c r="H1" s="14" t="s">
        <v>6</v>
      </c>
      <c r="I1" s="14" t="s">
        <v>7</v>
      </c>
      <c r="J1" s="14" t="s">
        <v>161</v>
      </c>
      <c r="K1" s="14" t="s">
        <v>162</v>
      </c>
      <c r="L1" s="11" t="s">
        <v>8</v>
      </c>
      <c r="M1" s="11"/>
      <c r="N1" s="11"/>
      <c r="O1" s="5"/>
      <c r="P1" s="5"/>
      <c r="Q1" s="5"/>
      <c r="R1" s="5"/>
    </row>
    <row r="2" spans="1:18" s="12" customFormat="1" x14ac:dyDescent="0.2">
      <c r="A2" s="5" t="s">
        <v>69</v>
      </c>
      <c r="B2" s="5"/>
      <c r="C2" s="5" t="s">
        <v>136</v>
      </c>
      <c r="D2" s="20">
        <v>62.51126</v>
      </c>
      <c r="E2" s="15">
        <v>17.722380000000001</v>
      </c>
      <c r="F2" s="5" t="s">
        <v>137</v>
      </c>
      <c r="G2" s="5" t="s">
        <v>12</v>
      </c>
      <c r="H2" s="18">
        <v>542</v>
      </c>
      <c r="I2" s="15">
        <v>16</v>
      </c>
      <c r="J2" s="18">
        <f>H2-I2</f>
        <v>526</v>
      </c>
      <c r="K2" s="18">
        <f>H2+I2</f>
        <v>558</v>
      </c>
      <c r="L2" s="5" t="s">
        <v>71</v>
      </c>
      <c r="M2" s="5"/>
      <c r="N2" s="5"/>
      <c r="O2" s="5"/>
      <c r="P2" s="5"/>
      <c r="Q2" s="5"/>
      <c r="R2" s="5"/>
    </row>
    <row r="3" spans="1:18" s="12" customFormat="1" ht="28" x14ac:dyDescent="0.2">
      <c r="A3" s="2" t="s">
        <v>9</v>
      </c>
      <c r="B3" s="3" t="s">
        <v>10</v>
      </c>
      <c r="C3" s="4" t="s">
        <v>11</v>
      </c>
      <c r="D3" s="15">
        <v>51.04</v>
      </c>
      <c r="E3" s="15">
        <v>69.53</v>
      </c>
      <c r="F3" s="5" t="s">
        <v>12</v>
      </c>
      <c r="G3" s="5"/>
      <c r="H3" s="15">
        <v>547</v>
      </c>
      <c r="I3" s="15"/>
      <c r="J3" s="18">
        <f t="shared" ref="J3:J37" si="0">H3-I3</f>
        <v>547</v>
      </c>
      <c r="K3" s="24">
        <f t="shared" ref="K3:K37" si="1">H3+I3</f>
        <v>547</v>
      </c>
      <c r="L3" s="25" t="s">
        <v>159</v>
      </c>
      <c r="M3" s="5"/>
      <c r="N3" s="5"/>
      <c r="O3" s="5" t="s">
        <v>13</v>
      </c>
      <c r="P3" s="5"/>
      <c r="Q3" s="5"/>
      <c r="R3" s="5"/>
    </row>
    <row r="4" spans="1:18" s="12" customFormat="1" x14ac:dyDescent="0.2">
      <c r="A4" s="2" t="s">
        <v>14</v>
      </c>
      <c r="B4" s="6" t="s">
        <v>15</v>
      </c>
      <c r="C4" s="6" t="s">
        <v>16</v>
      </c>
      <c r="D4" s="15">
        <v>70.580141999999995</v>
      </c>
      <c r="E4" s="15">
        <v>22.260169000000001</v>
      </c>
      <c r="F4" s="5" t="s">
        <v>12</v>
      </c>
      <c r="G4" s="5"/>
      <c r="H4" s="15">
        <v>547</v>
      </c>
      <c r="I4" s="15">
        <v>5</v>
      </c>
      <c r="J4" s="18">
        <f t="shared" si="0"/>
        <v>542</v>
      </c>
      <c r="K4" s="24">
        <f t="shared" si="1"/>
        <v>552</v>
      </c>
      <c r="L4" s="25" t="s">
        <v>17</v>
      </c>
      <c r="M4" s="5"/>
      <c r="N4" s="5"/>
      <c r="O4" s="5"/>
      <c r="P4" s="5"/>
      <c r="Q4" s="5"/>
      <c r="R4" s="5"/>
    </row>
    <row r="5" spans="1:18" s="12" customFormat="1" x14ac:dyDescent="0.2">
      <c r="A5" s="2" t="s">
        <v>18</v>
      </c>
      <c r="B5" s="7" t="s">
        <v>19</v>
      </c>
      <c r="C5" s="2" t="s">
        <v>20</v>
      </c>
      <c r="D5" s="15">
        <v>38.270000000000003</v>
      </c>
      <c r="E5" s="15">
        <v>-105.55</v>
      </c>
      <c r="F5" s="5" t="s">
        <v>12</v>
      </c>
      <c r="G5" s="5"/>
      <c r="H5" s="15">
        <v>551</v>
      </c>
      <c r="I5" s="15">
        <v>30</v>
      </c>
      <c r="J5" s="18">
        <f t="shared" si="0"/>
        <v>521</v>
      </c>
      <c r="K5" s="24">
        <f t="shared" si="1"/>
        <v>581</v>
      </c>
      <c r="L5" s="25" t="s">
        <v>21</v>
      </c>
      <c r="M5" s="5"/>
      <c r="N5" s="5" t="s">
        <v>22</v>
      </c>
      <c r="O5" s="5" t="s">
        <v>23</v>
      </c>
      <c r="P5" s="5"/>
      <c r="Q5" s="5"/>
      <c r="R5" s="5"/>
    </row>
    <row r="6" spans="1:18" s="12" customFormat="1" x14ac:dyDescent="0.2">
      <c r="A6" s="2" t="s">
        <v>24</v>
      </c>
      <c r="B6" s="7" t="s">
        <v>25</v>
      </c>
      <c r="C6" s="2" t="s">
        <v>26</v>
      </c>
      <c r="D6" s="15">
        <v>54.752099000000001</v>
      </c>
      <c r="E6" s="15">
        <v>-99.928023999999994</v>
      </c>
      <c r="F6" s="5" t="s">
        <v>12</v>
      </c>
      <c r="G6" s="5"/>
      <c r="H6" s="16">
        <v>560</v>
      </c>
      <c r="I6" s="16"/>
      <c r="J6" s="18">
        <f t="shared" si="0"/>
        <v>560</v>
      </c>
      <c r="K6" s="24">
        <f t="shared" si="1"/>
        <v>560</v>
      </c>
      <c r="L6" s="26" t="s">
        <v>27</v>
      </c>
      <c r="M6" s="5"/>
      <c r="N6" s="5"/>
      <c r="O6" s="5"/>
      <c r="P6" s="5"/>
      <c r="Q6" s="5"/>
      <c r="R6" s="5"/>
    </row>
    <row r="7" spans="1:18" s="12" customFormat="1" x14ac:dyDescent="0.2">
      <c r="A7" s="2" t="s">
        <v>9</v>
      </c>
      <c r="B7" s="3" t="s">
        <v>28</v>
      </c>
      <c r="C7" s="4" t="s">
        <v>29</v>
      </c>
      <c r="D7" s="15">
        <v>51.22</v>
      </c>
      <c r="E7" s="15">
        <v>69.849999999999994</v>
      </c>
      <c r="F7" s="5" t="s">
        <v>12</v>
      </c>
      <c r="G7" s="5"/>
      <c r="H7" s="15">
        <v>563</v>
      </c>
      <c r="I7" s="15"/>
      <c r="J7" s="18">
        <f t="shared" si="0"/>
        <v>563</v>
      </c>
      <c r="K7" s="24">
        <f t="shared" si="1"/>
        <v>563</v>
      </c>
      <c r="L7" s="25" t="s">
        <v>159</v>
      </c>
      <c r="M7" s="5"/>
      <c r="N7" s="5"/>
      <c r="O7" s="5" t="s">
        <v>30</v>
      </c>
      <c r="P7" s="5"/>
      <c r="Q7" s="5"/>
      <c r="R7" s="5"/>
    </row>
    <row r="8" spans="1:18" s="12" customFormat="1" ht="28" x14ac:dyDescent="0.2">
      <c r="A8" s="2" t="s">
        <v>31</v>
      </c>
      <c r="B8" s="7" t="s">
        <v>32</v>
      </c>
      <c r="C8" s="7" t="s">
        <v>33</v>
      </c>
      <c r="D8" s="15">
        <v>66.5</v>
      </c>
      <c r="E8" s="15">
        <v>-51.25</v>
      </c>
      <c r="F8" s="5" t="s">
        <v>12</v>
      </c>
      <c r="G8" s="5"/>
      <c r="H8" s="15">
        <v>564</v>
      </c>
      <c r="I8" s="15">
        <v>4.9000000000000004</v>
      </c>
      <c r="J8" s="18">
        <f t="shared" si="0"/>
        <v>559.1</v>
      </c>
      <c r="K8" s="24">
        <f t="shared" si="1"/>
        <v>568.9</v>
      </c>
      <c r="L8" s="25" t="s">
        <v>34</v>
      </c>
      <c r="M8" s="5"/>
      <c r="N8" s="5"/>
      <c r="O8" s="5" t="s">
        <v>35</v>
      </c>
      <c r="P8" s="5"/>
      <c r="Q8" s="5"/>
      <c r="R8" s="5"/>
    </row>
    <row r="9" spans="1:18" s="12" customFormat="1" x14ac:dyDescent="0.2">
      <c r="A9" s="2" t="s">
        <v>36</v>
      </c>
      <c r="B9" s="8" t="s">
        <v>37</v>
      </c>
      <c r="C9" s="9" t="s">
        <v>38</v>
      </c>
      <c r="D9" s="15">
        <v>12.48</v>
      </c>
      <c r="E9" s="15">
        <v>30.8</v>
      </c>
      <c r="F9" s="5" t="s">
        <v>12</v>
      </c>
      <c r="G9" s="5"/>
      <c r="H9" s="17">
        <v>567</v>
      </c>
      <c r="I9" s="15">
        <v>29</v>
      </c>
      <c r="J9" s="18">
        <f t="shared" si="0"/>
        <v>538</v>
      </c>
      <c r="K9" s="24">
        <f t="shared" si="1"/>
        <v>596</v>
      </c>
      <c r="L9" s="25" t="s">
        <v>39</v>
      </c>
      <c r="M9" s="5"/>
      <c r="N9" s="5"/>
      <c r="O9" s="5" t="s">
        <v>40</v>
      </c>
      <c r="P9" s="5"/>
      <c r="Q9" s="5"/>
      <c r="R9" s="5"/>
    </row>
    <row r="10" spans="1:18" s="12" customFormat="1" ht="28" x14ac:dyDescent="0.2">
      <c r="A10" s="2" t="s">
        <v>24</v>
      </c>
      <c r="B10" s="7" t="s">
        <v>41</v>
      </c>
      <c r="C10" s="7" t="s">
        <v>42</v>
      </c>
      <c r="D10" s="15">
        <v>48.8</v>
      </c>
      <c r="E10" s="15">
        <v>-71.23</v>
      </c>
      <c r="F10" s="5" t="s">
        <v>12</v>
      </c>
      <c r="G10" s="5"/>
      <c r="H10" s="15">
        <v>568</v>
      </c>
      <c r="I10" s="16"/>
      <c r="J10" s="18">
        <f t="shared" si="0"/>
        <v>568</v>
      </c>
      <c r="K10" s="24">
        <f t="shared" si="1"/>
        <v>568</v>
      </c>
      <c r="L10" s="25" t="s">
        <v>43</v>
      </c>
      <c r="M10" s="5"/>
      <c r="N10" s="5"/>
      <c r="O10" s="5" t="s">
        <v>44</v>
      </c>
      <c r="P10" s="5"/>
      <c r="Q10" s="5"/>
      <c r="R10" s="5"/>
    </row>
    <row r="11" spans="1:18" s="12" customFormat="1" x14ac:dyDescent="0.2">
      <c r="A11" s="5" t="s">
        <v>24</v>
      </c>
      <c r="B11" s="2" t="s">
        <v>45</v>
      </c>
      <c r="C11" s="5" t="s">
        <v>46</v>
      </c>
      <c r="D11" s="15"/>
      <c r="E11" s="15"/>
      <c r="F11" s="5" t="s">
        <v>12</v>
      </c>
      <c r="G11" s="5"/>
      <c r="H11" s="17">
        <v>572</v>
      </c>
      <c r="I11" s="16"/>
      <c r="J11" s="18">
        <f t="shared" si="0"/>
        <v>572</v>
      </c>
      <c r="K11" s="24">
        <f t="shared" si="1"/>
        <v>572</v>
      </c>
      <c r="L11" s="25"/>
      <c r="M11" s="5"/>
      <c r="N11" s="5"/>
      <c r="O11" s="5"/>
      <c r="P11" s="5"/>
      <c r="Q11" s="5"/>
      <c r="R11" s="5"/>
    </row>
    <row r="12" spans="1:18" s="12" customFormat="1" x14ac:dyDescent="0.2">
      <c r="A12" s="5" t="s">
        <v>31</v>
      </c>
      <c r="B12" s="5"/>
      <c r="C12" s="5" t="s">
        <v>47</v>
      </c>
      <c r="D12" s="15">
        <v>66.5</v>
      </c>
      <c r="E12" s="15">
        <v>-51.25</v>
      </c>
      <c r="F12" s="5" t="s">
        <v>12</v>
      </c>
      <c r="G12" s="5" t="s">
        <v>12</v>
      </c>
      <c r="H12" s="18">
        <v>572.79999999999995</v>
      </c>
      <c r="I12" s="15">
        <v>3.8</v>
      </c>
      <c r="J12" s="18">
        <f t="shared" si="0"/>
        <v>569</v>
      </c>
      <c r="K12" s="24">
        <f t="shared" si="1"/>
        <v>576.59999999999991</v>
      </c>
      <c r="L12" s="25" t="s">
        <v>48</v>
      </c>
      <c r="M12" s="5"/>
      <c r="N12" s="5"/>
      <c r="O12" s="5"/>
      <c r="P12" s="5"/>
      <c r="Q12" s="5"/>
      <c r="R12" s="5"/>
    </row>
    <row r="13" spans="1:18" s="12" customFormat="1" ht="28" x14ac:dyDescent="0.2">
      <c r="A13" s="2" t="s">
        <v>24</v>
      </c>
      <c r="B13" s="7" t="s">
        <v>49</v>
      </c>
      <c r="C13" s="7" t="s">
        <v>50</v>
      </c>
      <c r="D13" s="15">
        <v>46.25</v>
      </c>
      <c r="E13" s="15">
        <v>-79.33</v>
      </c>
      <c r="F13" s="5" t="s">
        <v>12</v>
      </c>
      <c r="G13" s="5"/>
      <c r="H13" s="15">
        <v>575</v>
      </c>
      <c r="I13" s="16"/>
      <c r="J13" s="18">
        <f t="shared" si="0"/>
        <v>575</v>
      </c>
      <c r="K13" s="24">
        <f t="shared" si="1"/>
        <v>575</v>
      </c>
      <c r="L13" s="25" t="s">
        <v>51</v>
      </c>
      <c r="M13" s="5"/>
      <c r="N13" s="5"/>
      <c r="O13" s="5" t="s">
        <v>52</v>
      </c>
      <c r="P13" s="5"/>
      <c r="Q13" s="5"/>
      <c r="R13" s="5"/>
    </row>
    <row r="14" spans="1:18" s="12" customFormat="1" ht="28" x14ac:dyDescent="0.2">
      <c r="A14" s="2" t="s">
        <v>24</v>
      </c>
      <c r="B14" s="7" t="s">
        <v>53</v>
      </c>
      <c r="C14" s="7" t="s">
        <v>54</v>
      </c>
      <c r="D14" s="15">
        <v>46.07</v>
      </c>
      <c r="E14" s="15">
        <v>-78.48</v>
      </c>
      <c r="F14" s="5" t="s">
        <v>12</v>
      </c>
      <c r="G14" s="5"/>
      <c r="H14" s="15">
        <v>576</v>
      </c>
      <c r="I14" s="16">
        <v>40</v>
      </c>
      <c r="J14" s="18">
        <f t="shared" si="0"/>
        <v>536</v>
      </c>
      <c r="K14" s="24">
        <f t="shared" si="1"/>
        <v>616</v>
      </c>
      <c r="L14" s="25" t="s">
        <v>55</v>
      </c>
      <c r="M14" s="5"/>
      <c r="N14" s="5"/>
      <c r="O14" s="5" t="s">
        <v>56</v>
      </c>
      <c r="P14" s="5"/>
      <c r="Q14" s="5"/>
      <c r="R14" s="5"/>
    </row>
    <row r="15" spans="1:18" s="12" customFormat="1" ht="28" x14ac:dyDescent="0.2">
      <c r="A15" s="2" t="s">
        <v>24</v>
      </c>
      <c r="B15" s="7" t="s">
        <v>57</v>
      </c>
      <c r="C15" s="7" t="s">
        <v>58</v>
      </c>
      <c r="D15" s="15">
        <v>50.83</v>
      </c>
      <c r="E15" s="15">
        <v>-58.92</v>
      </c>
      <c r="F15" s="5" t="s">
        <v>12</v>
      </c>
      <c r="G15" s="5"/>
      <c r="H15" s="15">
        <v>577</v>
      </c>
      <c r="I15" s="16"/>
      <c r="J15" s="18">
        <f t="shared" si="0"/>
        <v>577</v>
      </c>
      <c r="K15" s="24">
        <f t="shared" si="1"/>
        <v>577</v>
      </c>
      <c r="L15" s="25" t="s">
        <v>59</v>
      </c>
      <c r="M15" s="5"/>
      <c r="N15" s="5"/>
      <c r="O15" s="5" t="s">
        <v>60</v>
      </c>
      <c r="P15" s="5"/>
      <c r="Q15" s="5"/>
      <c r="R15" s="5"/>
    </row>
    <row r="16" spans="1:18" s="12" customFormat="1" x14ac:dyDescent="0.2">
      <c r="A16" s="2" t="s">
        <v>18</v>
      </c>
      <c r="B16" s="7" t="s">
        <v>61</v>
      </c>
      <c r="C16" s="2" t="s">
        <v>62</v>
      </c>
      <c r="D16" s="15">
        <v>38.252296999999999</v>
      </c>
      <c r="E16" s="15">
        <v>-107.054445</v>
      </c>
      <c r="F16" s="5" t="s">
        <v>12</v>
      </c>
      <c r="G16" s="5"/>
      <c r="H16" s="15">
        <v>579</v>
      </c>
      <c r="I16" s="15">
        <v>10</v>
      </c>
      <c r="J16" s="18">
        <f t="shared" si="0"/>
        <v>569</v>
      </c>
      <c r="K16" s="24">
        <f t="shared" si="1"/>
        <v>589</v>
      </c>
      <c r="L16" s="25" t="s">
        <v>63</v>
      </c>
      <c r="M16" s="5"/>
      <c r="N16" s="5"/>
      <c r="O16" s="5" t="s">
        <v>64</v>
      </c>
      <c r="P16" s="5"/>
      <c r="Q16" s="5"/>
      <c r="R16" s="5"/>
    </row>
    <row r="17" spans="1:18" s="12" customFormat="1" x14ac:dyDescent="0.2">
      <c r="A17" s="2" t="s">
        <v>24</v>
      </c>
      <c r="B17" s="7" t="s">
        <v>65</v>
      </c>
      <c r="C17" s="2" t="s">
        <v>66</v>
      </c>
      <c r="D17" s="15">
        <v>48.55</v>
      </c>
      <c r="E17" s="15">
        <v>-71.066666999999995</v>
      </c>
      <c r="F17" s="5" t="s">
        <v>12</v>
      </c>
      <c r="G17" s="5"/>
      <c r="H17" s="15">
        <v>582.1</v>
      </c>
      <c r="I17" s="16">
        <v>1.8</v>
      </c>
      <c r="J17" s="18">
        <f t="shared" si="0"/>
        <v>580.30000000000007</v>
      </c>
      <c r="K17" s="24">
        <f t="shared" si="1"/>
        <v>583.9</v>
      </c>
      <c r="L17" s="25" t="s">
        <v>67</v>
      </c>
      <c r="M17" s="5"/>
      <c r="N17" s="5"/>
      <c r="O17" s="5" t="s">
        <v>68</v>
      </c>
      <c r="P17" s="5"/>
      <c r="Q17" s="5"/>
      <c r="R17" s="5"/>
    </row>
    <row r="18" spans="1:18" s="12" customFormat="1" x14ac:dyDescent="0.2">
      <c r="A18" s="5" t="s">
        <v>69</v>
      </c>
      <c r="B18" s="5"/>
      <c r="C18" s="5" t="s">
        <v>70</v>
      </c>
      <c r="D18" s="15">
        <v>59.277774000000001</v>
      </c>
      <c r="E18" s="15">
        <v>9.2865179999999992</v>
      </c>
      <c r="F18" s="5" t="s">
        <v>12</v>
      </c>
      <c r="G18" s="5" t="s">
        <v>12</v>
      </c>
      <c r="H18" s="18">
        <v>583</v>
      </c>
      <c r="I18" s="15">
        <v>15</v>
      </c>
      <c r="J18" s="18">
        <f t="shared" si="0"/>
        <v>568</v>
      </c>
      <c r="K18" s="24">
        <f t="shared" si="1"/>
        <v>598</v>
      </c>
      <c r="L18" s="25" t="s">
        <v>71</v>
      </c>
      <c r="M18" s="5"/>
      <c r="N18" s="5" t="s">
        <v>72</v>
      </c>
      <c r="O18" s="5"/>
      <c r="P18" s="5"/>
      <c r="Q18" s="5"/>
      <c r="R18" s="5"/>
    </row>
    <row r="19" spans="1:18" s="12" customFormat="1" x14ac:dyDescent="0.2">
      <c r="A19" s="5" t="s">
        <v>73</v>
      </c>
      <c r="B19" s="5"/>
      <c r="C19" s="5" t="s">
        <v>74</v>
      </c>
      <c r="D19" s="15">
        <v>-2.87</v>
      </c>
      <c r="E19" s="15">
        <v>29.55</v>
      </c>
      <c r="F19" s="5" t="s">
        <v>12</v>
      </c>
      <c r="G19" s="5" t="s">
        <v>12</v>
      </c>
      <c r="H19" s="18">
        <v>583</v>
      </c>
      <c r="I19" s="15"/>
      <c r="J19" s="18">
        <f t="shared" si="0"/>
        <v>583</v>
      </c>
      <c r="K19" s="24">
        <f t="shared" si="1"/>
        <v>583</v>
      </c>
      <c r="L19" s="25" t="s">
        <v>75</v>
      </c>
      <c r="M19" s="5"/>
      <c r="N19" s="5" t="s">
        <v>76</v>
      </c>
      <c r="O19" s="5"/>
      <c r="P19" s="5"/>
      <c r="Q19" s="5"/>
      <c r="R19" s="5"/>
    </row>
    <row r="20" spans="1:18" s="12" customFormat="1" ht="28" x14ac:dyDescent="0.2">
      <c r="A20" s="2" t="s">
        <v>24</v>
      </c>
      <c r="B20" s="7" t="s">
        <v>77</v>
      </c>
      <c r="C20" s="7" t="s">
        <v>78</v>
      </c>
      <c r="D20" s="19">
        <v>46.266939999999998</v>
      </c>
      <c r="E20" s="19">
        <v>-79.574169999999995</v>
      </c>
      <c r="F20" s="5" t="s">
        <v>12</v>
      </c>
      <c r="G20" s="5"/>
      <c r="H20" s="15">
        <v>585</v>
      </c>
      <c r="I20" s="16">
        <v>19</v>
      </c>
      <c r="J20" s="18">
        <f t="shared" si="0"/>
        <v>566</v>
      </c>
      <c r="K20" s="24">
        <f t="shared" si="1"/>
        <v>604</v>
      </c>
      <c r="L20" s="25" t="s">
        <v>79</v>
      </c>
      <c r="M20" s="5"/>
      <c r="N20" s="5"/>
      <c r="O20" s="5" t="s">
        <v>80</v>
      </c>
      <c r="P20" s="5"/>
      <c r="Q20" s="5"/>
      <c r="R20" s="5"/>
    </row>
    <row r="21" spans="1:18" s="12" customFormat="1" x14ac:dyDescent="0.2">
      <c r="A21" s="2" t="s">
        <v>81</v>
      </c>
      <c r="B21" s="7" t="s">
        <v>82</v>
      </c>
      <c r="C21" s="2" t="s">
        <v>83</v>
      </c>
      <c r="D21" s="19">
        <v>-0.46666999999999997</v>
      </c>
      <c r="E21" s="19">
        <v>-54.216670000000001</v>
      </c>
      <c r="F21" s="5" t="s">
        <v>12</v>
      </c>
      <c r="G21" s="5"/>
      <c r="H21" s="17">
        <v>589</v>
      </c>
      <c r="I21" s="15"/>
      <c r="J21" s="18">
        <f t="shared" si="0"/>
        <v>589</v>
      </c>
      <c r="K21" s="18">
        <f t="shared" si="1"/>
        <v>589</v>
      </c>
      <c r="L21" s="5"/>
      <c r="M21" s="5"/>
      <c r="N21" s="5"/>
      <c r="O21" s="5"/>
      <c r="P21" s="5"/>
      <c r="Q21" s="5"/>
      <c r="R21" s="5"/>
    </row>
    <row r="22" spans="1:18" s="12" customFormat="1" ht="28" x14ac:dyDescent="0.2">
      <c r="A22" s="2" t="s">
        <v>24</v>
      </c>
      <c r="B22" s="7" t="s">
        <v>84</v>
      </c>
      <c r="C22" s="7" t="s">
        <v>85</v>
      </c>
      <c r="D22" s="15">
        <v>55.203947135374101</v>
      </c>
      <c r="E22" s="15">
        <v>-59.2025756835937</v>
      </c>
      <c r="F22" s="5" t="s">
        <v>12</v>
      </c>
      <c r="G22" s="5"/>
      <c r="H22" s="15">
        <v>589.6</v>
      </c>
      <c r="I22" s="16">
        <v>1.3</v>
      </c>
      <c r="J22" s="18">
        <f t="shared" si="0"/>
        <v>588.30000000000007</v>
      </c>
      <c r="K22" s="18">
        <f t="shared" si="1"/>
        <v>590.9</v>
      </c>
      <c r="L22" s="5" t="s">
        <v>86</v>
      </c>
      <c r="M22" s="5"/>
      <c r="N22" s="5"/>
      <c r="O22" s="5"/>
      <c r="P22" s="5"/>
      <c r="Q22" s="5"/>
      <c r="R22" s="5"/>
    </row>
    <row r="23" spans="1:18" s="12" customFormat="1" x14ac:dyDescent="0.2">
      <c r="A23" s="2" t="s">
        <v>87</v>
      </c>
      <c r="B23" s="6" t="s">
        <v>88</v>
      </c>
      <c r="C23" s="6" t="s">
        <v>89</v>
      </c>
      <c r="D23" s="19">
        <v>62.4</v>
      </c>
      <c r="E23" s="19">
        <v>17.466670000000001</v>
      </c>
      <c r="F23" s="5" t="s">
        <v>12</v>
      </c>
      <c r="G23" s="5"/>
      <c r="H23" s="15">
        <v>589.70000000000005</v>
      </c>
      <c r="I23" s="15">
        <v>4.4000000000000004</v>
      </c>
      <c r="J23" s="18">
        <f t="shared" si="0"/>
        <v>585.30000000000007</v>
      </c>
      <c r="K23" s="18">
        <f t="shared" si="1"/>
        <v>594.1</v>
      </c>
      <c r="L23" s="5" t="s">
        <v>79</v>
      </c>
      <c r="M23" s="5"/>
      <c r="N23" s="5"/>
      <c r="O23" s="5" t="s">
        <v>90</v>
      </c>
      <c r="P23" s="5"/>
      <c r="Q23" s="5"/>
      <c r="R23" s="5"/>
    </row>
    <row r="24" spans="1:18" s="12" customFormat="1" x14ac:dyDescent="0.2">
      <c r="A24" s="2" t="s">
        <v>91</v>
      </c>
      <c r="B24" s="8" t="s">
        <v>92</v>
      </c>
      <c r="C24" s="9" t="s">
        <v>93</v>
      </c>
      <c r="D24" s="19">
        <v>6.1589900000000002</v>
      </c>
      <c r="E24" s="19">
        <v>5.7660000000000003E-2</v>
      </c>
      <c r="F24" s="5" t="s">
        <v>12</v>
      </c>
      <c r="G24" s="5"/>
      <c r="H24" s="17">
        <v>592</v>
      </c>
      <c r="I24" s="15">
        <v>2</v>
      </c>
      <c r="J24" s="18">
        <f t="shared" si="0"/>
        <v>590</v>
      </c>
      <c r="K24" s="18">
        <f t="shared" si="1"/>
        <v>594</v>
      </c>
      <c r="L24" s="5" t="s">
        <v>94</v>
      </c>
      <c r="M24" s="5"/>
      <c r="N24" s="5"/>
      <c r="O24" s="5" t="s">
        <v>95</v>
      </c>
      <c r="P24" s="5"/>
      <c r="Q24" s="5"/>
      <c r="R24" s="5"/>
    </row>
    <row r="25" spans="1:18" s="12" customFormat="1" x14ac:dyDescent="0.2">
      <c r="A25" s="5" t="s">
        <v>73</v>
      </c>
      <c r="B25" s="5"/>
      <c r="C25" s="5" t="s">
        <v>96</v>
      </c>
      <c r="D25" s="15">
        <v>6.15</v>
      </c>
      <c r="E25" s="15">
        <v>0.1</v>
      </c>
      <c r="F25" s="5" t="s">
        <v>12</v>
      </c>
      <c r="G25" s="5" t="s">
        <v>12</v>
      </c>
      <c r="H25" s="18">
        <v>592</v>
      </c>
      <c r="I25" s="15">
        <v>2</v>
      </c>
      <c r="J25" s="18">
        <f t="shared" si="0"/>
        <v>590</v>
      </c>
      <c r="K25" s="18">
        <f t="shared" si="1"/>
        <v>594</v>
      </c>
      <c r="L25" s="5" t="s">
        <v>94</v>
      </c>
      <c r="M25" s="5"/>
      <c r="N25" s="5"/>
      <c r="O25" s="5" t="s">
        <v>97</v>
      </c>
      <c r="P25" s="5"/>
      <c r="Q25" s="5"/>
      <c r="R25" s="5"/>
    </row>
    <row r="26" spans="1:18" s="12" customFormat="1" x14ac:dyDescent="0.2">
      <c r="A26" s="5" t="s">
        <v>98</v>
      </c>
      <c r="B26" s="2" t="s">
        <v>99</v>
      </c>
      <c r="C26" s="5" t="s">
        <v>100</v>
      </c>
      <c r="D26" s="15">
        <v>56.377988999999999</v>
      </c>
      <c r="E26" s="15">
        <v>114.348399</v>
      </c>
      <c r="F26" s="5" t="s">
        <v>12</v>
      </c>
      <c r="G26" s="5"/>
      <c r="H26" s="17">
        <v>593</v>
      </c>
      <c r="I26" s="15">
        <v>3.5</v>
      </c>
      <c r="J26" s="18">
        <f t="shared" si="0"/>
        <v>589.5</v>
      </c>
      <c r="K26" s="18">
        <f t="shared" si="1"/>
        <v>596.5</v>
      </c>
      <c r="L26" s="5" t="s">
        <v>101</v>
      </c>
      <c r="M26" s="5"/>
      <c r="N26" s="5"/>
      <c r="O26" s="5"/>
      <c r="P26" s="5"/>
      <c r="Q26" s="5"/>
      <c r="R26" s="5"/>
    </row>
    <row r="27" spans="1:18" s="12" customFormat="1" x14ac:dyDescent="0.2">
      <c r="A27" s="5" t="s">
        <v>102</v>
      </c>
      <c r="B27" s="5"/>
      <c r="C27" s="5" t="s">
        <v>103</v>
      </c>
      <c r="D27" s="15"/>
      <c r="E27" s="15"/>
      <c r="F27" s="5" t="s">
        <v>12</v>
      </c>
      <c r="G27" s="5" t="s">
        <v>12</v>
      </c>
      <c r="H27" s="18">
        <v>596</v>
      </c>
      <c r="I27" s="15">
        <v>3</v>
      </c>
      <c r="J27" s="18">
        <f t="shared" si="0"/>
        <v>593</v>
      </c>
      <c r="K27" s="18">
        <f t="shared" si="1"/>
        <v>599</v>
      </c>
      <c r="L27" s="5" t="s">
        <v>104</v>
      </c>
      <c r="M27" s="5"/>
      <c r="N27" s="5"/>
      <c r="O27" s="5"/>
      <c r="P27" s="5"/>
      <c r="Q27" s="5"/>
      <c r="R27" s="5"/>
    </row>
    <row r="28" spans="1:18" s="12" customFormat="1" ht="28" x14ac:dyDescent="0.2">
      <c r="A28" s="2" t="s">
        <v>31</v>
      </c>
      <c r="B28" s="7" t="s">
        <v>105</v>
      </c>
      <c r="C28" s="7" t="s">
        <v>106</v>
      </c>
      <c r="D28" s="15">
        <v>71.400000000000006</v>
      </c>
      <c r="E28" s="15">
        <v>-53.1</v>
      </c>
      <c r="F28" s="5" t="s">
        <v>12</v>
      </c>
      <c r="G28" s="5"/>
      <c r="H28" s="15">
        <v>600</v>
      </c>
      <c r="I28" s="15">
        <v>15</v>
      </c>
      <c r="J28" s="18">
        <f t="shared" si="0"/>
        <v>585</v>
      </c>
      <c r="K28" s="18">
        <f t="shared" si="1"/>
        <v>615</v>
      </c>
      <c r="L28" s="5" t="s">
        <v>107</v>
      </c>
      <c r="M28" s="5"/>
      <c r="N28" s="5"/>
      <c r="O28" s="5" t="s">
        <v>108</v>
      </c>
      <c r="P28" s="5"/>
      <c r="Q28" s="5"/>
      <c r="R28" s="5"/>
    </row>
    <row r="29" spans="1:18" s="12" customFormat="1" x14ac:dyDescent="0.2">
      <c r="A29" s="2" t="s">
        <v>81</v>
      </c>
      <c r="B29" s="2" t="s">
        <v>109</v>
      </c>
      <c r="C29" s="10" t="s">
        <v>110</v>
      </c>
      <c r="D29" s="15">
        <v>-36.799999999999997</v>
      </c>
      <c r="E29" s="15">
        <v>-55.5</v>
      </c>
      <c r="F29" s="5" t="s">
        <v>12</v>
      </c>
      <c r="G29" s="5"/>
      <c r="H29" s="16">
        <v>603.20000000000005</v>
      </c>
      <c r="I29" s="15">
        <v>4.5</v>
      </c>
      <c r="J29" s="18">
        <f t="shared" si="0"/>
        <v>598.70000000000005</v>
      </c>
      <c r="K29" s="18">
        <f t="shared" si="1"/>
        <v>607.70000000000005</v>
      </c>
      <c r="L29" s="5" t="s">
        <v>160</v>
      </c>
      <c r="M29" s="5"/>
      <c r="N29" s="5"/>
      <c r="O29" s="13" t="s">
        <v>111</v>
      </c>
      <c r="P29" s="5"/>
      <c r="Q29" s="5"/>
      <c r="R29" s="5"/>
    </row>
    <row r="30" spans="1:18" s="12" customFormat="1" x14ac:dyDescent="0.2">
      <c r="A30" s="2" t="s">
        <v>112</v>
      </c>
      <c r="B30" s="8" t="s">
        <v>113</v>
      </c>
      <c r="C30" s="9" t="s">
        <v>114</v>
      </c>
      <c r="D30" s="15">
        <v>28.2</v>
      </c>
      <c r="E30" s="15">
        <v>34.33</v>
      </c>
      <c r="F30" s="5" t="s">
        <v>12</v>
      </c>
      <c r="G30" s="5"/>
      <c r="H30" s="17">
        <v>605</v>
      </c>
      <c r="I30" s="15">
        <v>13</v>
      </c>
      <c r="J30" s="18">
        <f t="shared" si="0"/>
        <v>592</v>
      </c>
      <c r="K30" s="18">
        <f t="shared" si="1"/>
        <v>618</v>
      </c>
      <c r="L30" s="5" t="s">
        <v>115</v>
      </c>
      <c r="M30" s="5"/>
      <c r="N30" s="5"/>
      <c r="O30" s="5" t="s">
        <v>116</v>
      </c>
      <c r="P30" s="5"/>
      <c r="Q30" s="5"/>
      <c r="R30" s="5"/>
    </row>
    <row r="31" spans="1:18" s="12" customFormat="1" x14ac:dyDescent="0.2">
      <c r="A31" s="5" t="s">
        <v>102</v>
      </c>
      <c r="B31" s="5"/>
      <c r="C31" s="5" t="s">
        <v>117</v>
      </c>
      <c r="D31" s="15">
        <v>59.23</v>
      </c>
      <c r="E31" s="15">
        <v>91.5</v>
      </c>
      <c r="F31" s="5" t="s">
        <v>12</v>
      </c>
      <c r="G31" s="5" t="s">
        <v>12</v>
      </c>
      <c r="H31" s="18">
        <v>605</v>
      </c>
      <c r="I31" s="15"/>
      <c r="J31" s="18">
        <f t="shared" si="0"/>
        <v>605</v>
      </c>
      <c r="K31" s="18">
        <f t="shared" si="1"/>
        <v>605</v>
      </c>
      <c r="L31" s="5" t="s">
        <v>75</v>
      </c>
      <c r="M31" s="5"/>
      <c r="N31" s="5" t="s">
        <v>118</v>
      </c>
      <c r="O31" s="5" t="s">
        <v>119</v>
      </c>
      <c r="P31" s="5"/>
      <c r="Q31" s="5"/>
      <c r="R31" s="5"/>
    </row>
    <row r="32" spans="1:18" s="12" customFormat="1" x14ac:dyDescent="0.2">
      <c r="A32" s="2" t="s">
        <v>98</v>
      </c>
      <c r="B32" s="3" t="s">
        <v>120</v>
      </c>
      <c r="C32" s="9" t="s">
        <v>121</v>
      </c>
      <c r="D32" s="15">
        <v>64.22</v>
      </c>
      <c r="E32" s="15">
        <v>50.5</v>
      </c>
      <c r="F32" s="5" t="s">
        <v>12</v>
      </c>
      <c r="G32" s="5"/>
      <c r="H32" s="15">
        <v>606</v>
      </c>
      <c r="I32" s="15">
        <v>10</v>
      </c>
      <c r="J32" s="18">
        <f t="shared" si="0"/>
        <v>596</v>
      </c>
      <c r="K32" s="18">
        <f t="shared" si="1"/>
        <v>616</v>
      </c>
      <c r="L32" s="5" t="s">
        <v>122</v>
      </c>
      <c r="M32" s="5"/>
      <c r="N32" s="5"/>
      <c r="O32" s="5" t="s">
        <v>123</v>
      </c>
      <c r="P32" s="5"/>
      <c r="Q32" s="5"/>
      <c r="R32" s="5"/>
    </row>
    <row r="33" spans="1:18" s="12" customFormat="1" x14ac:dyDescent="0.2">
      <c r="A33" s="5" t="s">
        <v>98</v>
      </c>
      <c r="B33" s="2" t="s">
        <v>124</v>
      </c>
      <c r="C33" s="5" t="s">
        <v>125</v>
      </c>
      <c r="D33" s="15">
        <v>56.472734000000003</v>
      </c>
      <c r="E33" s="15">
        <v>115.15277500000001</v>
      </c>
      <c r="F33" s="5" t="s">
        <v>12</v>
      </c>
      <c r="G33" s="5"/>
      <c r="H33" s="17">
        <v>624</v>
      </c>
      <c r="I33" s="15">
        <v>3</v>
      </c>
      <c r="J33" s="18">
        <f t="shared" si="0"/>
        <v>621</v>
      </c>
      <c r="K33" s="18">
        <f t="shared" si="1"/>
        <v>627</v>
      </c>
      <c r="L33" s="5" t="s">
        <v>101</v>
      </c>
      <c r="M33" s="5"/>
      <c r="N33" s="5"/>
      <c r="O33" s="5"/>
      <c r="P33" s="5"/>
      <c r="Q33" s="5"/>
      <c r="R33" s="5"/>
    </row>
    <row r="34" spans="1:18" s="12" customFormat="1" ht="28" x14ac:dyDescent="0.2">
      <c r="A34" s="2" t="s">
        <v>98</v>
      </c>
      <c r="B34" s="3" t="s">
        <v>126</v>
      </c>
      <c r="C34" s="4" t="s">
        <v>127</v>
      </c>
      <c r="D34" s="15" t="s">
        <v>138</v>
      </c>
      <c r="E34" s="15">
        <v>100.47</v>
      </c>
      <c r="F34" s="5" t="s">
        <v>12</v>
      </c>
      <c r="G34" s="5"/>
      <c r="H34" s="15">
        <v>628</v>
      </c>
      <c r="I34" s="15">
        <v>21</v>
      </c>
      <c r="J34" s="18">
        <f t="shared" si="0"/>
        <v>607</v>
      </c>
      <c r="K34" s="18">
        <f t="shared" si="1"/>
        <v>649</v>
      </c>
      <c r="L34" s="5" t="s">
        <v>128</v>
      </c>
      <c r="M34" s="5"/>
      <c r="N34" s="5"/>
      <c r="O34" s="5" t="s">
        <v>129</v>
      </c>
      <c r="P34" s="5"/>
      <c r="Q34" s="5"/>
      <c r="R34" s="5"/>
    </row>
    <row r="35" spans="1:18" s="12" customFormat="1" x14ac:dyDescent="0.2">
      <c r="A35" s="5" t="s">
        <v>102</v>
      </c>
      <c r="B35" s="5"/>
      <c r="C35" s="5" t="s">
        <v>132</v>
      </c>
      <c r="D35" s="1">
        <v>59.174106999999999</v>
      </c>
      <c r="E35" s="15">
        <v>94.243335000000002</v>
      </c>
      <c r="F35" s="5" t="s">
        <v>12</v>
      </c>
      <c r="G35" s="5" t="s">
        <v>12</v>
      </c>
      <c r="H35" s="18">
        <v>637.6</v>
      </c>
      <c r="I35" s="15">
        <v>5.7</v>
      </c>
      <c r="J35" s="18">
        <f t="shared" si="0"/>
        <v>631.9</v>
      </c>
      <c r="K35" s="18">
        <f t="shared" si="1"/>
        <v>643.30000000000007</v>
      </c>
      <c r="L35" s="5" t="s">
        <v>133</v>
      </c>
      <c r="M35" s="5"/>
      <c r="N35" s="5"/>
      <c r="O35" s="5"/>
      <c r="P35" s="5"/>
      <c r="Q35" s="5"/>
      <c r="R35" s="5"/>
    </row>
    <row r="36" spans="1:18" s="12" customFormat="1" x14ac:dyDescent="0.2">
      <c r="A36" s="5" t="s">
        <v>102</v>
      </c>
      <c r="B36" s="5"/>
      <c r="C36" s="5" t="s">
        <v>134</v>
      </c>
      <c r="D36" s="1">
        <v>63.063915000000001</v>
      </c>
      <c r="E36" s="15">
        <v>120.98598800000001</v>
      </c>
      <c r="F36" s="5" t="s">
        <v>12</v>
      </c>
      <c r="G36" s="5" t="s">
        <v>12</v>
      </c>
      <c r="H36" s="18">
        <v>639</v>
      </c>
      <c r="I36" s="15">
        <v>8</v>
      </c>
      <c r="J36" s="18">
        <f t="shared" si="0"/>
        <v>631</v>
      </c>
      <c r="K36" s="18">
        <f t="shared" si="1"/>
        <v>647</v>
      </c>
      <c r="L36" s="5" t="s">
        <v>135</v>
      </c>
      <c r="M36" s="5"/>
      <c r="N36" s="5"/>
      <c r="O36" s="5"/>
      <c r="P36" s="5"/>
      <c r="Q36" s="5"/>
      <c r="R36" s="5"/>
    </row>
    <row r="37" spans="1:18" s="12" customFormat="1" x14ac:dyDescent="0.2">
      <c r="A37" s="5" t="s">
        <v>102</v>
      </c>
      <c r="B37" s="5"/>
      <c r="C37" s="5" t="s">
        <v>130</v>
      </c>
      <c r="D37" s="15">
        <v>55.222028000000002</v>
      </c>
      <c r="E37" s="15">
        <v>104.324197</v>
      </c>
      <c r="F37" s="5" t="s">
        <v>12</v>
      </c>
      <c r="G37" s="5" t="s">
        <v>12</v>
      </c>
      <c r="H37" s="18">
        <v>640</v>
      </c>
      <c r="I37" s="15">
        <v>5</v>
      </c>
      <c r="J37" s="18">
        <f t="shared" si="0"/>
        <v>635</v>
      </c>
      <c r="K37" s="18">
        <f t="shared" si="1"/>
        <v>645</v>
      </c>
      <c r="L37" s="5" t="s">
        <v>156</v>
      </c>
      <c r="M37" s="5"/>
      <c r="N37" s="5" t="s">
        <v>131</v>
      </c>
      <c r="O37" s="5"/>
      <c r="P37" s="5"/>
      <c r="Q37" s="5"/>
      <c r="R37" s="5"/>
    </row>
  </sheetData>
  <sortState xmlns:xlrd2="http://schemas.microsoft.com/office/spreadsheetml/2017/richdata2" ref="A2:R37">
    <sortCondition ref="H2:H37"/>
  </sortState>
  <hyperlinks>
    <hyperlink ref="O29" r:id="rId1" tooltip="Learn more about dikes from ScienceDirect's AI-generated Topic Pages" display="https://www-sciencedirect-com.libproxy.mit.edu/topics/earth-and-planetary-sciences/dyke-water-management" xr:uid="{E5A9F171-8BB5-5A43-91FB-9A59BE945D7B}"/>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CEB48B-00F2-ED48-99F1-6708305EA06D}">
  <dimension ref="A1:M10"/>
  <sheetViews>
    <sheetView workbookViewId="0">
      <selection activeCell="F13" sqref="F13"/>
    </sheetView>
  </sheetViews>
  <sheetFormatPr baseColWidth="10" defaultRowHeight="16" x14ac:dyDescent="0.2"/>
  <cols>
    <col min="1" max="1" width="10.83203125" style="1"/>
    <col min="2" max="2" width="10" style="1" bestFit="1" customWidth="1"/>
    <col min="3" max="3" width="14.83203125" style="1" bestFit="1" customWidth="1"/>
    <col min="4" max="4" width="11" style="1" bestFit="1" customWidth="1"/>
    <col min="5" max="5" width="11.6640625" style="1" bestFit="1" customWidth="1"/>
    <col min="6" max="8" width="10.83203125" style="1"/>
  </cols>
  <sheetData>
    <row r="1" spans="1:13" s="12" customFormat="1" ht="29" x14ac:dyDescent="0.2">
      <c r="A1" s="11" t="s">
        <v>0</v>
      </c>
      <c r="B1" s="11" t="s">
        <v>1</v>
      </c>
      <c r="C1" s="5" t="s">
        <v>2</v>
      </c>
      <c r="D1" s="14" t="s">
        <v>3</v>
      </c>
      <c r="E1" s="14" t="s">
        <v>4</v>
      </c>
      <c r="F1" s="5" t="s">
        <v>5</v>
      </c>
      <c r="G1" s="11" t="s">
        <v>8</v>
      </c>
      <c r="H1" s="11"/>
      <c r="I1" s="11"/>
      <c r="J1" s="5"/>
      <c r="K1" s="5"/>
      <c r="L1" s="5"/>
      <c r="M1" s="5"/>
    </row>
    <row r="2" spans="1:13" x14ac:dyDescent="0.2">
      <c r="A2" s="1" t="s">
        <v>141</v>
      </c>
      <c r="C2" s="21" t="s">
        <v>144</v>
      </c>
      <c r="D2" s="1">
        <v>-30.616070000000001</v>
      </c>
      <c r="E2" s="22">
        <v>138.31270000000001</v>
      </c>
      <c r="G2" s="1" t="s">
        <v>157</v>
      </c>
    </row>
    <row r="3" spans="1:13" x14ac:dyDescent="0.2">
      <c r="A3" s="1" t="s">
        <v>142</v>
      </c>
      <c r="C3" s="21" t="s">
        <v>145</v>
      </c>
      <c r="D3" s="1">
        <v>35.758225000000003</v>
      </c>
      <c r="E3" s="22">
        <v>-116.34986000000001</v>
      </c>
      <c r="G3" s="1" t="s">
        <v>157</v>
      </c>
    </row>
    <row r="4" spans="1:13" x14ac:dyDescent="0.2">
      <c r="A4" s="1" t="s">
        <v>143</v>
      </c>
      <c r="C4" s="21" t="s">
        <v>146</v>
      </c>
      <c r="D4" s="1">
        <v>64.94</v>
      </c>
      <c r="E4" s="22">
        <v>-131.46</v>
      </c>
      <c r="G4" s="1" t="s">
        <v>158</v>
      </c>
    </row>
    <row r="5" spans="1:13" x14ac:dyDescent="0.2">
      <c r="A5" s="1" t="s">
        <v>139</v>
      </c>
      <c r="C5" s="21" t="s">
        <v>147</v>
      </c>
      <c r="D5" s="1">
        <v>19.960204000000001</v>
      </c>
      <c r="E5" s="22">
        <v>57.719073999999999</v>
      </c>
      <c r="G5" s="1" t="s">
        <v>158</v>
      </c>
    </row>
    <row r="6" spans="1:13" x14ac:dyDescent="0.2">
      <c r="A6" s="1" t="s">
        <v>140</v>
      </c>
      <c r="C6" s="21" t="s">
        <v>148</v>
      </c>
      <c r="D6" s="1">
        <v>-12.39</v>
      </c>
      <c r="E6" s="22">
        <v>-70.400000000000006</v>
      </c>
      <c r="G6" s="1" t="s">
        <v>157</v>
      </c>
    </row>
    <row r="7" spans="1:13" x14ac:dyDescent="0.2">
      <c r="A7" s="1" t="s">
        <v>149</v>
      </c>
      <c r="D7" s="1">
        <v>30.706931999999998</v>
      </c>
      <c r="E7" s="22">
        <v>111.042636</v>
      </c>
      <c r="G7" s="1" t="s">
        <v>155</v>
      </c>
    </row>
    <row r="8" spans="1:13" x14ac:dyDescent="0.2">
      <c r="A8" s="1" t="s">
        <v>102</v>
      </c>
      <c r="D8" s="1">
        <v>60.015408999999998</v>
      </c>
      <c r="E8" s="1">
        <v>117.741822</v>
      </c>
      <c r="G8" s="23" t="s">
        <v>152</v>
      </c>
    </row>
    <row r="9" spans="1:13" x14ac:dyDescent="0.2">
      <c r="A9" s="1" t="s">
        <v>150</v>
      </c>
      <c r="D9" s="1">
        <v>30.054195</v>
      </c>
      <c r="E9" s="1">
        <v>78.515027000000003</v>
      </c>
      <c r="G9" s="1" t="s">
        <v>154</v>
      </c>
    </row>
    <row r="10" spans="1:13" x14ac:dyDescent="0.2">
      <c r="A10" s="1" t="s">
        <v>151</v>
      </c>
      <c r="D10" s="1">
        <v>67.226730000000003</v>
      </c>
      <c r="E10" s="1">
        <v>15.427579</v>
      </c>
      <c r="G10" s="23" t="s">
        <v>153</v>
      </c>
    </row>
  </sheetData>
  <phoneticPr fontId="7"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Carbonatite</vt:lpstr>
      <vt:lpstr>Shuram_locations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Kristin Bergmann</dc:creator>
  <cp:lastModifiedBy>kristin.bergmann@gmail.com</cp:lastModifiedBy>
  <dcterms:created xsi:type="dcterms:W3CDTF">2023-12-20T14:30:45Z</dcterms:created>
  <dcterms:modified xsi:type="dcterms:W3CDTF">2024-07-15T06:29:11Z</dcterms:modified>
</cp:coreProperties>
</file>