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8_{68291BBB-1713-4D39-8863-99F549995FFC}" xr6:coauthVersionLast="47" xr6:coauthVersionMax="47" xr10:uidLastSave="{00000000-0000-0000-0000-000000000000}"/>
  <bookViews>
    <workbookView xWindow="-120" yWindow="-120" windowWidth="20730" windowHeight="11160" activeTab="3" xr2:uid="{00000000-000D-0000-FFFF-FFFF00000000}"/>
  </bookViews>
  <sheets>
    <sheet name="Movie Data" sheetId="1" r:id="rId1"/>
    <sheet name="Analysis" sheetId="2" r:id="rId2"/>
    <sheet name="Pivots" sheetId="11" r:id="rId3"/>
    <sheet name="Dashboard" sheetId="7" r:id="rId4"/>
    <sheet name="Genres" sheetId="4" r:id="rId5"/>
    <sheet name="Directors" sheetId="5" r:id="rId6"/>
    <sheet name="Actors" sheetId="6" r:id="rId7"/>
  </sheets>
  <definedNames>
    <definedName name="Slicer_Year">#N/A</definedName>
  </definedNames>
  <calcPr calcId="18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Y4" i="11" l="1"/>
  <c r="AA16" i="11"/>
  <c r="AA17" i="11"/>
  <c r="AA18" i="11"/>
  <c r="AA19" i="11"/>
  <c r="AA20" i="11"/>
  <c r="Z16" i="11"/>
  <c r="Z17" i="11"/>
  <c r="Z18" i="11"/>
  <c r="Z19" i="11"/>
  <c r="Z20" i="11"/>
  <c r="Y20" i="11"/>
  <c r="Y16" i="11"/>
  <c r="Y17" i="11"/>
  <c r="Y18" i="11"/>
  <c r="Y19" i="11"/>
  <c r="O5" i="11"/>
  <c r="O6" i="11"/>
  <c r="O7" i="11"/>
  <c r="O8" i="11"/>
  <c r="O4" i="11"/>
  <c r="N4" i="11"/>
  <c r="F20" i="11"/>
  <c r="F19" i="11"/>
  <c r="F18" i="11"/>
  <c r="F17" i="11"/>
  <c r="F16" i="11"/>
  <c r="S4" i="11"/>
  <c r="X26" i="11"/>
  <c r="Y26" i="11"/>
  <c r="X27" i="11"/>
  <c r="Y27" i="11"/>
  <c r="X28" i="11"/>
  <c r="Y28" i="11"/>
  <c r="X29" i="11"/>
  <c r="Y29" i="11"/>
  <c r="X30" i="11"/>
  <c r="Y30" i="11"/>
  <c r="X31" i="11"/>
  <c r="Y31" i="11"/>
  <c r="X32" i="11"/>
  <c r="Y32" i="11"/>
  <c r="X33" i="11"/>
  <c r="Y33" i="11"/>
  <c r="X34" i="11"/>
  <c r="Y34" i="11"/>
  <c r="Y25" i="11"/>
  <c r="X25" i="11"/>
  <c r="Y5" i="11"/>
  <c r="Z5" i="11"/>
  <c r="AA5" i="11"/>
  <c r="Y6" i="11"/>
  <c r="Z6" i="11"/>
  <c r="AA6" i="11"/>
  <c r="Y7" i="11"/>
  <c r="Z7" i="11"/>
  <c r="AA7" i="11"/>
  <c r="Y8" i="11"/>
  <c r="Z8" i="11"/>
  <c r="AA8" i="11"/>
  <c r="Y9" i="11"/>
  <c r="Z9" i="11"/>
  <c r="AA9" i="11"/>
  <c r="Y10" i="11"/>
  <c r="Z10" i="11"/>
  <c r="AA10" i="11"/>
  <c r="Y11" i="11"/>
  <c r="Z11" i="11"/>
  <c r="AA11" i="11"/>
  <c r="Y12" i="11"/>
  <c r="Z12" i="11"/>
  <c r="AA12" i="11"/>
  <c r="Y13" i="11"/>
  <c r="Z13" i="11"/>
  <c r="AA13" i="11"/>
  <c r="Y14" i="11"/>
  <c r="Z14" i="11"/>
  <c r="AA14" i="11"/>
  <c r="Y15" i="11"/>
  <c r="Z15" i="11"/>
  <c r="AA15" i="11"/>
  <c r="Z4" i="11"/>
  <c r="AA4" i="11"/>
  <c r="T4" i="11"/>
  <c r="T5" i="11"/>
  <c r="T6" i="11"/>
  <c r="T7" i="11"/>
  <c r="T8" i="11"/>
  <c r="T9" i="11"/>
  <c r="T10" i="11"/>
  <c r="T11" i="11"/>
  <c r="T12" i="11"/>
  <c r="T13" i="11"/>
  <c r="T14" i="11"/>
  <c r="T15" i="11"/>
  <c r="S5" i="11"/>
  <c r="S6" i="11"/>
  <c r="S7" i="11"/>
  <c r="S8" i="11"/>
  <c r="S9" i="11"/>
  <c r="S10" i="11"/>
  <c r="S11" i="11"/>
  <c r="S12" i="11"/>
  <c r="S13" i="11"/>
  <c r="S14" i="11"/>
  <c r="S15" i="11"/>
  <c r="M4" i="11"/>
  <c r="G5" i="11"/>
  <c r="G6" i="11"/>
  <c r="G7" i="11"/>
  <c r="G8" i="11"/>
  <c r="G4" i="11"/>
  <c r="F4" i="11"/>
  <c r="F5" i="11"/>
  <c r="F6" i="11"/>
  <c r="F7" i="11"/>
  <c r="F8" i="11"/>
  <c r="E4" i="11"/>
  <c r="E5" i="11"/>
  <c r="E6" i="11"/>
  <c r="E7" i="11"/>
  <c r="E8" i="11"/>
  <c r="N5" i="11"/>
  <c r="N6" i="11"/>
  <c r="N7" i="11"/>
  <c r="N8" i="11"/>
  <c r="M5" i="11"/>
  <c r="M6" i="11"/>
  <c r="M7" i="11"/>
  <c r="M8" i="1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2" i="2"/>
  <c r="M509" i="2"/>
  <c r="L509" i="2"/>
  <c r="M508" i="2"/>
  <c r="L508" i="2"/>
  <c r="M507" i="2"/>
  <c r="L507" i="2"/>
  <c r="M506" i="2"/>
  <c r="L506" i="2"/>
  <c r="M505" i="2"/>
  <c r="L505" i="2"/>
  <c r="M504" i="2"/>
  <c r="L504" i="2"/>
  <c r="M503" i="2"/>
  <c r="L503" i="2"/>
  <c r="M502" i="2"/>
  <c r="L502" i="2"/>
  <c r="M501" i="2"/>
  <c r="L501" i="2"/>
  <c r="M500" i="2"/>
  <c r="L500" i="2"/>
  <c r="M499" i="2"/>
  <c r="L499" i="2"/>
  <c r="M498" i="2"/>
  <c r="L498" i="2"/>
  <c r="M497" i="2"/>
  <c r="L497" i="2"/>
  <c r="M496" i="2"/>
  <c r="L496" i="2"/>
  <c r="M495" i="2"/>
  <c r="L495" i="2"/>
  <c r="M494" i="2"/>
  <c r="L494" i="2"/>
  <c r="M493" i="2"/>
  <c r="L493" i="2"/>
  <c r="M492" i="2"/>
  <c r="L492" i="2"/>
  <c r="M491" i="2"/>
  <c r="L491" i="2"/>
  <c r="M490" i="2"/>
  <c r="L490" i="2"/>
  <c r="M489" i="2"/>
  <c r="L489" i="2"/>
  <c r="M488" i="2"/>
  <c r="L488" i="2"/>
  <c r="M487" i="2"/>
  <c r="L487" i="2"/>
  <c r="M486" i="2"/>
  <c r="L486" i="2"/>
  <c r="M485" i="2"/>
  <c r="L485" i="2"/>
  <c r="M484" i="2"/>
  <c r="L484" i="2"/>
  <c r="M483" i="2"/>
  <c r="L483" i="2"/>
  <c r="M482" i="2"/>
  <c r="L482" i="2"/>
  <c r="M481" i="2"/>
  <c r="L481" i="2"/>
  <c r="M480" i="2"/>
  <c r="L480" i="2"/>
  <c r="M479" i="2"/>
  <c r="L479" i="2"/>
  <c r="M478" i="2"/>
  <c r="L478" i="2"/>
  <c r="M477" i="2"/>
  <c r="L477" i="2"/>
  <c r="M476" i="2"/>
  <c r="L476" i="2"/>
  <c r="M475" i="2"/>
  <c r="L475" i="2"/>
  <c r="M474" i="2"/>
  <c r="L474" i="2"/>
  <c r="M473" i="2"/>
  <c r="L473" i="2"/>
  <c r="M472" i="2"/>
  <c r="L472" i="2"/>
  <c r="M471" i="2"/>
  <c r="L471" i="2"/>
  <c r="M470" i="2"/>
  <c r="L470" i="2"/>
  <c r="M469" i="2"/>
  <c r="L469" i="2"/>
  <c r="M468" i="2"/>
  <c r="L468" i="2"/>
  <c r="M467" i="2"/>
  <c r="L467" i="2"/>
  <c r="M466" i="2"/>
  <c r="L466" i="2"/>
  <c r="M465" i="2"/>
  <c r="L465" i="2"/>
  <c r="M464" i="2"/>
  <c r="L464" i="2"/>
  <c r="M463" i="2"/>
  <c r="L463" i="2"/>
  <c r="M462" i="2"/>
  <c r="L462" i="2"/>
  <c r="M461" i="2"/>
  <c r="L461" i="2"/>
  <c r="M460" i="2"/>
  <c r="L460" i="2"/>
  <c r="M459" i="2"/>
  <c r="L459" i="2"/>
  <c r="M458" i="2"/>
  <c r="L458" i="2"/>
  <c r="M457" i="2"/>
  <c r="L457" i="2"/>
  <c r="M456" i="2"/>
  <c r="L456" i="2"/>
  <c r="M455" i="2"/>
  <c r="L455" i="2"/>
  <c r="M454" i="2"/>
  <c r="L454" i="2"/>
  <c r="M453" i="2"/>
  <c r="L453" i="2"/>
  <c r="M452" i="2"/>
  <c r="L452" i="2"/>
  <c r="M451" i="2"/>
  <c r="L451" i="2"/>
  <c r="M450" i="2"/>
  <c r="L450" i="2"/>
  <c r="M449" i="2"/>
  <c r="L449" i="2"/>
  <c r="M448" i="2"/>
  <c r="L448" i="2"/>
  <c r="M447" i="2"/>
  <c r="L447" i="2"/>
  <c r="M446" i="2"/>
  <c r="L446" i="2"/>
  <c r="M445" i="2"/>
  <c r="L445" i="2"/>
  <c r="M444" i="2"/>
  <c r="L444" i="2"/>
  <c r="M443" i="2"/>
  <c r="L443" i="2"/>
  <c r="M442" i="2"/>
  <c r="L442" i="2"/>
  <c r="M441" i="2"/>
  <c r="L441" i="2"/>
  <c r="M440" i="2"/>
  <c r="L440" i="2"/>
  <c r="M439" i="2"/>
  <c r="L439" i="2"/>
  <c r="M438" i="2"/>
  <c r="L438" i="2"/>
  <c r="M437" i="2"/>
  <c r="L437" i="2"/>
  <c r="M436" i="2"/>
  <c r="L436" i="2"/>
  <c r="M435" i="2"/>
  <c r="L435" i="2"/>
  <c r="M434" i="2"/>
  <c r="L434" i="2"/>
  <c r="M433" i="2"/>
  <c r="L433" i="2"/>
  <c r="M432" i="2"/>
  <c r="L432" i="2"/>
  <c r="M431" i="2"/>
  <c r="L431" i="2"/>
  <c r="M430" i="2"/>
  <c r="L430" i="2"/>
  <c r="M429" i="2"/>
  <c r="L429" i="2"/>
  <c r="M428" i="2"/>
  <c r="L428" i="2"/>
  <c r="M427" i="2"/>
  <c r="L427" i="2"/>
  <c r="M426" i="2"/>
  <c r="L426" i="2"/>
  <c r="M425" i="2"/>
  <c r="L425" i="2"/>
  <c r="M424" i="2"/>
  <c r="L424" i="2"/>
  <c r="M423" i="2"/>
  <c r="L423" i="2"/>
  <c r="M422" i="2"/>
  <c r="L422" i="2"/>
  <c r="M421" i="2"/>
  <c r="L421" i="2"/>
  <c r="M420" i="2"/>
  <c r="L420" i="2"/>
  <c r="M419" i="2"/>
  <c r="L419" i="2"/>
  <c r="M418" i="2"/>
  <c r="L418" i="2"/>
  <c r="M417" i="2"/>
  <c r="L417" i="2"/>
  <c r="M416" i="2"/>
  <c r="L416" i="2"/>
  <c r="M415" i="2"/>
  <c r="L415" i="2"/>
  <c r="M414" i="2"/>
  <c r="L414" i="2"/>
  <c r="M413" i="2"/>
  <c r="L413" i="2"/>
  <c r="M412" i="2"/>
  <c r="L412" i="2"/>
  <c r="M411" i="2"/>
  <c r="L411" i="2"/>
  <c r="M410" i="2"/>
  <c r="L410" i="2"/>
  <c r="M409" i="2"/>
  <c r="L409" i="2"/>
  <c r="M408" i="2"/>
  <c r="L408" i="2"/>
  <c r="M407" i="2"/>
  <c r="L407" i="2"/>
  <c r="M406" i="2"/>
  <c r="L406" i="2"/>
  <c r="M405" i="2"/>
  <c r="L405" i="2"/>
  <c r="M404" i="2"/>
  <c r="L404" i="2"/>
  <c r="M403" i="2"/>
  <c r="L403" i="2"/>
  <c r="M402" i="2"/>
  <c r="L402" i="2"/>
  <c r="M401" i="2"/>
  <c r="L401" i="2"/>
  <c r="M400" i="2"/>
  <c r="L400" i="2"/>
  <c r="M399" i="2"/>
  <c r="L399" i="2"/>
  <c r="M398" i="2"/>
  <c r="L398" i="2"/>
  <c r="M397" i="2"/>
  <c r="L397" i="2"/>
  <c r="M396" i="2"/>
  <c r="L396" i="2"/>
  <c r="M395" i="2"/>
  <c r="L395" i="2"/>
  <c r="M394" i="2"/>
  <c r="L394" i="2"/>
  <c r="M393" i="2"/>
  <c r="L393" i="2"/>
  <c r="M392" i="2"/>
  <c r="L392" i="2"/>
  <c r="M391" i="2"/>
  <c r="L391" i="2"/>
  <c r="M390" i="2"/>
  <c r="L390" i="2"/>
  <c r="M389" i="2"/>
  <c r="L389" i="2"/>
  <c r="M388" i="2"/>
  <c r="L388" i="2"/>
  <c r="M387" i="2"/>
  <c r="L387" i="2"/>
  <c r="M386" i="2"/>
  <c r="L386" i="2"/>
  <c r="M385" i="2"/>
  <c r="L385" i="2"/>
  <c r="M384" i="2"/>
  <c r="L384" i="2"/>
  <c r="M383" i="2"/>
  <c r="L383" i="2"/>
  <c r="M382" i="2"/>
  <c r="L382" i="2"/>
  <c r="M381" i="2"/>
  <c r="L381" i="2"/>
  <c r="M380" i="2"/>
  <c r="L380" i="2"/>
  <c r="M379" i="2"/>
  <c r="L379" i="2"/>
  <c r="M378" i="2"/>
  <c r="L378" i="2"/>
  <c r="M377" i="2"/>
  <c r="L377" i="2"/>
  <c r="M376" i="2"/>
  <c r="L376" i="2"/>
  <c r="M375" i="2"/>
  <c r="L375" i="2"/>
  <c r="M374" i="2"/>
  <c r="L374" i="2"/>
  <c r="M373" i="2"/>
  <c r="L373" i="2"/>
  <c r="M372" i="2"/>
  <c r="L372" i="2"/>
  <c r="M371" i="2"/>
  <c r="L371" i="2"/>
  <c r="M370" i="2"/>
  <c r="L370" i="2"/>
  <c r="M369" i="2"/>
  <c r="L369" i="2"/>
  <c r="M368" i="2"/>
  <c r="L368" i="2"/>
  <c r="M367" i="2"/>
  <c r="L367" i="2"/>
  <c r="M366" i="2"/>
  <c r="L366" i="2"/>
  <c r="M365" i="2"/>
  <c r="L365" i="2"/>
  <c r="M364" i="2"/>
  <c r="L364" i="2"/>
  <c r="M363" i="2"/>
  <c r="L363" i="2"/>
  <c r="M362" i="2"/>
  <c r="L362" i="2"/>
  <c r="M361" i="2"/>
  <c r="L361" i="2"/>
  <c r="M360" i="2"/>
  <c r="L360" i="2"/>
  <c r="M359" i="2"/>
  <c r="L359" i="2"/>
  <c r="M358" i="2"/>
  <c r="L358" i="2"/>
  <c r="M357" i="2"/>
  <c r="L357" i="2"/>
  <c r="M356" i="2"/>
  <c r="L356" i="2"/>
  <c r="M355" i="2"/>
  <c r="L355" i="2"/>
  <c r="M354" i="2"/>
  <c r="L354" i="2"/>
  <c r="M353" i="2"/>
  <c r="L353" i="2"/>
  <c r="M352" i="2"/>
  <c r="L352" i="2"/>
  <c r="M351" i="2"/>
  <c r="L351" i="2"/>
  <c r="M350" i="2"/>
  <c r="L350" i="2"/>
  <c r="M349" i="2"/>
  <c r="L349" i="2"/>
  <c r="M348" i="2"/>
  <c r="L348" i="2"/>
  <c r="M347" i="2"/>
  <c r="L347" i="2"/>
  <c r="M346" i="2"/>
  <c r="L346" i="2"/>
  <c r="M345" i="2"/>
  <c r="L345" i="2"/>
  <c r="M344" i="2"/>
  <c r="L344" i="2"/>
  <c r="M343" i="2"/>
  <c r="L343" i="2"/>
  <c r="M342" i="2"/>
  <c r="L342" i="2"/>
  <c r="M341" i="2"/>
  <c r="L341" i="2"/>
  <c r="M340" i="2"/>
  <c r="L340" i="2"/>
  <c r="M339" i="2"/>
  <c r="L339" i="2"/>
  <c r="M338" i="2"/>
  <c r="L338" i="2"/>
  <c r="M337" i="2"/>
  <c r="L337" i="2"/>
  <c r="M336" i="2"/>
  <c r="L336" i="2"/>
  <c r="M335" i="2"/>
  <c r="L335" i="2"/>
  <c r="M334" i="2"/>
  <c r="L334" i="2"/>
  <c r="M333" i="2"/>
  <c r="L333" i="2"/>
  <c r="M332" i="2"/>
  <c r="L332" i="2"/>
  <c r="M331" i="2"/>
  <c r="L331" i="2"/>
  <c r="M330" i="2"/>
  <c r="L330" i="2"/>
  <c r="M329" i="2"/>
  <c r="L329" i="2"/>
  <c r="M328" i="2"/>
  <c r="L328" i="2"/>
  <c r="M327" i="2"/>
  <c r="L327" i="2"/>
  <c r="M326" i="2"/>
  <c r="L326" i="2"/>
  <c r="M325" i="2"/>
  <c r="L325" i="2"/>
  <c r="M324" i="2"/>
  <c r="L324" i="2"/>
  <c r="M323" i="2"/>
  <c r="L323" i="2"/>
  <c r="M322" i="2"/>
  <c r="L322" i="2"/>
  <c r="M321" i="2"/>
  <c r="L321" i="2"/>
  <c r="M320" i="2"/>
  <c r="L320" i="2"/>
  <c r="M319" i="2"/>
  <c r="L319" i="2"/>
  <c r="M318" i="2"/>
  <c r="L318" i="2"/>
  <c r="M317" i="2"/>
  <c r="L317" i="2"/>
  <c r="M316" i="2"/>
  <c r="L316" i="2"/>
  <c r="M315" i="2"/>
  <c r="L315" i="2"/>
  <c r="M314" i="2"/>
  <c r="L314" i="2"/>
  <c r="M313" i="2"/>
  <c r="L313" i="2"/>
  <c r="M312" i="2"/>
  <c r="L312" i="2"/>
  <c r="M311" i="2"/>
  <c r="L311" i="2"/>
  <c r="M310" i="2"/>
  <c r="L310" i="2"/>
  <c r="M309" i="2"/>
  <c r="L309" i="2"/>
  <c r="M308" i="2"/>
  <c r="L308" i="2"/>
  <c r="M307" i="2"/>
  <c r="L307" i="2"/>
  <c r="M306" i="2"/>
  <c r="L306" i="2"/>
  <c r="M305" i="2"/>
  <c r="L305" i="2"/>
  <c r="M304" i="2"/>
  <c r="L304" i="2"/>
  <c r="M303" i="2"/>
  <c r="L303" i="2"/>
  <c r="M302" i="2"/>
  <c r="L302" i="2"/>
  <c r="M301" i="2"/>
  <c r="L301" i="2"/>
  <c r="M300" i="2"/>
  <c r="L300" i="2"/>
  <c r="M299" i="2"/>
  <c r="L299" i="2"/>
  <c r="M298" i="2"/>
  <c r="L298" i="2"/>
  <c r="M297" i="2"/>
  <c r="L297" i="2"/>
  <c r="M296" i="2"/>
  <c r="L296" i="2"/>
  <c r="M295" i="2"/>
  <c r="L295" i="2"/>
  <c r="M294" i="2"/>
  <c r="L294" i="2"/>
  <c r="M293" i="2"/>
  <c r="L293" i="2"/>
  <c r="M292" i="2"/>
  <c r="L292" i="2"/>
  <c r="M291" i="2"/>
  <c r="L291" i="2"/>
  <c r="M290" i="2"/>
  <c r="L290" i="2"/>
  <c r="M289" i="2"/>
  <c r="L289" i="2"/>
  <c r="M288" i="2"/>
  <c r="L288" i="2"/>
  <c r="M287" i="2"/>
  <c r="L287" i="2"/>
  <c r="M286" i="2"/>
  <c r="L286" i="2"/>
  <c r="M285" i="2"/>
  <c r="L285" i="2"/>
  <c r="M284" i="2"/>
  <c r="L284" i="2"/>
  <c r="M283" i="2"/>
  <c r="L283" i="2"/>
  <c r="M282" i="2"/>
  <c r="L282" i="2"/>
  <c r="M281" i="2"/>
  <c r="L281" i="2"/>
  <c r="M280" i="2"/>
  <c r="L280" i="2"/>
  <c r="M279" i="2"/>
  <c r="L279" i="2"/>
  <c r="M278" i="2"/>
  <c r="L278" i="2"/>
  <c r="M277" i="2"/>
  <c r="L277" i="2"/>
  <c r="M276" i="2"/>
  <c r="L276" i="2"/>
  <c r="M275" i="2"/>
  <c r="L275" i="2"/>
  <c r="M274" i="2"/>
  <c r="L274" i="2"/>
  <c r="M273" i="2"/>
  <c r="L273" i="2"/>
  <c r="M272" i="2"/>
  <c r="L272" i="2"/>
  <c r="M271" i="2"/>
  <c r="L271" i="2"/>
  <c r="M270" i="2"/>
  <c r="L270" i="2"/>
  <c r="M269" i="2"/>
  <c r="L269" i="2"/>
  <c r="M268" i="2"/>
  <c r="L268" i="2"/>
  <c r="M267" i="2"/>
  <c r="L267" i="2"/>
  <c r="M266" i="2"/>
  <c r="L266" i="2"/>
  <c r="M265" i="2"/>
  <c r="L265" i="2"/>
  <c r="M264" i="2"/>
  <c r="L264" i="2"/>
  <c r="M263" i="2"/>
  <c r="L263" i="2"/>
  <c r="M262" i="2"/>
  <c r="L262" i="2"/>
  <c r="M261" i="2"/>
  <c r="L261" i="2"/>
  <c r="M260" i="2"/>
  <c r="L260" i="2"/>
  <c r="M259" i="2"/>
  <c r="L259" i="2"/>
  <c r="M258" i="2"/>
  <c r="L258" i="2"/>
  <c r="M257" i="2"/>
  <c r="L257" i="2"/>
  <c r="M256" i="2"/>
  <c r="L256" i="2"/>
  <c r="M255" i="2"/>
  <c r="L255" i="2"/>
  <c r="M254" i="2"/>
  <c r="L254" i="2"/>
  <c r="M253" i="2"/>
  <c r="L253" i="2"/>
  <c r="M252" i="2"/>
  <c r="L252" i="2"/>
  <c r="M251" i="2"/>
  <c r="L251" i="2"/>
  <c r="M250" i="2"/>
  <c r="L250" i="2"/>
  <c r="M249" i="2"/>
  <c r="L249" i="2"/>
  <c r="M248" i="2"/>
  <c r="L248" i="2"/>
  <c r="M247" i="2"/>
  <c r="L247" i="2"/>
  <c r="M246" i="2"/>
  <c r="L246" i="2"/>
  <c r="M245" i="2"/>
  <c r="L245" i="2"/>
  <c r="M244" i="2"/>
  <c r="L244" i="2"/>
  <c r="M243" i="2"/>
  <c r="L243" i="2"/>
  <c r="M242" i="2"/>
  <c r="L242" i="2"/>
  <c r="M241" i="2"/>
  <c r="L241" i="2"/>
  <c r="M240" i="2"/>
  <c r="L240" i="2"/>
  <c r="M239" i="2"/>
  <c r="L239" i="2"/>
  <c r="M238" i="2"/>
  <c r="L238" i="2"/>
  <c r="M237" i="2"/>
  <c r="L237" i="2"/>
  <c r="M236" i="2"/>
  <c r="L236" i="2"/>
  <c r="M235" i="2"/>
  <c r="L235" i="2"/>
  <c r="M234" i="2"/>
  <c r="L234" i="2"/>
  <c r="M233" i="2"/>
  <c r="L233" i="2"/>
  <c r="M232" i="2"/>
  <c r="L232" i="2"/>
  <c r="M231" i="2"/>
  <c r="L231" i="2"/>
  <c r="M230" i="2"/>
  <c r="L230" i="2"/>
  <c r="M229" i="2"/>
  <c r="L229" i="2"/>
  <c r="M228" i="2"/>
  <c r="L228" i="2"/>
  <c r="M227" i="2"/>
  <c r="L227" i="2"/>
  <c r="M226" i="2"/>
  <c r="L226" i="2"/>
  <c r="M225" i="2"/>
  <c r="L225" i="2"/>
  <c r="M224" i="2"/>
  <c r="L224" i="2"/>
  <c r="M223" i="2"/>
  <c r="L223" i="2"/>
  <c r="M222" i="2"/>
  <c r="L222" i="2"/>
  <c r="M221" i="2"/>
  <c r="L221" i="2"/>
  <c r="M220" i="2"/>
  <c r="L220" i="2"/>
  <c r="M219" i="2"/>
  <c r="L219" i="2"/>
  <c r="M218" i="2"/>
  <c r="L218" i="2"/>
  <c r="M217" i="2"/>
  <c r="L217" i="2"/>
  <c r="M216" i="2"/>
  <c r="L216" i="2"/>
  <c r="M215" i="2"/>
  <c r="L215" i="2"/>
  <c r="M214" i="2"/>
  <c r="L214" i="2"/>
  <c r="M213" i="2"/>
  <c r="L213" i="2"/>
  <c r="M212" i="2"/>
  <c r="L212" i="2"/>
  <c r="M211" i="2"/>
  <c r="L211" i="2"/>
  <c r="M210" i="2"/>
  <c r="L210" i="2"/>
  <c r="M209" i="2"/>
  <c r="L209" i="2"/>
  <c r="M208" i="2"/>
  <c r="L208" i="2"/>
  <c r="M207" i="2"/>
  <c r="L207" i="2"/>
  <c r="M206" i="2"/>
  <c r="L206" i="2"/>
  <c r="M205" i="2"/>
  <c r="L205" i="2"/>
  <c r="M204" i="2"/>
  <c r="L204" i="2"/>
  <c r="M203" i="2"/>
  <c r="L203" i="2"/>
  <c r="M202" i="2"/>
  <c r="L202" i="2"/>
  <c r="M201" i="2"/>
  <c r="L201" i="2"/>
  <c r="M200" i="2"/>
  <c r="L200" i="2"/>
  <c r="M199" i="2"/>
  <c r="L199" i="2"/>
  <c r="M198" i="2"/>
  <c r="L198" i="2"/>
  <c r="M197" i="2"/>
  <c r="L197" i="2"/>
  <c r="M196" i="2"/>
  <c r="L196" i="2"/>
  <c r="M195" i="2"/>
  <c r="L195" i="2"/>
  <c r="M194" i="2"/>
  <c r="L194" i="2"/>
  <c r="M193" i="2"/>
  <c r="L193" i="2"/>
  <c r="M192" i="2"/>
  <c r="L192" i="2"/>
  <c r="M191" i="2"/>
  <c r="L191" i="2"/>
  <c r="M190" i="2"/>
  <c r="L190" i="2"/>
  <c r="M189" i="2"/>
  <c r="L189" i="2"/>
  <c r="M188" i="2"/>
  <c r="L188" i="2"/>
  <c r="M187" i="2"/>
  <c r="L187" i="2"/>
  <c r="M186" i="2"/>
  <c r="L186" i="2"/>
  <c r="M185" i="2"/>
  <c r="L185" i="2"/>
  <c r="M184" i="2"/>
  <c r="L184" i="2"/>
  <c r="M183" i="2"/>
  <c r="L183" i="2"/>
  <c r="M182" i="2"/>
  <c r="L182" i="2"/>
  <c r="M181" i="2"/>
  <c r="L181" i="2"/>
  <c r="M180" i="2"/>
  <c r="L180" i="2"/>
  <c r="M179" i="2"/>
  <c r="L179" i="2"/>
  <c r="M178" i="2"/>
  <c r="L178" i="2"/>
  <c r="M177" i="2"/>
  <c r="L177" i="2"/>
  <c r="M176" i="2"/>
  <c r="L176" i="2"/>
  <c r="M175" i="2"/>
  <c r="L175" i="2"/>
  <c r="M174" i="2"/>
  <c r="L174" i="2"/>
  <c r="M173" i="2"/>
  <c r="L173" i="2"/>
  <c r="M172" i="2"/>
  <c r="L172" i="2"/>
  <c r="M171" i="2"/>
  <c r="L171" i="2"/>
  <c r="M170" i="2"/>
  <c r="L170" i="2"/>
  <c r="M169" i="2"/>
  <c r="L169" i="2"/>
  <c r="M168" i="2"/>
  <c r="L168" i="2"/>
  <c r="M167" i="2"/>
  <c r="L167" i="2"/>
  <c r="M166" i="2"/>
  <c r="L166" i="2"/>
  <c r="M165" i="2"/>
  <c r="L165" i="2"/>
  <c r="M164" i="2"/>
  <c r="L164" i="2"/>
  <c r="M163" i="2"/>
  <c r="L163" i="2"/>
  <c r="M162" i="2"/>
  <c r="L162" i="2"/>
  <c r="M161" i="2"/>
  <c r="L161" i="2"/>
  <c r="M160" i="2"/>
  <c r="L160" i="2"/>
  <c r="M159" i="2"/>
  <c r="L159" i="2"/>
  <c r="M158" i="2"/>
  <c r="L158" i="2"/>
  <c r="M157" i="2"/>
  <c r="L157" i="2"/>
  <c r="M156" i="2"/>
  <c r="L156" i="2"/>
  <c r="M155" i="2"/>
  <c r="L155" i="2"/>
  <c r="M154" i="2"/>
  <c r="L154" i="2"/>
  <c r="M153" i="2"/>
  <c r="L153" i="2"/>
  <c r="M152" i="2"/>
  <c r="L152" i="2"/>
  <c r="M151" i="2"/>
  <c r="L151" i="2"/>
  <c r="M150" i="2"/>
  <c r="L150" i="2"/>
  <c r="M149" i="2"/>
  <c r="L149" i="2"/>
  <c r="M148" i="2"/>
  <c r="L148" i="2"/>
  <c r="M147" i="2"/>
  <c r="L147" i="2"/>
  <c r="M146" i="2"/>
  <c r="L146" i="2"/>
  <c r="M145" i="2"/>
  <c r="L145" i="2"/>
  <c r="M144" i="2"/>
  <c r="L144" i="2"/>
  <c r="M143" i="2"/>
  <c r="L143" i="2"/>
  <c r="M142" i="2"/>
  <c r="L142" i="2"/>
  <c r="M141" i="2"/>
  <c r="L141" i="2"/>
  <c r="M140" i="2"/>
  <c r="L140" i="2"/>
  <c r="M139" i="2"/>
  <c r="L139" i="2"/>
  <c r="M138" i="2"/>
  <c r="L138" i="2"/>
  <c r="M137" i="2"/>
  <c r="L137" i="2"/>
  <c r="M136" i="2"/>
  <c r="L136" i="2"/>
  <c r="M135" i="2"/>
  <c r="L135" i="2"/>
  <c r="M134" i="2"/>
  <c r="L134" i="2"/>
  <c r="M133" i="2"/>
  <c r="L133" i="2"/>
  <c r="M132" i="2"/>
  <c r="L132" i="2"/>
  <c r="M131" i="2"/>
  <c r="L131" i="2"/>
  <c r="M130" i="2"/>
  <c r="L130" i="2"/>
  <c r="M129" i="2"/>
  <c r="L129" i="2"/>
  <c r="M128" i="2"/>
  <c r="L128" i="2"/>
  <c r="M127" i="2"/>
  <c r="L127" i="2"/>
  <c r="M126" i="2"/>
  <c r="L126" i="2"/>
  <c r="M125" i="2"/>
  <c r="L125" i="2"/>
  <c r="M124" i="2"/>
  <c r="L124" i="2"/>
  <c r="M123" i="2"/>
  <c r="L123" i="2"/>
  <c r="M122" i="2"/>
  <c r="L122" i="2"/>
  <c r="M121" i="2"/>
  <c r="L121" i="2"/>
  <c r="M120" i="2"/>
  <c r="L120" i="2"/>
  <c r="M119" i="2"/>
  <c r="L119" i="2"/>
  <c r="M118" i="2"/>
  <c r="L118" i="2"/>
  <c r="M117" i="2"/>
  <c r="L117" i="2"/>
  <c r="M116" i="2"/>
  <c r="L116" i="2"/>
  <c r="M115" i="2"/>
  <c r="L115" i="2"/>
  <c r="M114" i="2"/>
  <c r="L114" i="2"/>
  <c r="M113" i="2"/>
  <c r="L113" i="2"/>
  <c r="M112" i="2"/>
  <c r="L112" i="2"/>
  <c r="M111" i="2"/>
  <c r="L111" i="2"/>
  <c r="M110" i="2"/>
  <c r="L110" i="2"/>
  <c r="M109" i="2"/>
  <c r="L109" i="2"/>
  <c r="M108" i="2"/>
  <c r="L108" i="2"/>
  <c r="M107" i="2"/>
  <c r="L107" i="2"/>
  <c r="M106" i="2"/>
  <c r="L106" i="2"/>
  <c r="M105" i="2"/>
  <c r="L105" i="2"/>
  <c r="M104" i="2"/>
  <c r="L104" i="2"/>
  <c r="M103" i="2"/>
  <c r="L103" i="2"/>
  <c r="M102" i="2"/>
  <c r="L102" i="2"/>
  <c r="M101" i="2"/>
  <c r="L101" i="2"/>
  <c r="M100" i="2"/>
  <c r="L100" i="2"/>
  <c r="M99" i="2"/>
  <c r="L99" i="2"/>
  <c r="M98" i="2"/>
  <c r="L98" i="2"/>
  <c r="M97" i="2"/>
  <c r="L97" i="2"/>
  <c r="M96" i="2"/>
  <c r="L96" i="2"/>
  <c r="M95" i="2"/>
  <c r="L95" i="2"/>
  <c r="M94" i="2"/>
  <c r="L94" i="2"/>
  <c r="M93" i="2"/>
  <c r="L93" i="2"/>
  <c r="M92" i="2"/>
  <c r="L92" i="2"/>
  <c r="M91" i="2"/>
  <c r="L91" i="2"/>
  <c r="M90" i="2"/>
  <c r="L90" i="2"/>
  <c r="M89" i="2"/>
  <c r="L89" i="2"/>
  <c r="M88" i="2"/>
  <c r="L88" i="2"/>
  <c r="M87" i="2"/>
  <c r="L87" i="2"/>
  <c r="M86" i="2"/>
  <c r="L86" i="2"/>
  <c r="M85" i="2"/>
  <c r="L85" i="2"/>
  <c r="M84" i="2"/>
  <c r="L84" i="2"/>
  <c r="M83" i="2"/>
  <c r="L83" i="2"/>
  <c r="M82" i="2"/>
  <c r="L82" i="2"/>
  <c r="M81" i="2"/>
  <c r="L81" i="2"/>
  <c r="M80" i="2"/>
  <c r="L80" i="2"/>
  <c r="M79" i="2"/>
  <c r="L79" i="2"/>
  <c r="M78" i="2"/>
  <c r="L78" i="2"/>
  <c r="M77" i="2"/>
  <c r="L77" i="2"/>
  <c r="M76" i="2"/>
  <c r="L76" i="2"/>
  <c r="M75" i="2"/>
  <c r="L75" i="2"/>
  <c r="M74" i="2"/>
  <c r="L74" i="2"/>
  <c r="M73" i="2"/>
  <c r="L73" i="2"/>
  <c r="M72" i="2"/>
  <c r="L72" i="2"/>
  <c r="M71" i="2"/>
  <c r="L71" i="2"/>
  <c r="M70" i="2"/>
  <c r="L70" i="2"/>
  <c r="M69" i="2"/>
  <c r="L69" i="2"/>
  <c r="M68" i="2"/>
  <c r="L68" i="2"/>
  <c r="M67" i="2"/>
  <c r="L67" i="2"/>
  <c r="M66" i="2"/>
  <c r="L66" i="2"/>
  <c r="M65" i="2"/>
  <c r="L65" i="2"/>
  <c r="M64" i="2"/>
  <c r="L64" i="2"/>
  <c r="M63" i="2"/>
  <c r="L63" i="2"/>
  <c r="M62" i="2"/>
  <c r="L62" i="2"/>
  <c r="M61" i="2"/>
  <c r="L61" i="2"/>
  <c r="M60" i="2"/>
  <c r="L60" i="2"/>
  <c r="M59" i="2"/>
  <c r="L59" i="2"/>
  <c r="M58" i="2"/>
  <c r="L58" i="2"/>
  <c r="M57" i="2"/>
  <c r="L57" i="2"/>
  <c r="M56" i="2"/>
  <c r="L56" i="2"/>
  <c r="M55" i="2"/>
  <c r="L55" i="2"/>
  <c r="M54" i="2"/>
  <c r="L54" i="2"/>
  <c r="M53" i="2"/>
  <c r="L53" i="2"/>
  <c r="M52" i="2"/>
  <c r="L52" i="2"/>
  <c r="M51" i="2"/>
  <c r="L51" i="2"/>
  <c r="M50" i="2"/>
  <c r="L50" i="2"/>
  <c r="M49" i="2"/>
  <c r="L49" i="2"/>
  <c r="M48" i="2"/>
  <c r="L48" i="2"/>
  <c r="M47" i="2"/>
  <c r="L47" i="2"/>
  <c r="M46" i="2"/>
  <c r="L46" i="2"/>
  <c r="M45" i="2"/>
  <c r="L45" i="2"/>
  <c r="M44" i="2"/>
  <c r="L44" i="2"/>
  <c r="M43" i="2"/>
  <c r="L43" i="2"/>
  <c r="M42" i="2"/>
  <c r="L42" i="2"/>
  <c r="M41" i="2"/>
  <c r="L41" i="2"/>
  <c r="M40" i="2"/>
  <c r="L40" i="2"/>
  <c r="M39" i="2"/>
  <c r="L39"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M6" i="2"/>
  <c r="L6" i="2"/>
  <c r="M5" i="2"/>
  <c r="L5" i="2"/>
  <c r="M4" i="2"/>
  <c r="L4" i="2"/>
  <c r="M3" i="2"/>
  <c r="L3" i="2"/>
  <c r="M2" i="2"/>
  <c r="L2" i="2"/>
  <c r="D8" i="11" l="1"/>
  <c r="D7" i="11"/>
  <c r="D6" i="11"/>
  <c r="D5" i="11"/>
  <c r="D4" i="11"/>
  <c r="L6" i="11"/>
  <c r="L5" i="11"/>
  <c r="L8" i="11"/>
  <c r="L4" i="11"/>
  <c r="L7" i="11"/>
  <c r="M2" i="11" l="1"/>
  <c r="L2" i="11"/>
  <c r="K2" i="11"/>
  <c r="A2" i="11"/>
  <c r="C2" i="11"/>
  <c r="B2" i="11"/>
</calcChain>
</file>

<file path=xl/sharedStrings.xml><?xml version="1.0" encoding="utf-8"?>
<sst xmlns="http://schemas.openxmlformats.org/spreadsheetml/2006/main" count="10502" uniqueCount="2871">
  <si>
    <t>Movie Title</t>
  </si>
  <si>
    <t>Release Date</t>
  </si>
  <si>
    <t>Wikipedia URL</t>
  </si>
  <si>
    <t>Genre (1)</t>
  </si>
  <si>
    <t>Genre (2)</t>
  </si>
  <si>
    <t>Director (1)</t>
  </si>
  <si>
    <t>Director (2)</t>
  </si>
  <si>
    <t>Cast (1)</t>
  </si>
  <si>
    <t>Cast (2)</t>
  </si>
  <si>
    <t>Cast (3)</t>
  </si>
  <si>
    <t>Cast (4)</t>
  </si>
  <si>
    <t>Cast (5)</t>
  </si>
  <si>
    <t>Budget ($)</t>
  </si>
  <si>
    <t>Box Office Revenue ($)</t>
  </si>
  <si>
    <t>10 Cloverfield Lane</t>
  </si>
  <si>
    <t>Thriller</t>
  </si>
  <si>
    <t>Horror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</si>
  <si>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</si>
  <si>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</si>
  <si>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</si>
  <si>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</si>
  <si>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</si>
  <si>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</si>
  <si>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</si>
  <si>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</si>
  <si>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</si>
  <si>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</si>
  <si>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</si>
  <si>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</si>
  <si>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</si>
  <si>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</si>
  <si>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</si>
  <si>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Crime</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</si>
  <si>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</si>
  <si>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</si>
  <si>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</si>
  <si>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</si>
  <si>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</si>
  <si>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</si>
  <si>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</si>
  <si>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</si>
  <si>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</si>
  <si>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</si>
  <si>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</si>
  <si>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</si>
  <si>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</si>
  <si>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</si>
  <si>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</si>
  <si>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</si>
  <si>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</si>
  <si>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</si>
  <si>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</si>
  <si>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</si>
  <si>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Fantasy</t>
  </si>
  <si>
    <t>Noam Murro</t>
  </si>
  <si>
    <t>Rodrigo Santoro</t>
  </si>
  <si>
    <t>Eva Green</t>
  </si>
  <si>
    <t>Sullivan Stapleton</t>
  </si>
  <si>
    <t>Hans Matheson</t>
  </si>
  <si>
    <t>Lena Headey</t>
  </si>
  <si>
    <t>42</t>
  </si>
  <si>
    <t>https://en.wikipedia.org/wiki/42_(film)</t>
  </si>
  <si>
    <t>Biography</t>
  </si>
  <si>
    <t>Drama</t>
  </si>
  <si>
    <t>Brian Helgeland</t>
  </si>
  <si>
    <t>Harrison Ford</t>
  </si>
  <si>
    <t>Chadwick Boseman</t>
  </si>
  <si>
    <t>Christopher Meloni</t>
  </si>
  <si>
    <t>Ryan Merriman</t>
  </si>
  <si>
    <t>Andre Holland</t>
  </si>
  <si>
    <t>71</t>
  </si>
  <si>
    <t>https://en.wikipedia.org/wiki/%252771_(film)</t>
  </si>
  <si>
    <t>Yann Demange</t>
  </si>
  <si>
    <t>Jack O'Connell</t>
  </si>
  <si>
    <t>Richard Dormer</t>
  </si>
  <si>
    <t>Sean Harris</t>
  </si>
  <si>
    <t>Sam Reid</t>
  </si>
  <si>
    <t>90 Minutes in Heaven</t>
  </si>
  <si>
    <t>https://en.wikipedia.org/wiki/90_Minutes_in_Heaven_(film)</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</si>
  <si>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</si>
  <si>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</si>
  <si>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</si>
  <si>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</si>
  <si>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</si>
  <si>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</si>
  <si>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</si>
  <si>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</si>
  <si>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</si>
  <si>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</si>
  <si>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</si>
  <si>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</si>
  <si>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</si>
  <si>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</si>
  <si>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</si>
  <si>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</si>
  <si>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</si>
  <si>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</si>
  <si>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</si>
  <si>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</si>
  <si>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</si>
  <si>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</si>
  <si>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</si>
  <si>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</si>
  <si>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</si>
  <si>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</si>
  <si>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</si>
  <si>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</si>
  <si>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</si>
  <si>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</si>
  <si>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</si>
  <si>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</si>
  <si>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</si>
  <si>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</si>
  <si>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</si>
  <si>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</si>
  <si>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</si>
  <si>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</si>
  <si>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</si>
  <si>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</si>
  <si>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</si>
  <si>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</si>
  <si>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</si>
  <si>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</si>
  <si>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</si>
  <si>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</si>
  <si>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</si>
  <si>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</si>
  <si>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</si>
  <si>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</si>
  <si>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</si>
  <si>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</si>
  <si>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</si>
  <si>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</si>
  <si>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</si>
  <si>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</si>
  <si>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</si>
  <si>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</si>
  <si>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</si>
  <si>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</si>
  <si>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</si>
  <si>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</si>
  <si>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</si>
  <si>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</si>
  <si>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</si>
  <si>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</si>
  <si>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</si>
  <si>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</si>
  <si>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</si>
  <si>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</si>
  <si>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</si>
  <si>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</si>
  <si>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</si>
  <si>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</si>
  <si>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</si>
  <si>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</si>
  <si>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</si>
  <si>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</si>
  <si>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</si>
  <si>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</si>
  <si>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</si>
  <si>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</si>
  <si>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</si>
  <si>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</si>
  <si>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</si>
  <si>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</si>
  <si>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</si>
  <si>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</si>
  <si>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</si>
  <si>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</si>
  <si>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</si>
  <si>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</si>
  <si>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</si>
  <si>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</si>
  <si>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</si>
  <si>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</si>
  <si>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</si>
  <si>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</si>
  <si>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</si>
  <si>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</si>
  <si>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</si>
  <si>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</si>
  <si>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</si>
  <si>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</si>
  <si>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</si>
  <si>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</si>
  <si>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</si>
  <si>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</si>
  <si>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</si>
  <si>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</si>
  <si>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</si>
  <si>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Family</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</si>
  <si>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</si>
  <si>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</si>
  <si>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</si>
  <si>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</si>
  <si>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</si>
  <si>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</si>
  <si>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</si>
  <si>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</si>
  <si>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</si>
  <si>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</si>
  <si>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</si>
  <si>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</si>
  <si>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</si>
  <si>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</si>
  <si>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</si>
  <si>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</si>
  <si>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</si>
  <si>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</si>
  <si>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</si>
  <si>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</si>
  <si>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</si>
  <si>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</si>
  <si>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</si>
  <si>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</si>
  <si>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</si>
  <si>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</si>
  <si>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</si>
  <si>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</si>
  <si>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</si>
  <si>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</si>
  <si>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Documentary</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</si>
  <si>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</si>
  <si>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</si>
  <si>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</si>
  <si>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</si>
  <si>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</si>
  <si>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</si>
  <si>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</si>
  <si>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</si>
  <si>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</si>
  <si>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</si>
  <si>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</si>
  <si>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</si>
  <si>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</si>
  <si>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</si>
  <si>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</si>
  <si>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</si>
  <si>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</si>
  <si>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</si>
  <si>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</si>
  <si>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</si>
  <si>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</si>
  <si>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</si>
  <si>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</si>
  <si>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</si>
  <si>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</si>
  <si>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</si>
  <si>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</si>
  <si>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</si>
  <si>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</si>
  <si>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</si>
  <si>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</si>
  <si>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</si>
  <si>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</si>
  <si>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</si>
  <si>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</si>
  <si>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</si>
  <si>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</si>
  <si>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</si>
  <si>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</si>
  <si>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</si>
  <si>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</si>
  <si>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</si>
  <si>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</si>
  <si>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</si>
  <si>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</si>
  <si>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</si>
  <si>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</si>
  <si>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</si>
  <si>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</si>
  <si>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</si>
  <si>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</si>
  <si>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</si>
  <si>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</si>
  <si>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</si>
  <si>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</si>
  <si>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</si>
  <si>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</si>
  <si>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</si>
  <si>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</si>
  <si>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</si>
  <si>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</si>
  <si>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</si>
  <si>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</si>
  <si>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</si>
  <si>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</si>
  <si>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</si>
  <si>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</si>
  <si>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</si>
  <si>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</si>
  <si>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</si>
  <si>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</si>
  <si>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</si>
  <si>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</si>
  <si>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</si>
  <si>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</si>
  <si>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</si>
  <si>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</si>
  <si>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</si>
  <si>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</si>
  <si>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</si>
  <si>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</si>
  <si>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</si>
  <si>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</si>
  <si>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</si>
  <si>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</si>
  <si>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</si>
  <si>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</si>
  <si>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Beasts of the Southern Wild</t>
  </si>
  <si>
    <t>https://en.wikipedia.org/wiki/Beasts_of_the_Southern_Wild</t>
  </si>
  <si>
    <t>Benh Zeitlin</t>
  </si>
  <si>
    <t>Dwight Henry</t>
  </si>
  <si>
    <t>Beautiful Creatures</t>
  </si>
  <si>
    <t>https://en.wikipedia.org/wiki/Beautiful_Creatures_(2013_film)</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</si>
  <si>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</si>
  <si>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</si>
  <si>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</si>
  <si>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</si>
  <si>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</si>
  <si>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</si>
  <si>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</si>
  <si>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</si>
  <si>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</si>
  <si>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</si>
  <si>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</si>
  <si>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</si>
  <si>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</si>
  <si>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</si>
  <si>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</si>
  <si>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</si>
  <si>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</si>
  <si>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</si>
  <si>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</si>
  <si>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</si>
  <si>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</si>
  <si>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</si>
  <si>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</si>
  <si>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</si>
  <si>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</si>
  <si>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</si>
  <si>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</si>
  <si>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</si>
  <si>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</si>
  <si>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</si>
  <si>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</si>
  <si>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</si>
  <si>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</si>
  <si>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</si>
  <si>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</si>
  <si>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</si>
  <si>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</si>
  <si>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</si>
  <si>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</si>
  <si>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</si>
  <si>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</si>
  <si>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</si>
  <si>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</si>
  <si>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</si>
  <si>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</si>
  <si>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</si>
  <si>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</si>
  <si>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</si>
  <si>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</si>
  <si>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</si>
  <si>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</si>
  <si>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</si>
  <si>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</si>
  <si>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</si>
  <si>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</si>
  <si>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</si>
  <si>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</si>
  <si>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</si>
  <si>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</si>
  <si>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</si>
  <si>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</si>
  <si>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</si>
  <si>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</si>
  <si>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</si>
  <si>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</si>
  <si>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</si>
  <si>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</si>
  <si>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</si>
  <si>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</si>
  <si>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</si>
  <si>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</si>
  <si>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</si>
  <si>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</si>
  <si>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</si>
  <si>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</si>
  <si>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</si>
  <si>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</si>
  <si>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</si>
  <si>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</si>
  <si>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</si>
  <si>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</si>
  <si>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</si>
  <si>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</si>
  <si>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</si>
  <si>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</si>
  <si>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</si>
  <si>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</si>
  <si>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</si>
  <si>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</si>
  <si>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</si>
  <si>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</si>
  <si>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</si>
  <si>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</si>
  <si>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</si>
  <si>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</si>
  <si>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</si>
  <si>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</si>
  <si>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</si>
  <si>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</si>
  <si>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</si>
  <si>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</si>
  <si>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</si>
  <si>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</si>
  <si>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</si>
  <si>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</si>
  <si>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</si>
  <si>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</si>
  <si>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</si>
  <si>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</si>
  <si>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</si>
  <si>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</si>
  <si>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</si>
  <si>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</si>
  <si>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</si>
  <si>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</si>
  <si>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</si>
  <si>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</si>
  <si>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</si>
  <si>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</si>
  <si>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</si>
  <si>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</si>
  <si>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</si>
  <si>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</si>
  <si>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</si>
  <si>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</si>
  <si>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</si>
  <si>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</si>
  <si>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</si>
  <si>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</si>
  <si>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</si>
  <si>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</si>
  <si>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</si>
  <si>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</si>
  <si>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</si>
  <si>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</si>
  <si>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</si>
  <si>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</si>
  <si>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</si>
  <si>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</si>
  <si>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</si>
  <si>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</si>
  <si>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</si>
  <si>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</si>
  <si>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</si>
  <si>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</si>
  <si>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</si>
  <si>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</si>
  <si>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</si>
  <si>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</si>
  <si>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</si>
  <si>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</si>
  <si>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</si>
  <si>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</si>
  <si>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</si>
  <si>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</si>
  <si>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</si>
  <si>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</si>
  <si>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</si>
  <si>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</si>
  <si>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</si>
  <si>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</si>
  <si>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</si>
  <si>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</si>
  <si>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</si>
  <si>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</si>
  <si>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</si>
  <si>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</si>
  <si>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</si>
  <si>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</si>
  <si>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</si>
  <si>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</si>
  <si>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</si>
  <si>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</si>
  <si>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</si>
  <si>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</si>
  <si>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</si>
  <si>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</si>
  <si>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</si>
  <si>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</si>
  <si>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</si>
  <si>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</si>
  <si>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</si>
  <si>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</si>
  <si>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</si>
  <si>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</si>
  <si>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</si>
  <si>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</si>
  <si>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</si>
  <si>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</si>
  <si>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</si>
  <si>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</si>
  <si>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</si>
  <si>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</si>
  <si>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</si>
  <si>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Cody Cameron</t>
  </si>
  <si>
    <t>Kris Pearn</t>
  </si>
  <si>
    <t>Anna Faris</t>
  </si>
  <si>
    <t>Bill Hader</t>
  </si>
  <si>
    <t>Andy Samberg</t>
  </si>
  <si>
    <t>Kristen Schaal</t>
  </si>
  <si>
    <t>James Caan</t>
  </si>
  <si>
    <t>Concussion</t>
  </si>
  <si>
    <t>https://en.wikipedia.org/wiki/Concussion_(2015_film)</t>
  </si>
  <si>
    <t>Sports</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</si>
  <si>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</si>
  <si>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</si>
  <si>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</si>
  <si>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</si>
  <si>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</si>
  <si>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</si>
  <si>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</si>
  <si>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</si>
  <si>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</si>
  <si>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</si>
  <si>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</si>
  <si>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</si>
  <si>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</si>
  <si>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</si>
  <si>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</si>
  <si>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</si>
  <si>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</si>
  <si>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</si>
  <si>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</si>
  <si>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</si>
  <si>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</si>
  <si>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</si>
  <si>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</si>
  <si>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</si>
  <si>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</si>
  <si>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</si>
  <si>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</si>
  <si>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</si>
  <si>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</si>
  <si>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</si>
  <si>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</si>
  <si>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</si>
  <si>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</si>
  <si>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</si>
  <si>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</si>
  <si>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</si>
  <si>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</si>
  <si>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</si>
  <si>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</si>
  <si>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</si>
  <si>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</si>
  <si>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</si>
  <si>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</si>
  <si>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</si>
  <si>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</si>
  <si>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</si>
  <si>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</si>
  <si>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</si>
  <si>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</si>
  <si>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</si>
  <si>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</si>
  <si>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</si>
  <si>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</si>
  <si>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</si>
  <si>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</si>
  <si>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</si>
  <si>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</si>
  <si>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</si>
  <si>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</si>
  <si>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</si>
  <si>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</si>
  <si>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</si>
  <si>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</si>
  <si>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</si>
  <si>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</si>
  <si>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Declaration of War</t>
  </si>
  <si>
    <t>https://en.wikipedia.org/wiki/Declaration_of_War_(film)</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</si>
  <si>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</si>
  <si>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</si>
  <si>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</si>
  <si>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</si>
  <si>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</si>
  <si>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</si>
  <si>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</si>
  <si>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</si>
  <si>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</si>
  <si>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</si>
  <si>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</si>
  <si>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</si>
  <si>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</si>
  <si>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</si>
  <si>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</si>
  <si>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</si>
  <si>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</si>
  <si>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</si>
  <si>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</si>
  <si>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</si>
  <si>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</si>
  <si>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</si>
  <si>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</si>
  <si>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</si>
  <si>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</si>
  <si>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</si>
  <si>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</si>
  <si>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</si>
  <si>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</si>
  <si>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</si>
  <si>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</si>
  <si>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</si>
  <si>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</si>
  <si>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</si>
  <si>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</si>
  <si>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</si>
  <si>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</si>
  <si>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</si>
  <si>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</si>
  <si>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</si>
  <si>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</si>
  <si>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</si>
  <si>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</si>
  <si>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</si>
  <si>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</si>
  <si>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</si>
  <si>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</si>
  <si>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</si>
  <si>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</si>
  <si>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</si>
  <si>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</si>
  <si>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</si>
  <si>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</si>
  <si>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</si>
  <si>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</si>
  <si>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</si>
  <si>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</si>
  <si>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</si>
  <si>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</si>
  <si>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</si>
  <si>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</si>
  <si>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</si>
  <si>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</si>
  <si>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</si>
  <si>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</si>
  <si>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</si>
  <si>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</si>
  <si>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</si>
  <si>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</si>
  <si>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</si>
  <si>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</si>
  <si>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</si>
  <si>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</si>
  <si>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</si>
  <si>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</si>
  <si>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</si>
  <si>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</si>
  <si>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</si>
  <si>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</si>
  <si>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</si>
  <si>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</si>
  <si>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</si>
  <si>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</si>
  <si>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</si>
  <si>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</si>
  <si>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</si>
  <si>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</si>
  <si>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</si>
  <si>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</si>
  <si>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</si>
  <si>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</si>
  <si>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</si>
  <si>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</si>
  <si>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</si>
  <si>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</si>
  <si>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</si>
  <si>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</si>
  <si>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</si>
  <si>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</si>
  <si>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</si>
  <si>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</si>
  <si>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</si>
  <si>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</si>
  <si>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</si>
  <si>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</si>
  <si>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</si>
  <si>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</si>
  <si>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</si>
  <si>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</si>
  <si>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</si>
  <si>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</si>
  <si>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Edge of Tomorrow</t>
  </si>
  <si>
    <t>https://en.wikipedia.org/wiki/Edge_of_Tomorrow_(film)</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</si>
  <si>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</si>
  <si>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</si>
  <si>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</si>
  <si>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</si>
  <si>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</si>
  <si>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</si>
  <si>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</si>
  <si>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</si>
  <si>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</si>
  <si>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</si>
  <si>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</si>
  <si>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</si>
  <si>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</si>
  <si>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</si>
  <si>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</si>
  <si>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</si>
  <si>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</si>
  <si>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</si>
  <si>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</si>
  <si>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</si>
  <si>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</si>
  <si>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</si>
  <si>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</si>
  <si>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</si>
  <si>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</si>
  <si>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</si>
  <si>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</si>
  <si>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</si>
  <si>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</si>
  <si>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</si>
  <si>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</si>
  <si>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</si>
  <si>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</si>
  <si>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</si>
  <si>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</si>
  <si>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</si>
  <si>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</si>
  <si>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</si>
  <si>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</si>
  <si>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</si>
  <si>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</si>
  <si>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</si>
  <si>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</si>
  <si>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</si>
  <si>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</si>
  <si>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</si>
  <si>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</si>
  <si>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</si>
  <si>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</si>
  <si>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</si>
  <si>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</si>
  <si>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</si>
  <si>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</si>
  <si>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</si>
  <si>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</si>
  <si>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</si>
  <si>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</si>
  <si>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</si>
  <si>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</si>
  <si>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</si>
  <si>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</si>
  <si>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</si>
  <si>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</si>
  <si>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</si>
  <si>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</si>
  <si>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</si>
  <si>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</si>
  <si>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</si>
  <si>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</si>
  <si>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</si>
  <si>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</si>
  <si>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</si>
  <si>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</si>
  <si>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</si>
  <si>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</si>
  <si>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</si>
  <si>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</si>
  <si>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</si>
  <si>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</si>
  <si>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</si>
  <si>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</si>
  <si>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</si>
  <si>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</si>
  <si>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</si>
  <si>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</si>
  <si>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</si>
  <si>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</si>
  <si>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</si>
  <si>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</si>
  <si>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</si>
  <si>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</si>
  <si>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</si>
  <si>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</si>
  <si>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</si>
  <si>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</si>
  <si>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</si>
  <si>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</si>
  <si>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</si>
  <si>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</si>
  <si>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</si>
  <si>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</si>
  <si>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</si>
  <si>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</si>
  <si>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</si>
  <si>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</si>
  <si>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</si>
  <si>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</si>
  <si>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</si>
  <si>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</si>
  <si>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</si>
  <si>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</si>
  <si>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</si>
  <si>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</si>
  <si>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</si>
  <si>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</si>
  <si>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</si>
  <si>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</si>
  <si>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</si>
  <si>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</si>
  <si>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</si>
  <si>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</si>
  <si>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</si>
  <si>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</si>
  <si>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</si>
  <si>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</si>
  <si>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</si>
  <si>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</si>
  <si>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</si>
  <si>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</si>
  <si>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</si>
  <si>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</si>
  <si>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</si>
  <si>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</si>
  <si>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</si>
  <si>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</si>
  <si>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</si>
  <si>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</si>
  <si>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</si>
  <si>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</si>
  <si>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</si>
  <si>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</si>
  <si>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</si>
  <si>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</si>
  <si>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</si>
  <si>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</si>
  <si>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</si>
  <si>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</si>
  <si>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</si>
  <si>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</si>
  <si>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</si>
  <si>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</si>
  <si>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</si>
  <si>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</si>
  <si>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</si>
  <si>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</si>
  <si>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</si>
  <si>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</si>
  <si>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</si>
  <si>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</si>
  <si>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</si>
  <si>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</si>
  <si>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</si>
  <si>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</si>
  <si>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</si>
  <si>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</si>
  <si>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</si>
  <si>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</si>
  <si>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</si>
  <si>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</si>
  <si>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</si>
  <si>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</si>
  <si>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</si>
  <si>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</si>
  <si>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</si>
  <si>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</si>
  <si>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</si>
  <si>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</si>
  <si>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</si>
  <si>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</si>
  <si>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</si>
  <si>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</si>
  <si>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</si>
  <si>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</si>
  <si>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</si>
  <si>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</si>
  <si>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</si>
  <si>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</si>
  <si>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</si>
  <si>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</si>
  <si>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</si>
  <si>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</si>
  <si>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</si>
  <si>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</si>
  <si>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</si>
  <si>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</si>
  <si>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</si>
  <si>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</si>
  <si>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</si>
  <si>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</si>
  <si>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</si>
  <si>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</si>
  <si>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</si>
  <si>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</si>
  <si>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</si>
  <si>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</si>
  <si>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</si>
  <si>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</si>
  <si>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</si>
  <si>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</si>
  <si>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</si>
  <si>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</si>
  <si>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</si>
  <si>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</si>
  <si>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</si>
  <si>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</si>
  <si>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</si>
  <si>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</si>
  <si>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</si>
  <si>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</si>
  <si>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</si>
  <si>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</si>
  <si>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</si>
  <si>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</si>
  <si>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</si>
  <si>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</si>
  <si>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</si>
  <si>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</si>
  <si>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</si>
  <si>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</si>
  <si>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</si>
  <si>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</si>
  <si>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</si>
  <si>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</si>
  <si>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</si>
  <si>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</si>
  <si>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</si>
  <si>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</si>
  <si>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</si>
  <si>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</si>
  <si>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</si>
  <si>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</si>
  <si>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</si>
  <si>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</si>
  <si>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</si>
  <si>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</si>
  <si>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</si>
  <si>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</si>
  <si>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</si>
  <si>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</si>
  <si>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</si>
  <si>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</si>
  <si>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</si>
  <si>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</si>
  <si>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</si>
  <si>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</si>
  <si>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</si>
  <si>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</si>
  <si>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</si>
  <si>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</si>
  <si>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</si>
  <si>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</si>
  <si>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</si>
  <si>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</si>
  <si>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</si>
  <si>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</si>
  <si>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</si>
  <si>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</si>
  <si>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</si>
  <si>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</si>
  <si>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</si>
  <si>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</si>
  <si>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</si>
  <si>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</si>
  <si>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</si>
  <si>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</si>
  <si>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</si>
  <si>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</si>
  <si>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</si>
  <si>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</si>
  <si>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</si>
  <si>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</si>
  <si>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</si>
  <si>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</si>
  <si>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</si>
  <si>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</si>
  <si>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</si>
  <si>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</si>
  <si>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</si>
  <si>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</si>
  <si>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</si>
  <si>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</si>
  <si>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</si>
  <si>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</si>
  <si>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</si>
  <si>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</si>
  <si>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</si>
  <si>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</si>
  <si>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</si>
  <si>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</si>
  <si>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</si>
  <si>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</si>
  <si>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</si>
  <si>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</si>
  <si>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</si>
  <si>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</si>
  <si>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</si>
  <si>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</si>
  <si>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</si>
  <si>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</si>
  <si>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</si>
  <si>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</si>
  <si>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</si>
  <si>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I Saw the Light</t>
  </si>
  <si>
    <t>https://en.wikipedia.org/wiki/I_Saw_the_Light_(film)</t>
  </si>
  <si>
    <t xml:space="preserve">Marc Abraham </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</si>
  <si>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</si>
  <si>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</si>
  <si>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</si>
  <si>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</si>
  <si>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</si>
  <si>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</si>
  <si>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</si>
  <si>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</si>
  <si>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</si>
  <si>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</si>
  <si>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</si>
  <si>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</si>
  <si>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</si>
  <si>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</si>
  <si>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</si>
  <si>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</si>
  <si>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</si>
  <si>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</si>
  <si>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</si>
  <si>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</si>
  <si>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</si>
  <si>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</si>
  <si>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</si>
  <si>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</si>
  <si>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</si>
  <si>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</si>
  <si>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</si>
  <si>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</si>
  <si>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</si>
  <si>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</si>
  <si>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</si>
  <si>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</si>
  <si>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</si>
  <si>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</si>
  <si>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</si>
  <si>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</si>
  <si>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</si>
  <si>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</si>
  <si>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</si>
  <si>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</si>
  <si>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</si>
  <si>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</si>
  <si>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</si>
  <si>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</si>
  <si>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</si>
  <si>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</si>
  <si>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</si>
  <si>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</si>
  <si>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</si>
  <si>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</si>
  <si>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</si>
  <si>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</si>
  <si>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</si>
  <si>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</si>
  <si>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</si>
  <si>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</si>
  <si>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</si>
  <si>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</si>
  <si>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</si>
  <si>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</si>
  <si>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</si>
  <si>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</si>
  <si>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</si>
  <si>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</si>
  <si>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</si>
  <si>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</si>
  <si>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</si>
  <si>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</si>
  <si>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</si>
  <si>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</si>
  <si>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</si>
  <si>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</si>
  <si>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</si>
  <si>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</si>
  <si>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</si>
  <si>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</si>
  <si>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</si>
  <si>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</si>
  <si>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</si>
  <si>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</si>
  <si>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</si>
  <si>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</si>
  <si>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</si>
  <si>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</si>
  <si>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</si>
  <si>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</si>
  <si>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</si>
  <si>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</si>
  <si>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</si>
  <si>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</si>
  <si>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</si>
  <si>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</si>
  <si>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</si>
  <si>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</si>
  <si>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</si>
  <si>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</si>
  <si>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</si>
  <si>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</si>
  <si>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</si>
  <si>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</si>
  <si>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</si>
  <si>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</si>
  <si>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</si>
  <si>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</si>
  <si>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</si>
  <si>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</si>
  <si>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</si>
  <si>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</si>
  <si>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</si>
  <si>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</si>
  <si>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</si>
  <si>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</si>
  <si>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</si>
  <si>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</si>
  <si>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</si>
  <si>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</si>
  <si>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</si>
  <si>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</si>
  <si>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</si>
  <si>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</si>
  <si>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</si>
  <si>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</si>
  <si>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</si>
  <si>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</si>
  <si>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</si>
  <si>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</si>
  <si>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David Leitch (director</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</si>
  <si>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</si>
  <si>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</si>
  <si>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</si>
  <si>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</si>
  <si>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</si>
  <si>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</si>
  <si>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</si>
  <si>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</si>
  <si>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</si>
  <si>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</si>
  <si>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</si>
  <si>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</si>
  <si>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</si>
  <si>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</si>
  <si>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</si>
  <si>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</si>
  <si>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</si>
  <si>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</si>
  <si>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</si>
  <si>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</si>
  <si>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</si>
  <si>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</si>
  <si>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</si>
  <si>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</si>
  <si>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</si>
  <si>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</si>
  <si>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</si>
  <si>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</si>
  <si>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</si>
  <si>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</si>
  <si>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</si>
  <si>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</si>
  <si>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</si>
  <si>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</si>
  <si>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</si>
  <si>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</si>
  <si>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</si>
  <si>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</si>
  <si>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</si>
  <si>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</si>
  <si>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</si>
  <si>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</si>
  <si>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</si>
  <si>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</si>
  <si>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</si>
  <si>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</si>
  <si>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</si>
  <si>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</si>
  <si>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</si>
  <si>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</si>
  <si>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</si>
  <si>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</si>
  <si>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</si>
  <si>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</si>
  <si>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</si>
  <si>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</si>
  <si>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</si>
  <si>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</si>
  <si>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</si>
  <si>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</si>
  <si>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</si>
  <si>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</si>
  <si>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</si>
  <si>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</si>
  <si>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</si>
  <si>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</si>
  <si>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</si>
  <si>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</si>
  <si>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</si>
  <si>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</si>
  <si>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</si>
  <si>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</si>
  <si>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</si>
  <si>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</si>
  <si>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</si>
  <si>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</si>
  <si>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</si>
  <si>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</si>
  <si>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</si>
  <si>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</si>
  <si>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</si>
  <si>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</si>
  <si>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</si>
  <si>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</si>
  <si>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</si>
  <si>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</si>
  <si>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</si>
  <si>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</si>
  <si>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</si>
  <si>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</si>
  <si>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</si>
  <si>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</si>
  <si>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</si>
  <si>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</si>
  <si>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</si>
  <si>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</si>
  <si>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</si>
  <si>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</si>
  <si>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</si>
  <si>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</si>
  <si>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</si>
  <si>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</si>
  <si>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</si>
  <si>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</si>
  <si>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</si>
  <si>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</si>
  <si>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</si>
  <si>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</si>
  <si>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</si>
  <si>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</si>
  <si>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</si>
  <si>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</si>
  <si>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</si>
  <si>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</si>
  <si>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</si>
  <si>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</si>
  <si>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</si>
  <si>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</si>
  <si>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</si>
  <si>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</si>
  <si>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</si>
  <si>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</si>
  <si>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</si>
  <si>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</si>
  <si>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</si>
  <si>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</si>
  <si>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</si>
  <si>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</si>
  <si>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</si>
  <si>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</si>
  <si>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</si>
  <si>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</si>
  <si>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</si>
  <si>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</si>
  <si>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</si>
  <si>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</si>
  <si>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</si>
  <si>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</si>
  <si>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</si>
  <si>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</si>
  <si>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</si>
  <si>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</si>
  <si>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</si>
  <si>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</si>
  <si>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</si>
  <si>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</si>
  <si>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</si>
  <si>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</si>
  <si>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</si>
  <si>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</si>
  <si>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</si>
  <si>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</si>
  <si>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</si>
  <si>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</si>
  <si>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</si>
  <si>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</si>
  <si>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</si>
  <si>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</si>
  <si>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</si>
  <si>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</si>
  <si>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</si>
  <si>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</si>
  <si>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</si>
  <si>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</si>
  <si>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</si>
  <si>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</si>
  <si>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</si>
  <si>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</si>
  <si>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</si>
  <si>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</si>
  <si>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</si>
  <si>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</si>
  <si>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</si>
  <si>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</si>
  <si>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</si>
  <si>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</si>
  <si>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</si>
  <si>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</si>
  <si>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</si>
  <si>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</si>
  <si>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</si>
  <si>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</si>
  <si>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</si>
  <si>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</si>
  <si>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</si>
  <si>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</si>
  <si>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</si>
  <si>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</si>
  <si>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</si>
  <si>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</si>
  <si>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</si>
  <si>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</si>
  <si>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</si>
  <si>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</si>
  <si>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</si>
  <si>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</si>
  <si>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</si>
  <si>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</si>
  <si>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</si>
  <si>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</si>
  <si>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</si>
  <si>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</si>
  <si>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</si>
  <si>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</si>
  <si>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</si>
  <si>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</si>
  <si>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</si>
  <si>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</si>
  <si>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</si>
  <si>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</si>
  <si>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</si>
  <si>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</si>
  <si>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</si>
  <si>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</si>
  <si>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</si>
  <si>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</si>
  <si>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</si>
  <si>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</si>
  <si>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</si>
  <si>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</si>
  <si>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</si>
  <si>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</si>
  <si>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</si>
  <si>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</si>
  <si>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</si>
  <si>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</si>
  <si>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</si>
  <si>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</si>
  <si>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</si>
  <si>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</si>
  <si>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</si>
  <si>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</si>
  <si>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</si>
  <si>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</si>
  <si>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</si>
  <si>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</si>
  <si>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</si>
  <si>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</si>
  <si>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</si>
  <si>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</si>
  <si>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</si>
  <si>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</si>
  <si>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</si>
  <si>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</si>
  <si>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</si>
  <si>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</si>
  <si>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</si>
  <si>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</si>
  <si>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</si>
  <si>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</si>
  <si>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</si>
  <si>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</si>
  <si>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</si>
  <si>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</si>
  <si>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</si>
  <si>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</si>
  <si>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</si>
  <si>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</si>
  <si>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</si>
  <si>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</si>
  <si>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</si>
  <si>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Mustang</t>
  </si>
  <si>
    <t>https://en.wikipedia.org/wiki/Mustang_(film)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</si>
  <si>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</si>
  <si>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</si>
  <si>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</si>
  <si>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</si>
  <si>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</si>
  <si>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</si>
  <si>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</si>
  <si>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</si>
  <si>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</si>
  <si>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</si>
  <si>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</si>
  <si>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</si>
  <si>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</si>
  <si>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</si>
  <si>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</si>
  <si>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</si>
  <si>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</si>
  <si>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</si>
  <si>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</si>
  <si>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</si>
  <si>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</si>
  <si>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</si>
  <si>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</si>
  <si>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</si>
  <si>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</si>
  <si>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</si>
  <si>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</si>
  <si>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</si>
  <si>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</si>
  <si>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</si>
  <si>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</si>
  <si>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</si>
  <si>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</si>
  <si>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</si>
  <si>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</si>
  <si>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</si>
  <si>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</si>
  <si>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</si>
  <si>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</si>
  <si>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</si>
  <si>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</si>
  <si>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</si>
  <si>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</si>
  <si>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</si>
  <si>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</si>
  <si>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</si>
  <si>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</si>
  <si>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</si>
  <si>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</si>
  <si>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</si>
  <si>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</si>
  <si>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</si>
  <si>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</si>
  <si>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</si>
  <si>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</si>
  <si>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</si>
  <si>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</si>
  <si>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</si>
  <si>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</si>
  <si>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</si>
  <si>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</si>
  <si>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</si>
  <si>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</si>
  <si>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</si>
  <si>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</si>
  <si>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</si>
  <si>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</si>
  <si>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</si>
  <si>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</si>
  <si>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</si>
  <si>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</si>
  <si>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</si>
  <si>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</si>
  <si>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</si>
  <si>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</si>
  <si>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</si>
  <si>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</si>
  <si>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</si>
  <si>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</si>
  <si>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</si>
  <si>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</si>
  <si>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</si>
  <si>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</si>
  <si>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</si>
  <si>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</si>
  <si>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</si>
  <si>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</si>
  <si>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</si>
  <si>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</si>
  <si>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</si>
  <si>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</si>
  <si>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</si>
  <si>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</si>
  <si>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</si>
  <si>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</si>
  <si>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</si>
  <si>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</si>
  <si>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</si>
  <si>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</si>
  <si>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</si>
  <si>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</si>
  <si>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</si>
  <si>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</si>
  <si>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</si>
  <si>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</si>
  <si>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</si>
  <si>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</si>
  <si>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</si>
  <si>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</si>
  <si>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</si>
  <si>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</si>
  <si>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</si>
  <si>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</si>
  <si>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</si>
  <si>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</si>
  <si>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</si>
  <si>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</si>
  <si>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</si>
  <si>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</si>
  <si>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</si>
  <si>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</si>
  <si>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</si>
  <si>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</si>
  <si>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</si>
  <si>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</si>
  <si>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</si>
  <si>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</si>
  <si>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</si>
  <si>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</si>
  <si>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</si>
  <si>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</si>
  <si>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</si>
  <si>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</si>
  <si>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</si>
  <si>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</si>
  <si>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</si>
  <si>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</si>
  <si>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</si>
  <si>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Paper Towns</t>
  </si>
  <si>
    <t>https://en.wikipedia.org/wiki/Paper_Towns_(film)</t>
  </si>
  <si>
    <t>Jake Schreier</t>
  </si>
  <si>
    <t>Nat Wolff</t>
  </si>
  <si>
    <t>Cara Delevingne</t>
  </si>
  <si>
    <t>Paranormal Activity 4</t>
  </si>
  <si>
    <t>https://en.wikipedia.org/wiki/Paranormal_Activity_4</t>
  </si>
  <si>
    <t>Kathryn Newton</t>
  </si>
  <si>
    <t>Katie Featherston</t>
  </si>
  <si>
    <t>Paranormal Activity: The Ghost Dimension</t>
  </si>
  <si>
    <t>https://en.wikipedia.org/wiki/Paranormal_Activity:_The_Ghost_Dimension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</si>
  <si>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</si>
  <si>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</si>
  <si>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</si>
  <si>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</si>
  <si>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</si>
  <si>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</si>
  <si>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</si>
  <si>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</si>
  <si>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</si>
  <si>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</si>
  <si>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</si>
  <si>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</si>
  <si>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</si>
  <si>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</si>
  <si>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</si>
  <si>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</si>
  <si>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</si>
  <si>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</si>
  <si>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</si>
  <si>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</si>
  <si>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</si>
  <si>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</si>
  <si>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</si>
  <si>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</si>
  <si>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</si>
  <si>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</si>
  <si>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</si>
  <si>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</si>
  <si>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</si>
  <si>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</si>
  <si>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</si>
  <si>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</si>
  <si>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</si>
  <si>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</si>
  <si>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</si>
  <si>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</si>
  <si>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</si>
  <si>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</si>
  <si>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</si>
  <si>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</si>
  <si>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</si>
  <si>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</si>
  <si>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</si>
  <si>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</si>
  <si>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</si>
  <si>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</si>
  <si>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</si>
  <si>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</si>
  <si>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</si>
  <si>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</si>
  <si>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</si>
  <si>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</si>
  <si>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</si>
  <si>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</si>
  <si>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</si>
  <si>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</si>
  <si>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</si>
  <si>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</si>
  <si>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</si>
  <si>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</si>
  <si>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</si>
  <si>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</si>
  <si>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</si>
  <si>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</si>
  <si>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</si>
  <si>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</si>
  <si>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</si>
  <si>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</si>
  <si>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</si>
  <si>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</si>
  <si>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</si>
  <si>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</si>
  <si>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</si>
  <si>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</si>
  <si>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</si>
  <si>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</si>
  <si>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</si>
  <si>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</si>
  <si>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</si>
  <si>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</si>
  <si>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</si>
  <si>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</si>
  <si>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</si>
  <si>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</si>
  <si>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</si>
  <si>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</si>
  <si>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</si>
  <si>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</si>
  <si>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</si>
  <si>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</si>
  <si>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</si>
  <si>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</si>
  <si>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</si>
  <si>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</si>
  <si>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</si>
  <si>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</si>
  <si>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</si>
  <si>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</si>
  <si>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</si>
  <si>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</si>
  <si>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</si>
  <si>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</si>
  <si>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</si>
  <si>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</si>
  <si>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</si>
  <si>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</si>
  <si>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</si>
  <si>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</si>
  <si>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</si>
  <si>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</si>
  <si>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</si>
  <si>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</si>
  <si>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Project Almanac</t>
  </si>
  <si>
    <t>https://en.wikipedia.org/wiki/Project_Almanac</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</si>
  <si>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</si>
  <si>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</si>
  <si>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</si>
  <si>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</si>
  <si>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</si>
  <si>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</si>
  <si>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</si>
  <si>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</si>
  <si>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</si>
  <si>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</si>
  <si>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</si>
  <si>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</si>
  <si>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</si>
  <si>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</si>
  <si>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</si>
  <si>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</si>
  <si>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</si>
  <si>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</si>
  <si>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</si>
  <si>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</si>
  <si>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</si>
  <si>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</si>
  <si>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</si>
  <si>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</si>
  <si>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</si>
  <si>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</si>
  <si>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</si>
  <si>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</si>
  <si>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</si>
  <si>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</si>
  <si>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</si>
  <si>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</si>
  <si>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</si>
  <si>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</si>
  <si>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Rams</t>
  </si>
  <si>
    <t>https://en.wikipedia.org/wiki/Rams_(film)</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</si>
  <si>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</si>
  <si>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</si>
  <si>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</si>
  <si>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</si>
  <si>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</si>
  <si>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</si>
  <si>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</si>
  <si>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</si>
  <si>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</si>
  <si>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</si>
  <si>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</si>
  <si>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</si>
  <si>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</si>
  <si>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</si>
  <si>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</si>
  <si>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</si>
  <si>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</si>
  <si>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</si>
  <si>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</si>
  <si>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</si>
  <si>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</si>
  <si>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</si>
  <si>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</si>
  <si>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</si>
  <si>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</si>
  <si>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</si>
  <si>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</si>
  <si>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</si>
  <si>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</si>
  <si>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</si>
  <si>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</si>
  <si>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</si>
  <si>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</si>
  <si>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</si>
  <si>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</si>
  <si>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</si>
  <si>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</si>
  <si>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</si>
  <si>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</si>
  <si>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</si>
  <si>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</si>
  <si>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</si>
  <si>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</si>
  <si>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</si>
  <si>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</si>
  <si>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</si>
  <si>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</si>
  <si>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</si>
  <si>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</si>
  <si>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</si>
  <si>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</si>
  <si>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</si>
  <si>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</si>
  <si>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</si>
  <si>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</si>
  <si>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</si>
  <si>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</si>
  <si>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</si>
  <si>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</si>
  <si>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</si>
  <si>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</si>
  <si>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</si>
  <si>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</si>
  <si>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</si>
  <si>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</si>
  <si>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</si>
  <si>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</si>
  <si>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</si>
  <si>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</si>
  <si>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</si>
  <si>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</si>
  <si>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</si>
  <si>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</si>
  <si>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</si>
  <si>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</si>
  <si>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</si>
  <si>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</si>
  <si>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</si>
  <si>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</si>
  <si>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</si>
  <si>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</si>
  <si>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</si>
  <si>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</si>
  <si>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</si>
  <si>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</si>
  <si>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</si>
  <si>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</si>
  <si>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</si>
  <si>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</si>
  <si>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</si>
  <si>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</si>
  <si>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</si>
  <si>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</si>
  <si>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</si>
  <si>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</si>
  <si>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</si>
  <si>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</si>
  <si>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</si>
  <si>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</si>
  <si>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</si>
  <si>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</si>
  <si>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</si>
  <si>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</si>
  <si>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</si>
  <si>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</si>
  <si>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</si>
  <si>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</si>
  <si>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</si>
  <si>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</si>
  <si>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</si>
  <si>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</si>
  <si>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</si>
  <si>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</si>
  <si>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</si>
  <si>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</si>
  <si>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</si>
  <si>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</si>
  <si>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</si>
  <si>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</si>
  <si>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</si>
  <si>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</si>
  <si>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</si>
  <si>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</si>
  <si>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</si>
  <si>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</si>
  <si>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</si>
  <si>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</si>
  <si>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</si>
  <si>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</si>
  <si>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</si>
  <si>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</si>
  <si>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</si>
  <si>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</si>
  <si>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</si>
  <si>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</si>
  <si>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</si>
  <si>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</si>
  <si>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</si>
  <si>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</si>
  <si>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</si>
  <si>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</si>
  <si>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</si>
  <si>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</si>
  <si>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</si>
  <si>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</si>
  <si>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</si>
  <si>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</si>
  <si>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</si>
  <si>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</si>
  <si>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</si>
  <si>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Shaun the Sheep Movie</t>
  </si>
  <si>
    <t>https://en.wikipedia.org/wiki/Shaun_the_Sheep_Movie</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</si>
  <si>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</si>
  <si>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</si>
  <si>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</si>
  <si>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</si>
  <si>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</si>
  <si>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</si>
  <si>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</si>
  <si>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</si>
  <si>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</si>
  <si>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</si>
  <si>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</si>
  <si>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</si>
  <si>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</si>
  <si>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</si>
  <si>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</si>
  <si>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</si>
  <si>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</si>
  <si>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</si>
  <si>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</si>
  <si>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</si>
  <si>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</si>
  <si>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</si>
  <si>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</si>
  <si>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</si>
  <si>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</si>
  <si>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</si>
  <si>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</si>
  <si>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Sinister 2</t>
  </si>
  <si>
    <t>https://en.wikipedia.org/wiki/Sinister_2</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</si>
  <si>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</si>
  <si>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</si>
  <si>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</si>
  <si>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</si>
  <si>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</si>
  <si>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</si>
  <si>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</si>
  <si>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</si>
  <si>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</si>
  <si>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</si>
  <si>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</si>
  <si>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</si>
  <si>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</si>
  <si>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</si>
  <si>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</si>
  <si>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</si>
  <si>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</si>
  <si>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</si>
  <si>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</si>
  <si>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</si>
  <si>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</si>
  <si>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</si>
  <si>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Son of Saul</t>
  </si>
  <si>
    <t>https://en.wikipedia.org/wiki/Son_of_Saul</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</si>
  <si>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</si>
  <si>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</si>
  <si>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</si>
  <si>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</si>
  <si>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</si>
  <si>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</si>
  <si>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</si>
  <si>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</si>
  <si>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</si>
  <si>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</si>
  <si>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</si>
  <si>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</si>
  <si>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</si>
  <si>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</si>
  <si>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</si>
  <si>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</si>
  <si>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</si>
  <si>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</si>
  <si>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</si>
  <si>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</si>
  <si>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</si>
  <si>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</si>
  <si>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</si>
  <si>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</si>
  <si>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</si>
  <si>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</si>
  <si>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</si>
  <si>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</si>
  <si>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</si>
  <si>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</si>
  <si>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</si>
  <si>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</si>
  <si>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</si>
  <si>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</si>
  <si>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</si>
  <si>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</si>
  <si>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</si>
  <si>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</si>
  <si>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</si>
  <si>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</si>
  <si>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</si>
  <si>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</si>
  <si>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</si>
  <si>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</si>
  <si>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</si>
  <si>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</si>
  <si>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</si>
  <si>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</si>
  <si>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</si>
  <si>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</si>
  <si>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</si>
  <si>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</si>
  <si>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</si>
  <si>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</si>
  <si>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</si>
  <si>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</si>
  <si>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</si>
  <si>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</si>
  <si>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</si>
  <si>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</si>
  <si>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</si>
  <si>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</si>
  <si>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</si>
  <si>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</si>
  <si>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</si>
  <si>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</si>
  <si>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</si>
  <si>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</si>
  <si>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</si>
  <si>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</si>
  <si>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</si>
  <si>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</si>
  <si>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</si>
  <si>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</si>
  <si>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</si>
  <si>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</si>
  <si>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</si>
  <si>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</si>
  <si>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</si>
  <si>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</si>
  <si>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</si>
  <si>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</si>
  <si>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</si>
  <si>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</si>
  <si>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</si>
  <si>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</si>
  <si>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</si>
  <si>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</si>
  <si>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</si>
  <si>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</si>
  <si>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</si>
  <si>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</si>
  <si>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</si>
  <si>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</si>
  <si>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</si>
  <si>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</si>
  <si>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</si>
  <si>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</si>
  <si>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</si>
  <si>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</si>
  <si>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</si>
  <si>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</si>
  <si>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</si>
  <si>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</si>
  <si>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</si>
  <si>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</si>
  <si>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</si>
  <si>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</si>
  <si>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</si>
  <si>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</si>
  <si>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</si>
  <si>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</si>
  <si>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</si>
  <si>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</si>
  <si>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</si>
  <si>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</si>
  <si>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</si>
  <si>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</si>
  <si>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</si>
  <si>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</si>
  <si>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</si>
  <si>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</si>
  <si>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</si>
  <si>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</si>
  <si>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</si>
  <si>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</si>
  <si>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</si>
  <si>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</si>
  <si>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</si>
  <si>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</si>
  <si>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</si>
  <si>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</si>
  <si>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</si>
  <si>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</si>
  <si>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</si>
  <si>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</si>
  <si>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</si>
  <si>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</si>
  <si>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</si>
  <si>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</si>
  <si>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</si>
  <si>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</si>
  <si>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</si>
  <si>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</si>
  <si>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</si>
  <si>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</si>
  <si>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</si>
  <si>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</si>
  <si>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</si>
  <si>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</si>
  <si>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</si>
  <si>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</si>
  <si>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</si>
  <si>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</si>
  <si>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</si>
  <si>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</si>
  <si>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</si>
  <si>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</si>
  <si>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</si>
  <si>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</si>
  <si>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</si>
  <si>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</si>
  <si>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</si>
  <si>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</si>
  <si>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</si>
  <si>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</si>
  <si>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</si>
  <si>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</si>
  <si>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</si>
  <si>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</si>
  <si>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</si>
  <si>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</si>
  <si>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</si>
  <si>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</si>
  <si>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</si>
  <si>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</si>
  <si>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</si>
  <si>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</si>
  <si>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</si>
  <si>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</si>
  <si>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</si>
  <si>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</si>
  <si>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</si>
  <si>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</si>
  <si>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</si>
  <si>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</si>
  <si>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</si>
  <si>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</si>
  <si>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</si>
  <si>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</si>
  <si>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</si>
  <si>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</si>
  <si>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</si>
  <si>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</si>
  <si>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</si>
  <si>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</si>
  <si>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</si>
  <si>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</si>
  <si>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The Collection</t>
  </si>
  <si>
    <t>https://en.wikipedia.org/wiki/The_Collection_(film)</t>
  </si>
  <si>
    <t>Marcus Dunstan</t>
  </si>
  <si>
    <t>Josh Stewart</t>
  </si>
  <si>
    <t>Emma Fitzpatrick</t>
  </si>
  <si>
    <t>The Conjuring</t>
  </si>
  <si>
    <t>https://en.wikipedia.org/wiki/The_Conjuring_(film)</t>
  </si>
  <si>
    <t>Vera Farmiga</t>
  </si>
  <si>
    <t>Ron Livingston</t>
  </si>
  <si>
    <t>Lili Taylor</t>
  </si>
  <si>
    <t>Shannon Kook</t>
  </si>
  <si>
    <t>The Conjuring 2</t>
  </si>
  <si>
    <t>https://en.wikipedia.org/wiki/The_Conjuring_2</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</si>
  <si>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</si>
  <si>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</si>
  <si>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</si>
  <si>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</si>
  <si>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</si>
  <si>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</si>
  <si>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</si>
  <si>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</si>
  <si>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</si>
  <si>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</si>
  <si>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</si>
  <si>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</si>
  <si>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</si>
  <si>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</si>
  <si>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</si>
  <si>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</si>
  <si>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</si>
  <si>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</si>
  <si>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</si>
  <si>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</si>
  <si>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</si>
  <si>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</si>
  <si>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</si>
  <si>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</si>
  <si>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</si>
  <si>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</si>
  <si>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</si>
  <si>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</si>
  <si>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</si>
  <si>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</si>
  <si>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</si>
  <si>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</si>
  <si>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</si>
  <si>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</si>
  <si>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</si>
  <si>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</si>
  <si>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</si>
  <si>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</si>
  <si>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</si>
  <si>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</si>
  <si>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</si>
  <si>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</si>
  <si>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</si>
  <si>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</si>
  <si>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</si>
  <si>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</si>
  <si>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</si>
  <si>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</si>
  <si>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</si>
  <si>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</si>
  <si>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</si>
  <si>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</si>
  <si>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</si>
  <si>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</si>
  <si>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</si>
  <si>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</si>
  <si>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</si>
  <si>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</si>
  <si>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</si>
  <si>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The Fault in Our Stars</t>
  </si>
  <si>
    <t>https://en.wikipedia.org/wiki/The_Fault_in_Our_Stars_(film)</t>
  </si>
  <si>
    <t>Josh Boone</t>
  </si>
  <si>
    <t>The Five-Year Engagement</t>
  </si>
  <si>
    <t>https://en.wikipedia.org/wiki/The_Five-Year_Engagement</t>
  </si>
  <si>
    <t>Chris Pratt</t>
  </si>
  <si>
    <t>Rhys Ifans</t>
  </si>
  <si>
    <t>The Forest</t>
  </si>
  <si>
    <t>https://en.wikipedia.org/wiki/The_Forest_(2016_film)</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</si>
  <si>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</si>
  <si>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</si>
  <si>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</si>
  <si>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</si>
  <si>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</si>
  <si>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</si>
  <si>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</si>
  <si>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</si>
  <si>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</si>
  <si>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</si>
  <si>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</si>
  <si>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</si>
  <si>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</si>
  <si>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</si>
  <si>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</si>
  <si>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</si>
  <si>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</si>
  <si>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</si>
  <si>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</si>
  <si>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</si>
  <si>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</si>
  <si>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</si>
  <si>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</si>
  <si>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</si>
  <si>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</si>
  <si>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</si>
  <si>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</si>
  <si>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</si>
  <si>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</si>
  <si>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</si>
  <si>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</si>
  <si>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</si>
  <si>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</si>
  <si>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</si>
  <si>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</si>
  <si>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</si>
  <si>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</si>
  <si>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</si>
  <si>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</si>
  <si>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</si>
  <si>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</si>
  <si>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</si>
  <si>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</si>
  <si>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</si>
  <si>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</si>
  <si>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</si>
  <si>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</si>
  <si>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</si>
  <si>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</si>
  <si>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</si>
  <si>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</si>
  <si>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The Hundred-Foot Journey</t>
  </si>
  <si>
    <t>https://en.wikipedia.org/wiki/The_Hundred-Foot_Journey_(film)</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</si>
  <si>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</si>
  <si>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</si>
  <si>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</si>
  <si>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</si>
  <si>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</si>
  <si>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</si>
  <si>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</si>
  <si>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</si>
  <si>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</si>
  <si>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</si>
  <si>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</si>
  <si>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</si>
  <si>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</si>
  <si>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</si>
  <si>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</si>
  <si>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</si>
  <si>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</si>
  <si>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</si>
  <si>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</si>
  <si>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</si>
  <si>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</si>
  <si>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</si>
  <si>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</si>
  <si>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</si>
  <si>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</si>
  <si>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</si>
  <si>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</si>
  <si>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</si>
  <si>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</si>
  <si>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</si>
  <si>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The Impossible</t>
  </si>
  <si>
    <t>https://en.wikipedia.org/wiki/The_Impossible_(2012_film)</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</si>
  <si>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</si>
  <si>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</si>
  <si>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</si>
  <si>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</si>
  <si>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</si>
  <si>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</si>
  <si>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</si>
  <si>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</si>
  <si>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</si>
  <si>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</si>
  <si>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</si>
  <si>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</si>
  <si>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</si>
  <si>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</si>
  <si>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</si>
  <si>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</si>
  <si>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</si>
  <si>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</si>
  <si>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</si>
  <si>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</si>
  <si>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</si>
  <si>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</si>
  <si>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</si>
  <si>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</si>
  <si>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</si>
  <si>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</si>
  <si>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</si>
  <si>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</si>
  <si>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</si>
  <si>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</si>
  <si>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</si>
  <si>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</si>
  <si>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</si>
  <si>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</si>
  <si>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</si>
  <si>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</si>
  <si>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</si>
  <si>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</si>
  <si>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</si>
  <si>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</si>
  <si>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</si>
  <si>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</si>
  <si>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</si>
  <si>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</si>
  <si>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</si>
  <si>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</si>
  <si>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</si>
  <si>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</si>
  <si>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</si>
  <si>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</si>
  <si>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</si>
  <si>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</si>
  <si>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</si>
  <si>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</si>
  <si>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</si>
  <si>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</si>
  <si>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</si>
  <si>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</si>
  <si>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</si>
  <si>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</si>
  <si>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</si>
  <si>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</si>
  <si>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</si>
  <si>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</si>
  <si>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</si>
  <si>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</si>
  <si>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</si>
  <si>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</si>
  <si>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</si>
  <si>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</si>
  <si>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</si>
  <si>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</si>
  <si>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</si>
  <si>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</si>
  <si>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</si>
  <si>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</si>
  <si>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</si>
  <si>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</si>
  <si>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</si>
  <si>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</si>
  <si>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</si>
  <si>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</si>
  <si>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</si>
  <si>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</si>
  <si>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</si>
  <si>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</si>
  <si>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</si>
  <si>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</si>
  <si>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</si>
  <si>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</si>
  <si>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</si>
  <si>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</si>
  <si>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</si>
  <si>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</si>
  <si>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</si>
  <si>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</si>
  <si>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</si>
  <si>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</si>
  <si>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</si>
  <si>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</si>
  <si>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</si>
  <si>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</si>
  <si>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</si>
  <si>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</si>
  <si>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</si>
  <si>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</si>
  <si>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</si>
  <si>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</si>
  <si>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</si>
  <si>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</si>
  <si>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</si>
  <si>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</si>
  <si>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</si>
  <si>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</si>
  <si>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</si>
  <si>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</si>
  <si>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</si>
  <si>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</si>
  <si>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</si>
  <si>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</si>
  <si>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</si>
  <si>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</si>
  <si>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</si>
  <si>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</si>
  <si>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</si>
  <si>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</si>
  <si>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</si>
  <si>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</si>
  <si>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</si>
  <si>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</si>
  <si>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</si>
  <si>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</si>
  <si>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</si>
  <si>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</si>
  <si>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</si>
  <si>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</si>
  <si>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</si>
  <si>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</si>
  <si>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</si>
  <si>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</si>
  <si>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</si>
  <si>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</si>
  <si>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</si>
  <si>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</si>
  <si>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</si>
  <si>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</si>
  <si>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</si>
  <si>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</si>
  <si>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</si>
  <si>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</si>
  <si>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</si>
  <si>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</si>
  <si>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</si>
  <si>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</si>
  <si>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</si>
  <si>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</si>
  <si>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</si>
  <si>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</si>
  <si>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</si>
  <si>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</si>
  <si>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</si>
  <si>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</si>
  <si>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</si>
  <si>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</si>
  <si>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</si>
  <si>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</si>
  <si>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</si>
  <si>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</si>
  <si>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</si>
  <si>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</si>
  <si>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</si>
  <si>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</si>
  <si>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</si>
  <si>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The Possession</t>
  </si>
  <si>
    <t>https://en.wikipedia.org/wiki/The_Possession_(2012_film)</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</si>
  <si>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</si>
  <si>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</si>
  <si>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</si>
  <si>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</si>
  <si>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</si>
  <si>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</si>
  <si>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</si>
  <si>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</si>
  <si>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</si>
  <si>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</si>
  <si>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</si>
  <si>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</si>
  <si>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</si>
  <si>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</si>
  <si>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</si>
  <si>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</si>
  <si>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</si>
  <si>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</si>
  <si>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</si>
  <si>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</si>
  <si>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</si>
  <si>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</si>
  <si>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</si>
  <si>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</si>
  <si>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</si>
  <si>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</si>
  <si>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</si>
  <si>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</si>
  <si>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</si>
  <si>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</si>
  <si>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</si>
  <si>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</si>
  <si>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</si>
  <si>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</si>
  <si>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</si>
  <si>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</si>
  <si>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</si>
  <si>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</si>
  <si>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</si>
  <si>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</si>
  <si>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</si>
  <si>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</si>
  <si>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</si>
  <si>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</si>
  <si>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</si>
  <si>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</si>
  <si>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</si>
  <si>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</si>
  <si>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</si>
  <si>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</si>
  <si>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</si>
  <si>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</si>
  <si>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</si>
  <si>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The Shallows</t>
  </si>
  <si>
    <t>https://en.wikipedia.org/wiki/The_Shallows_(film)</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</si>
  <si>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</si>
  <si>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</si>
  <si>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</si>
  <si>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</si>
  <si>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</si>
  <si>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</si>
  <si>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</si>
  <si>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</si>
  <si>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</si>
  <si>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</si>
  <si>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</si>
  <si>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</si>
  <si>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</si>
  <si>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</si>
  <si>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</si>
  <si>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</si>
  <si>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</si>
  <si>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</si>
  <si>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</si>
  <si>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</si>
  <si>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</si>
  <si>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</si>
  <si>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</si>
  <si>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</si>
  <si>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</si>
  <si>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</si>
  <si>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</si>
  <si>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</si>
  <si>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</si>
  <si>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</si>
  <si>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</si>
  <si>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</si>
  <si>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</si>
  <si>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</si>
  <si>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</si>
  <si>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</si>
  <si>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The Theory of Everything</t>
  </si>
  <si>
    <t>https://en.wikipedia.org/wiki/The_Theory_of_Everything_(2014_film)</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</si>
  <si>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</si>
  <si>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</si>
  <si>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</si>
  <si>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</si>
  <si>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</si>
  <si>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</si>
  <si>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</si>
  <si>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</si>
  <si>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</si>
  <si>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</si>
  <si>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</si>
  <si>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</si>
  <si>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</si>
  <si>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</si>
  <si>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</si>
  <si>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</si>
  <si>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</si>
  <si>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</si>
  <si>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</si>
  <si>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</si>
  <si>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</si>
  <si>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</si>
  <si>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</si>
  <si>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</si>
  <si>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</si>
  <si>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</si>
  <si>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</si>
  <si>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</si>
  <si>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</si>
  <si>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</si>
  <si>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</si>
  <si>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</si>
  <si>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</si>
  <si>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</si>
  <si>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</si>
  <si>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</si>
  <si>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</si>
  <si>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</si>
  <si>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</si>
  <si>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</si>
  <si>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</si>
  <si>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</si>
  <si>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</si>
  <si>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</si>
  <si>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</si>
  <si>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</si>
  <si>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</si>
  <si>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</si>
  <si>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</si>
  <si>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</si>
  <si>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</si>
  <si>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</si>
  <si>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</si>
  <si>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</si>
  <si>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</si>
  <si>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</si>
  <si>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</si>
  <si>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</si>
  <si>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</si>
  <si>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</si>
  <si>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</si>
  <si>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</si>
  <si>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</si>
  <si>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</si>
  <si>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</si>
  <si>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</si>
  <si>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</si>
  <si>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</si>
  <si>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</si>
  <si>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</si>
  <si>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</si>
  <si>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</si>
  <si>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</si>
  <si>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</si>
  <si>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</si>
  <si>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</si>
  <si>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</si>
  <si>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</si>
  <si>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</si>
  <si>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</si>
  <si>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</si>
  <si>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</si>
  <si>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</si>
  <si>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</si>
  <si>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The Young Messiah</t>
  </si>
  <si>
    <t>https://en.wikipedia.org/wiki/The_Young_Messiah_(film)</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</si>
  <si>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</si>
  <si>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</si>
  <si>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</si>
  <si>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</si>
  <si>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</si>
  <si>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</si>
  <si>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</si>
  <si>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</si>
  <si>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</si>
  <si>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</si>
  <si>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</si>
  <si>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</si>
  <si>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</si>
  <si>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</si>
  <si>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</si>
  <si>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</si>
  <si>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</si>
  <si>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</si>
  <si>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</si>
  <si>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</si>
  <si>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</si>
  <si>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</si>
  <si>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</si>
  <si>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</si>
  <si>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</si>
  <si>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</si>
  <si>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</si>
  <si>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</si>
  <si>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</si>
  <si>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</si>
  <si>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</si>
  <si>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</si>
  <si>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</si>
  <si>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</si>
  <si>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</si>
  <si>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</si>
  <si>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</si>
  <si>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</si>
  <si>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</si>
  <si>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</si>
  <si>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</si>
  <si>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</si>
  <si>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</si>
  <si>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</si>
  <si>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</si>
  <si>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</si>
  <si>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</si>
  <si>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</si>
  <si>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</si>
  <si>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</si>
  <si>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</si>
  <si>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</si>
  <si>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</si>
  <si>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</si>
  <si>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</si>
  <si>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</si>
  <si>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</si>
  <si>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</si>
  <si>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</si>
  <si>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</si>
  <si>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</si>
  <si>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</si>
  <si>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</si>
  <si>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</si>
  <si>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</si>
  <si>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</si>
  <si>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</si>
  <si>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</si>
  <si>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</si>
  <si>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</si>
  <si>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</si>
  <si>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</si>
  <si>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</si>
  <si>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</si>
  <si>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</si>
  <si>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</si>
  <si>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</si>
  <si>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</si>
  <si>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</si>
  <si>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</si>
  <si>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</si>
  <si>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</si>
  <si>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</si>
  <si>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</si>
  <si>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</si>
  <si>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</si>
  <si>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</si>
  <si>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</si>
  <si>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</si>
  <si>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</si>
  <si>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</si>
  <si>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</si>
  <si>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</si>
  <si>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</si>
  <si>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</si>
  <si>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</si>
  <si>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</si>
  <si>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</si>
  <si>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</si>
  <si>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</si>
  <si>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</si>
  <si>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</si>
  <si>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</si>
  <si>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</si>
  <si>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</si>
  <si>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</si>
  <si>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</si>
  <si>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</si>
  <si>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</si>
  <si>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</si>
  <si>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</si>
  <si>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</si>
  <si>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</si>
  <si>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</si>
  <si>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</si>
  <si>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</si>
  <si>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</si>
  <si>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</si>
  <si>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</si>
  <si>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</si>
  <si>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</si>
  <si>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</si>
  <si>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</si>
  <si>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</si>
  <si>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</si>
  <si>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</si>
  <si>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</si>
  <si>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</si>
  <si>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</si>
  <si>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</si>
  <si>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</si>
  <si>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</si>
  <si>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</si>
  <si>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</si>
  <si>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</si>
  <si>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</si>
  <si>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</si>
  <si>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</si>
  <si>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</si>
  <si>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</si>
  <si>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</si>
  <si>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</si>
  <si>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</si>
  <si>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</si>
  <si>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</si>
  <si>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</si>
  <si>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</si>
  <si>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</si>
  <si>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</si>
  <si>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</si>
  <si>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</si>
  <si>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</si>
  <si>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</si>
  <si>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</si>
  <si>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</si>
  <si>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</si>
  <si>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</si>
  <si>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</si>
  <si>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</si>
  <si>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</si>
  <si>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</si>
  <si>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</si>
  <si>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</si>
  <si>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</si>
  <si>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</si>
  <si>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</si>
  <si>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</si>
  <si>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</si>
  <si>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</si>
  <si>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</si>
  <si>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</si>
  <si>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</si>
  <si>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</si>
  <si>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</si>
  <si>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</si>
  <si>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</si>
  <si>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</si>
  <si>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</si>
  <si>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</si>
  <si>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</si>
  <si>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</si>
  <si>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</si>
  <si>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</si>
  <si>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</si>
  <si>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</si>
  <si>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</si>
  <si>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</si>
  <si>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</si>
  <si>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</si>
  <si>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</si>
  <si>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</si>
  <si>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</si>
  <si>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</si>
  <si>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</si>
  <si>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</si>
  <si>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</si>
  <si>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</si>
  <si>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</si>
  <si>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</si>
  <si>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</si>
  <si>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</si>
  <si>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</si>
  <si>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</si>
  <si>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</si>
  <si>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</si>
  <si>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</si>
  <si>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</si>
  <si>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</si>
  <si>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</si>
  <si>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 xml:space="preserve">Main Genre </t>
  </si>
  <si>
    <t xml:space="preserve">Main Director </t>
  </si>
  <si>
    <t>Profit($)</t>
  </si>
  <si>
    <t>Year</t>
  </si>
  <si>
    <t>Genre</t>
  </si>
  <si>
    <t>Director</t>
  </si>
  <si>
    <t>David Leitch</t>
  </si>
  <si>
    <t>Actor</t>
  </si>
  <si>
    <t>Marc Abraham (director/screenplay) Tom Hiddleston</t>
  </si>
  <si>
    <t>Row Labels</t>
  </si>
  <si>
    <t>Sum of Box Office Revenue ($)</t>
  </si>
  <si>
    <t>Sum of Profit($)</t>
  </si>
  <si>
    <t>Count of Movie Title</t>
  </si>
  <si>
    <t>Month-Name</t>
  </si>
  <si>
    <t>January</t>
  </si>
  <si>
    <t>February</t>
  </si>
  <si>
    <t>March</t>
  </si>
  <si>
    <t>April</t>
  </si>
  <si>
    <t>May</t>
  </si>
  <si>
    <t>June</t>
  </si>
  <si>
    <t>July</t>
  </si>
  <si>
    <t>August</t>
  </si>
  <si>
    <t>September</t>
  </si>
  <si>
    <t>October</t>
  </si>
  <si>
    <t>November</t>
  </si>
  <si>
    <t>December</t>
  </si>
  <si>
    <t>Sum of Budget ($)</t>
  </si>
  <si>
    <t>Genres</t>
  </si>
  <si>
    <t>Directors</t>
  </si>
  <si>
    <t>movies</t>
  </si>
  <si>
    <t>Revenue</t>
  </si>
  <si>
    <t>Profit</t>
  </si>
  <si>
    <t>Top Director</t>
  </si>
  <si>
    <t>Rank</t>
  </si>
  <si>
    <t>Movies</t>
  </si>
  <si>
    <t>Budgets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</si>
</sst>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5" formatCode="_([$$-409]* #,##0.00_);_([$$-409]* \(#,##0.00\);_([$$-409]* &quot;-&quot;??_);_(@_)"/>
    <numFmt numFmtId="170" formatCode="_(&quot;$&quot;* #,##0_);_(&quot;$&quot;* \(#,##0\);_(&quot;$&quot;* &quot;-&quot;??_);_(@_)"/>
  </numFmts>
  <fonts count="11" x14ac:knownFonts="1">
    <font>
      <sz val="10"/>
      <color rgb="FF000000"/>
      <name val="Arial"/>
      <scheme val="minor"/>
    </font>
    <font>
      <sz val="10"/>
      <color theme="1"/>
      <name val="Arial"/>
    </font>
    <font>
      <sz val="10"/>
      <color theme="1"/>
      <name val="Arial"/>
      <scheme val="minor"/>
    </font>
    <font>
      <u/>
      <sz val="10"/>
      <color rgb="FF1155CC"/>
      <name val="Arial"/>
    </font>
    <font>
      <sz val="10"/>
      <color rgb="FF000000"/>
      <name val="Arial"/>
    </font>
    <font>
      <b/>
      <sz val="10"/>
      <color theme="1"/>
      <name val="Arial"/>
    </font>
    <font>
      <b/>
      <sz val="10"/>
      <color theme="1"/>
      <name val="Arial"/>
      <scheme val="minor"/>
    </font>
    <font>
      <sz val="10"/>
      <color rgb="FF000000"/>
      <name val="Arial"/>
      <family val="2"/>
      <scheme val="minor"/>
    </font>
    <font>
      <b/>
      <sz val="10"/>
      <color theme="1"/>
      <name val="Arial"/>
      <family val="2"/>
    </font>
    <font>
      <sz val="10"/>
      <color rgb="FF000000"/>
      <name val="Arial"/>
      <scheme val="minor"/>
    </font>
    <font>
      <b/>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44" fontId="9" fillId="0" borderId="0" applyFont="0" applyFill="0" applyBorder="0" applyAlignment="0" applyProtection="0"/>
  </cellStyleXfs>
  <cellXfs count="42">
    <xf numFmtId="0" fontId="0" fillId="0" borderId="0" xfId="0" applyFont="1" applyAlignment="1"/>
    <xf numFmtId="0" fontId="1" fillId="0" borderId="0" xfId="0" applyFont="1" applyAlignment="1">
      <alignment horizontal="left"/>
    </xf>
    <xf numFmtId="0" fontId="1" fillId="0" borderId="0" xfId="0" applyFont="1" applyAlignment="1">
      <alignment horizontal="left"/>
    </xf>
    <xf numFmtId="0" fontId="2" fillId="0" borderId="0" xfId="0" applyFont="1" applyAlignment="1">
      <alignment horizontal="left"/>
    </xf>
    <xf numFmtId="0" fontId="2" fillId="0" borderId="0" xfId="0" applyFont="1"/>
    <xf numFmtId="0" fontId="1" fillId="0" borderId="0" xfId="0" applyFont="1" applyAlignment="1"/>
    <xf numFmtId="0" fontId="3" fillId="0" borderId="0" xfId="0" applyFont="1" applyAlignment="1"/>
    <xf numFmtId="0" fontId="4" fillId="2" borderId="0" xfId="0" applyFont="1" applyFill="1" applyAlignment="1"/>
    <xf numFmtId="0" fontId="1" fillId="2" borderId="0" xfId="0" applyFont="1" applyFill="1" applyAlignment="1"/>
    <xf numFmtId="0" fontId="1" fillId="0" borderId="0" xfId="0" applyFont="1" applyAlignment="1"/>
    <xf numFmtId="164" fontId="1" fillId="0" borderId="0" xfId="0" applyNumberFormat="1" applyFont="1" applyAlignment="1">
      <alignment horizontal="right"/>
    </xf>
    <xf numFmtId="0" fontId="2" fillId="0" borderId="0" xfId="0" applyFont="1" applyAlignment="1">
      <alignment horizontal="right"/>
    </xf>
    <xf numFmtId="49" fontId="1" fillId="0" borderId="0" xfId="0" applyNumberFormat="1" applyFont="1" applyAlignment="1">
      <alignment horizontal="left"/>
    </xf>
    <xf numFmtId="0" fontId="4" fillId="2" borderId="0" xfId="0" applyFont="1" applyFill="1" applyAlignment="1">
      <alignment horizontal="left"/>
    </xf>
    <xf numFmtId="0" fontId="5" fillId="0" borderId="0" xfId="0" applyFont="1" applyAlignment="1">
      <alignment horizontal="left" wrapText="1"/>
    </xf>
    <xf numFmtId="0" fontId="5" fillId="0" borderId="0" xfId="0" applyFont="1" applyAlignment="1">
      <alignment horizontal="left"/>
    </xf>
    <xf numFmtId="164" fontId="5" fillId="0" borderId="0" xfId="0" applyNumberFormat="1" applyFont="1" applyAlignment="1">
      <alignment horizontal="left"/>
    </xf>
    <xf numFmtId="164" fontId="5" fillId="0" borderId="0" xfId="0" applyNumberFormat="1" applyFont="1" applyAlignment="1">
      <alignment horizontal="left"/>
    </xf>
    <xf numFmtId="0" fontId="6" fillId="0" borderId="0" xfId="0" applyFont="1" applyAlignment="1"/>
    <xf numFmtId="0" fontId="6" fillId="0" borderId="0" xfId="0" applyFont="1"/>
    <xf numFmtId="0" fontId="1" fillId="0" borderId="0" xfId="0" applyFont="1" applyAlignment="1">
      <alignment wrapText="1"/>
    </xf>
    <xf numFmtId="0" fontId="2" fillId="0" borderId="0" xfId="0" applyFont="1"/>
    <xf numFmtId="164" fontId="1" fillId="0" borderId="0" xfId="0" applyNumberFormat="1" applyFont="1" applyAlignment="1">
      <alignment horizontal="right"/>
    </xf>
    <xf numFmtId="164" fontId="2" fillId="0" borderId="0" xfId="0" applyNumberFormat="1" applyFont="1"/>
    <xf numFmtId="49" fontId="1" fillId="0" borderId="0" xfId="0" applyNumberFormat="1" applyFont="1" applyAlignment="1">
      <alignment horizontal="left" wrapText="1"/>
    </xf>
    <xf numFmtId="0" fontId="2" fillId="0" borderId="0" xfId="0" applyFont="1" applyAlignment="1">
      <alignment wrapText="1"/>
    </xf>
    <xf numFmtId="14" fontId="1" fillId="0" borderId="0" xfId="0" applyNumberFormat="1" applyFont="1" applyAlignment="1">
      <alignment horizontal="left"/>
    </xf>
    <xf numFmtId="14" fontId="1" fillId="0" borderId="0" xfId="0" applyNumberFormat="1" applyFont="1" applyAlignment="1">
      <alignment horizontal="right"/>
    </xf>
    <xf numFmtId="14" fontId="0" fillId="0" borderId="0" xfId="0" applyNumberFormat="1" applyFont="1" applyAlignment="1"/>
    <xf numFmtId="14" fontId="5" fillId="0" borderId="0" xfId="0" applyNumberFormat="1" applyFont="1" applyAlignment="1">
      <alignment horizontal="left"/>
    </xf>
    <xf numFmtId="14" fontId="2" fillId="0" borderId="0" xfId="0" applyNumberFormat="1" applyFont="1"/>
    <xf numFmtId="0" fontId="7"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44" fontId="0" fillId="0" borderId="0" xfId="0" applyNumberFormat="1" applyFont="1" applyAlignment="1"/>
    <xf numFmtId="165" fontId="0" fillId="0" borderId="0" xfId="0" applyNumberFormat="1" applyFont="1" applyAlignment="1"/>
    <xf numFmtId="0" fontId="8" fillId="0" borderId="0" xfId="0" applyFont="1" applyAlignment="1">
      <alignment horizontal="left"/>
    </xf>
    <xf numFmtId="44" fontId="0" fillId="0" borderId="0" xfId="1" applyFont="1" applyAlignment="1"/>
    <xf numFmtId="0" fontId="10" fillId="0" borderId="0" xfId="0" applyFont="1" applyAlignment="1"/>
    <xf numFmtId="170" fontId="0" fillId="0" borderId="0" xfId="0" applyNumberFormat="1" applyFont="1" applyAlignment="1"/>
    <xf numFmtId="170" fontId="0" fillId="0" borderId="0" xfId="1" applyNumberFormat="1" applyFont="1" applyAlignment="1"/>
  </cellXfs>
  <cellStyles count="2">
    <cellStyle name="Currency" xfId="1" builtinId="4"/>
    <cellStyle name="Normal" xfId="0" builtinId="0"/>
  </cellStyles>
  <dxfs count="95">
    <dxf>
      <numFmt numFmtId="170" formatCode="_(&quot;$&quot;* #,##0_);_(&quot;$&quot;* \(#,##0\);_(&quot;$&quot;* &quot;-&quot;??_);_(@_)"/>
    </dxf>
    <dxf>
      <numFmt numFmtId="0" formatCode="General"/>
    </dxf>
    <dxf>
      <numFmt numFmtId="165" formatCode="_([$$-409]* #,##0.00_);_([$$-409]* \(#,##0.00\);_([$$-409]* &quot;-&quot;??_);_(@_)"/>
    </dxf>
    <dxf>
      <numFmt numFmtId="165" formatCode="_([$$-409]* #,##0.00_);_([$$-409]* \(#,##0.00\);_([$$-409]* &quot;-&quot;??_);_(@_)"/>
    </dxf>
    <dxf>
      <numFmt numFmtId="0" formatCode="General"/>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_(&quot;$&quot;* #,##0_);_(&quot;$&quot;* \(#,##0\);_(&quot;$&quot;* &quot;-&quot;??_);_(@_)"/>
    </dxf>
    <dxf>
      <numFmt numFmtId="0" formatCode="General"/>
    </dxf>
    <dxf>
      <numFmt numFmtId="165" formatCode="_([$$-409]* #,##0.00_);_([$$-409]* \(#,##0.00\);_([$$-409]* &quot;-&quot;??_);_(@_)"/>
    </dxf>
    <dxf>
      <numFmt numFmtId="165" formatCode="_([$$-409]* #,##0.00_);_([$$-409]* \(#,##0.00\);_([$$-409]* &quot;-&quot;??_);_(@_)"/>
    </dxf>
    <dxf>
      <numFmt numFmtId="0" formatCode="General"/>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_(&quot;$&quot;* #,##0_);_(&quot;$&quot;* \(#,##0\);_(&quot;$&quot;* &quot;-&quot;??_);_(@_)"/>
    </dxf>
    <dxf>
      <numFmt numFmtId="0" formatCode="General"/>
    </dxf>
    <dxf>
      <numFmt numFmtId="165" formatCode="_([$$-409]* #,##0.00_);_([$$-409]* \(#,##0.00\);_([$$-409]* &quot;-&quot;??_);_(@_)"/>
    </dxf>
    <dxf>
      <numFmt numFmtId="165" formatCode="_([$$-409]* #,##0.00_);_([$$-409]* \(#,##0.00\);_([$$-409]* &quot;-&quot;??_);_(@_)"/>
    </dxf>
    <dxf>
      <numFmt numFmtId="0" formatCode="General"/>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_(&quot;$&quot;* #,##0_);_(&quot;$&quot;* \(#,##0\);_(&quot;$&quot;* &quot;-&quot;??_);_(@_)"/>
    </dxf>
    <dxf>
      <numFmt numFmtId="0" formatCode="General"/>
    </dxf>
    <dxf>
      <numFmt numFmtId="165" formatCode="_([$$-409]* #,##0.00_);_([$$-409]* \(#,##0.00\);_([$$-409]* &quot;-&quot;??_);_(@_)"/>
    </dxf>
    <dxf>
      <numFmt numFmtId="165" formatCode="_([$$-409]* #,##0.00_);_([$$-409]* \(#,##0.00\);_([$$-409]* &quot;-&quot;??_);_(@_)"/>
    </dxf>
    <dxf>
      <numFmt numFmtId="0" formatCode="General"/>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_(&quot;$&quot;* #,##0_);_(&quot;$&quot;* \(#,##0\);_(&quot;$&quot;* &quot;-&quot;??_);_(@_)"/>
    </dxf>
    <dxf>
      <numFmt numFmtId="0" formatCode="General"/>
    </dxf>
    <dxf>
      <numFmt numFmtId="165" formatCode="_([$$-409]* #,##0.00_);_([$$-409]* \(#,##0.00\);_([$$-409]* &quot;-&quot;??_);_(@_)"/>
    </dxf>
    <dxf>
      <numFmt numFmtId="165" formatCode="_([$$-409]* #,##0.00_);_([$$-409]* \(#,##0.00\);_([$$-409]* &quot;-&quot;??_);_(@_)"/>
    </dxf>
    <dxf>
      <numFmt numFmtId="0" formatCode="General"/>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_(&quot;$&quot;* #,##0_);_(&quot;$&quot;* \(#,##0\);_(&quot;$&quot;* &quot;-&quot;??_);_(@_)"/>
    </dxf>
    <dxf>
      <numFmt numFmtId="0" formatCode="General"/>
    </dxf>
    <dxf>
      <numFmt numFmtId="165" formatCode="_([$$-409]* #,##0.00_);_([$$-409]* \(#,##0.00\);_([$$-409]* &quot;-&quot;??_);_(@_)"/>
    </dxf>
    <dxf>
      <numFmt numFmtId="165" formatCode="_([$$-409]* #,##0.00_);_([$$-409]* \(#,##0.00\);_([$$-409]* &quot;-&quot;??_);_(@_)"/>
    </dxf>
    <dxf>
      <numFmt numFmtId="0" formatCode="General"/>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_(&quot;$&quot;* #,##0_);_(&quot;$&quot;* \(#,##0\);_(&quot;$&quot;* &quot;-&quot;??_);_(@_)"/>
    </dxf>
    <dxf>
      <numFmt numFmtId="0" formatCode="General"/>
    </dxf>
    <dxf>
      <numFmt numFmtId="165" formatCode="_([$$-409]* #,##0.00_);_([$$-409]* \(#,##0.00\);_([$$-409]* &quot;-&quot;??_);_(@_)"/>
    </dxf>
    <dxf>
      <numFmt numFmtId="165" formatCode="_([$$-409]* #,##0.00_);_([$$-409]* \(#,##0.00\);_([$$-409]* &quot;-&quot;??_);_(@_)"/>
    </dxf>
    <dxf>
      <numFmt numFmtId="0" formatCode="General"/>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0" formatCode="_(&quot;$&quot;* #,##0_);_(&quot;$&quot;* \(#,##0\);_(&quot;$&quot;* &quot;-&quot;??_);_(@_)"/>
    </dxf>
    <dxf>
      <numFmt numFmtId="0" formatCode="General"/>
    </dxf>
    <dxf>
      <numFmt numFmtId="165" formatCode="_([$$-409]* #,##0.00_);_([$$-409]* \(#,##0.00\);_([$$-409]* &quot;-&quot;??_);_(@_)"/>
    </dxf>
    <dxf>
      <numFmt numFmtId="165" formatCode="_([$$-409]* #,##0.00_);_([$$-409]* \(#,##0.00\);_([$$-409]* &quot;-&quot;??_);_(@_)"/>
    </dxf>
    <dxf>
      <numFmt numFmtId="0" formatCode="General"/>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z val="9"/>
        <color theme="1"/>
        <name val="Arial"/>
        <family val="2"/>
        <scheme val="minor"/>
      </font>
      <fill>
        <patternFill patternType="solid">
          <bgColor theme="4"/>
        </patternFill>
      </fill>
      <border diagonalUp="0" diagonalDown="0">
        <left/>
        <right/>
        <top/>
        <bottom/>
        <vertical style="thin">
          <color auto="1"/>
        </vertical>
        <horizontal/>
      </border>
    </dxf>
    <dxf>
      <font>
        <b/>
        <color theme="1"/>
      </font>
      <border>
        <bottom style="thin">
          <color theme="7"/>
        </bottom>
        <vertical/>
        <horizontal/>
      </border>
    </dxf>
    <dxf>
      <font>
        <sz val="9"/>
        <color theme="1"/>
        <name val="Arial"/>
        <family val="2"/>
        <scheme val="major"/>
      </font>
      <fill>
        <patternFill>
          <bgColor theme="4"/>
        </patternFill>
      </fill>
      <border diagonalUp="0" diagonalDown="0">
        <left/>
        <right/>
        <top/>
        <bottom/>
        <vertical/>
        <horizontal/>
      </border>
    </dxf>
    <dxf>
      <font>
        <b val="0"/>
        <i val="0"/>
        <strike val="0"/>
        <sz val="12"/>
        <color theme="1"/>
        <name val="Arial"/>
        <family val="2"/>
        <scheme val="major"/>
      </font>
      <border>
        <bottom style="thin">
          <color theme="7"/>
        </bottom>
        <vertical/>
        <horizontal/>
      </border>
    </dxf>
    <dxf>
      <font>
        <color theme="1"/>
      </font>
      <fill>
        <patternFill patternType="solid">
          <bgColor theme="2" tint="-9.9948118533890809E-2"/>
        </patternFill>
      </fill>
      <border diagonalUp="0" diagonalDown="0">
        <left/>
        <right/>
        <top/>
        <bottom/>
        <vertical/>
        <horizontal/>
      </border>
    </dxf>
    <dxf>
      <fill>
        <patternFill patternType="none">
          <bgColor auto="1"/>
        </patternFill>
      </fill>
    </dxf>
    <dxf>
      <fill>
        <patternFill patternType="none">
          <bgColor auto="1"/>
        </patternFill>
      </fill>
    </dxf>
    <dxf>
      <numFmt numFmtId="170" formatCode="_(&quot;$&quot;* #,##0_);_(&quot;$&quot;* \(#,##0\);_(&quot;$&quot;* &quot;-&quot;??_);_(@_)"/>
    </dxf>
    <dxf>
      <numFmt numFmtId="0" formatCode="General"/>
    </dxf>
    <dxf>
      <numFmt numFmtId="165" formatCode="_([$$-409]* #,##0.00_);_([$$-409]* \(#,##0.00\);_([$$-409]* &quot;-&quot;??_);_(@_)"/>
    </dxf>
    <dxf>
      <numFmt numFmtId="165" formatCode="_([$$-409]* #,##0.00_);_([$$-409]* \(#,##0.00\);_([$$-409]* &quot;-&quot;??_);_(@_)"/>
    </dxf>
    <dxf>
      <numFmt numFmtId="0" formatCode="General"/>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fgColor rgb="FF93C47D"/>
          <bgColor rgb="FF93C47D"/>
        </patternFill>
      </fill>
    </dxf>
    <dxf>
      <fill>
        <patternFill patternType="solid">
          <fgColor rgb="FF6AA84F"/>
          <bgColor rgb="FF6AA84F"/>
        </patternFill>
      </fill>
    </dxf>
    <dxf>
      <fill>
        <patternFill patternType="solid">
          <fgColor rgb="FF990000"/>
          <bgColor rgb="FF990000"/>
        </patternFill>
      </fill>
    </dxf>
    <dxf>
      <font>
        <sz val="10"/>
        <color theme="1"/>
        <name val="Arial"/>
        <family val="2"/>
        <scheme val="minor"/>
      </font>
      <fill>
        <patternFill patternType="solid">
          <bgColor theme="4"/>
        </patternFill>
      </fill>
      <border diagonalUp="0" diagonalDown="1">
        <left style="thin">
          <color auto="1"/>
        </left>
        <right style="thin">
          <color auto="1"/>
        </right>
        <top style="thin">
          <color auto="1"/>
        </top>
        <bottom style="thin">
          <color auto="1"/>
        </bottom>
        <diagonal style="thin">
          <color auto="1"/>
        </diagonal>
        <vertical/>
        <horizontal/>
      </border>
    </dxf>
    <dxf>
      <fill>
        <patternFill>
          <bgColor rgb="FFDDDDDD"/>
        </patternFill>
      </fill>
    </dxf>
    <dxf>
      <fill>
        <patternFill patternType="none">
          <bgColor auto="1"/>
        </patternFill>
      </fill>
    </dxf>
    <dxf>
      <border>
        <left style="thin">
          <color auto="1"/>
        </left>
        <right style="thin">
          <color auto="1"/>
        </right>
        <top style="thin">
          <color auto="1"/>
        </top>
        <bottom style="thin">
          <color auto="1"/>
        </bottom>
      </border>
    </dxf>
  </dxfs>
  <tableStyles count="9" defaultTableStyle="TableStyleMedium2" defaultPivotStyle="PivotStyleLight16">
    <tableStyle name="Slicer" pivot="0" table="0" count="1" xr9:uid="{B6573D9D-36E4-40C3-AD33-DD9400DF0B8C}">
      <tableStyleElement type="wholeTable" dxfId="91"/>
    </tableStyle>
    <tableStyle name="Slicer Style 1" pivot="0" table="0" count="1" xr9:uid="{C3C223C8-2889-46B7-8211-BF9C3D589E69}">
      <tableStyleElement type="wholeTable" dxfId="93"/>
    </tableStyle>
    <tableStyle name="Slicer Style 2" pivot="0" table="0" count="1" xr9:uid="{CC12D6A0-CD4F-4505-A4DA-5B8BF678495D}">
      <tableStyleElement type="wholeTable" dxfId="78"/>
    </tableStyle>
    <tableStyle name="Slicer Style 3" pivot="0" table="0" count="1" xr9:uid="{3D3D931A-C7E6-480D-A56C-BAD3036877F1}">
      <tableStyleElement type="wholeTable" dxfId="77"/>
    </tableStyle>
    <tableStyle name="Slicer2" pivot="0" table="0" count="1" xr9:uid="{8B5F5131-EC5E-4772-9272-7BE193A15342}">
      <tableStyleElement type="wholeTable" dxfId="94"/>
    </tableStyle>
    <tableStyle name="Slicer3" pivot="0" table="0" count="6" xr9:uid="{6620CA1F-2608-4863-9DDD-0EE4834DC5EC}">
      <tableStyleElement type="wholeTable" dxfId="72"/>
    </tableStyle>
    <tableStyle name="Slicer4" pivot="0" table="0" count="1" xr9:uid="{BDF95DB2-1DDD-4CD6-9AEE-34897EC7F1F0}">
      <tableStyleElement type="wholeTable" dxfId="92"/>
    </tableStyle>
    <tableStyle name="Slicer5" pivot="0" table="0" count="10" xr9:uid="{E6818178-827A-4250-B99C-E56214927C6F}">
      <tableStyleElement type="wholeTable" dxfId="74"/>
      <tableStyleElement type="headerRow" dxfId="73"/>
    </tableStyle>
    <tableStyle name="SlicerStyleDark4 2" pivot="0" table="0" count="10" xr9:uid="{EC5CF46A-6994-47EA-A846-228B12064B38}">
      <tableStyleElement type="wholeTable" dxfId="76"/>
      <tableStyleElement type="headerRow" dxfId="75"/>
    </tableStyle>
  </tableStyles>
  <colors>
    <mruColors>
      <color rgb="FFDDDDDD"/>
    </mruColors>
  </colors>
  <extLst>
    <ext xmlns:x14="http://schemas.microsoft.com/office/spreadsheetml/2009/9/main" uri="{46F421CA-312F-682f-3DD2-61675219B42D}">
      <x14:dxfs count="20">
        <dxf>
          <fill>
            <patternFill>
              <bgColor theme="6"/>
            </patternFill>
          </fill>
        </dxf>
        <dxf>
          <fill>
            <patternFill>
              <bgColor theme="7"/>
            </patternFill>
          </fill>
        </dxf>
        <dxf>
          <fill>
            <patternFill>
              <bgColor theme="6"/>
            </patternFill>
          </fill>
        </dxf>
        <dxf>
          <fill>
            <patternFill>
              <bgColor theme="8" tint="-0.24994659260841701"/>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x14:slicerStyle name="Slicer Style 1"/>
        <x14:slicerStyle name="Slicer Style 2"/>
        <x14:slicerStyle name="Slicer Style 3"/>
        <x14:slicerStyle name="Slicer2"/>
        <x14:slicerStyle name="Slicer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4"/>
        <x14:slicerStyle name="Slicer5">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 name="SlicerStyleDark4 2">
          <x14:slicerStyleElements>
            <x14:slicerStyleElement type="unselectedItemWithData" dxfId="19"/>
            <x14:slicerStyleElement type="unselectedItemWithNoData" dxfId="18"/>
            <x14:slicerStyleElement type="selectedItemWithData" dxfId="17"/>
            <x14:slicerStyleElement type="selectedItemWithNoData" dxfId="16"/>
            <x14:slicerStyleElement type="hoveredUnselectedItemWithData" dxfId="15"/>
            <x14:slicerStyleElement type="hoveredSelectedItemWithData" dxfId="14"/>
            <x14:slicerStyleElement type="hoveredUnselectedItemWithNoData" dxfId="13"/>
            <x14:slicerStyleElement type="hoveredSelectedItemWithNoData" dxfId="1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Pivots!$Y$24</c:f>
              <c:strCache>
                <c:ptCount val="1"/>
                <c:pt idx="0">
                  <c:v>Budgets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Pivots!$X$25:$X$34</c:f>
              <c:strCache>
                <c:ptCount val="10"/>
                <c:pt idx="0">
                  <c:v>Pacific Rim</c:v>
                </c:pt>
                <c:pt idx="1">
                  <c:v>World War Z</c:v>
                </c:pt>
                <c:pt idx="2">
                  <c:v>X-Men: Days of Future Past</c:v>
                </c:pt>
                <c:pt idx="3">
                  <c:v>Men in Black 3</c:v>
                </c:pt>
                <c:pt idx="4">
                  <c:v>Battleship</c:v>
                </c:pt>
                <c:pt idx="5">
                  <c:v>Man of Steel</c:v>
                </c:pt>
                <c:pt idx="6">
                  <c:v>The Amazing Spider-Man</c:v>
                </c:pt>
                <c:pt idx="7">
                  <c:v>Dawn of the Planet of the Apes</c:v>
                </c:pt>
                <c:pt idx="8">
                  <c:v>The Hobbit: The Battle of the Five Armies</c:v>
                </c:pt>
                <c:pt idx="9">
                  <c:v>Batman v Superman: Dawn of Justice</c:v>
                </c:pt>
              </c:strCache>
            </c:strRef>
          </c:cat>
          <c:val>
            <c:numRef>
              <c:f>Pivots!$Y$25:$Y$34</c:f>
              <c:numCache>
                <c:formatCode>_("$"* #,##0.00_);_("$"* \(#,##0.00\);_("$"* "-"??_);_(@_)</c:formatCode>
                <c:ptCount val="10"/>
                <c:pt idx="0">
                  <c:v>190000000</c:v>
                </c:pt>
                <c:pt idx="1">
                  <c:v>190000000</c:v>
                </c:pt>
                <c:pt idx="2">
                  <c:v>200000000</c:v>
                </c:pt>
                <c:pt idx="3">
                  <c:v>215000000</c:v>
                </c:pt>
                <c:pt idx="4">
                  <c:v>220000000</c:v>
                </c:pt>
                <c:pt idx="5">
                  <c:v>225000000</c:v>
                </c:pt>
                <c:pt idx="6">
                  <c:v>230000000</c:v>
                </c:pt>
                <c:pt idx="7">
                  <c:v>235000000</c:v>
                </c:pt>
                <c:pt idx="8">
                  <c:v>250000000</c:v>
                </c:pt>
                <c:pt idx="9">
                  <c:v>250000000</c:v>
                </c:pt>
              </c:numCache>
            </c:numRef>
          </c:val>
          <c:extLst>
            <c:ext xmlns:c16="http://schemas.microsoft.com/office/drawing/2014/chart" uri="{C3380CC4-5D6E-409C-BE32-E72D297353CC}">
              <c16:uniqueId val="{00000000-264C-40C1-8F23-D285CF2FEC80}"/>
            </c:ext>
          </c:extLst>
        </c:ser>
        <c:dLbls>
          <c:showLegendKey val="0"/>
          <c:showVal val="0"/>
          <c:showCatName val="0"/>
          <c:showSerName val="0"/>
          <c:showPercent val="0"/>
          <c:showBubbleSize val="0"/>
        </c:dLbls>
        <c:gapWidth val="50"/>
        <c:axId val="208549632"/>
        <c:axId val="208523424"/>
      </c:barChart>
      <c:catAx>
        <c:axId val="20854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3424"/>
        <c:crosses val="autoZero"/>
        <c:auto val="1"/>
        <c:lblAlgn val="ctr"/>
        <c:lblOffset val="100"/>
        <c:noMultiLvlLbl val="0"/>
      </c:catAx>
      <c:valAx>
        <c:axId val="208523424"/>
        <c:scaling>
          <c:orientation val="minMax"/>
        </c:scaling>
        <c:delete val="1"/>
        <c:axPos val="b"/>
        <c:numFmt formatCode="_(&quot;$&quot;* #,##0.00_);_(&quot;$&quot;* \(#,##0.00\);_(&quot;$&quot;* &quot;-&quot;??_);_(@_)" sourceLinked="1"/>
        <c:majorTickMark val="none"/>
        <c:minorTickMark val="none"/>
        <c:tickLblPos val="nextTo"/>
        <c:crossAx val="20854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Pivots!$F$3</c:f>
              <c:strCache>
                <c:ptCount val="1"/>
                <c:pt idx="0">
                  <c:v>Revenue</c:v>
                </c:pt>
              </c:strCache>
            </c:strRef>
          </c:tx>
          <c:spPr>
            <a:solidFill>
              <a:schemeClr val="bg2">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Pivots!$E$4:$E$8</c:f>
              <c:strCache>
                <c:ptCount val="5"/>
                <c:pt idx="0">
                  <c:v>The Twilight Saga: Breaking Dawn – Part 2</c:v>
                </c:pt>
                <c:pt idx="1">
                  <c:v>Batman v Superman: Dawn of Justice</c:v>
                </c:pt>
                <c:pt idx="2">
                  <c:v>Ice Age: Continental Drift</c:v>
                </c:pt>
                <c:pt idx="3">
                  <c:v>The Hobbit: The Battle of the Five Armies</c:v>
                </c:pt>
                <c:pt idx="4">
                  <c:v>Despicable Me 2</c:v>
                </c:pt>
              </c:strCache>
            </c:strRef>
          </c:cat>
          <c:val>
            <c:numRef>
              <c:f>Pivots!$F$4:$F$8</c:f>
              <c:numCache>
                <c:formatCode>_("$"* #,##0_);_("$"* \(#,##0\);_("$"* "-"??_);_(@_)</c:formatCode>
                <c:ptCount val="5"/>
                <c:pt idx="0">
                  <c:v>829700000</c:v>
                </c:pt>
                <c:pt idx="1">
                  <c:v>872700000</c:v>
                </c:pt>
                <c:pt idx="2">
                  <c:v>877000000</c:v>
                </c:pt>
                <c:pt idx="3">
                  <c:v>956000000</c:v>
                </c:pt>
                <c:pt idx="4">
                  <c:v>970800000</c:v>
                </c:pt>
              </c:numCache>
            </c:numRef>
          </c:val>
          <c:extLst>
            <c:ext xmlns:c16="http://schemas.microsoft.com/office/drawing/2014/chart" uri="{C3380CC4-5D6E-409C-BE32-E72D297353CC}">
              <c16:uniqueId val="{00000000-3489-4BF7-A4CD-28A5DC226C07}"/>
            </c:ext>
          </c:extLst>
        </c:ser>
        <c:dLbls>
          <c:dLblPos val="inEnd"/>
          <c:showLegendKey val="0"/>
          <c:showVal val="1"/>
          <c:showCatName val="0"/>
          <c:showSerName val="0"/>
          <c:showPercent val="0"/>
          <c:showBubbleSize val="0"/>
        </c:dLbls>
        <c:gapWidth val="50"/>
        <c:axId val="1014840367"/>
        <c:axId val="1014842447"/>
      </c:barChart>
      <c:catAx>
        <c:axId val="10148403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4842447"/>
        <c:crosses val="autoZero"/>
        <c:auto val="1"/>
        <c:lblAlgn val="ctr"/>
        <c:lblOffset val="100"/>
        <c:noMultiLvlLbl val="0"/>
      </c:catAx>
      <c:valAx>
        <c:axId val="1014842447"/>
        <c:scaling>
          <c:orientation val="minMax"/>
        </c:scaling>
        <c:delete val="1"/>
        <c:axPos val="b"/>
        <c:numFmt formatCode="_(&quot;$&quot;* #,##0_);_(&quot;$&quot;* \(#,##0\);_(&quot;$&quot;* &quot;-&quot;??_);_(@_)" sourceLinked="1"/>
        <c:majorTickMark val="none"/>
        <c:minorTickMark val="none"/>
        <c:tickLblPos val="nextTo"/>
        <c:crossAx val="101484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[Movie-Data-Starter-Project.xlsx]Pivots!Most common Genre</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dLbl>
          <c:idx val="0"/>
          <c:spPr>
            <a:solidFill>
              <a:srgbClr val="B2B2B2">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Pivots!$R$3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1FE-4D72-BDCE-3DAEEBAF329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FE-4D72-BDCE-3DAEEBAF329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1FE-4D72-BDCE-3DAEEBAF329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1FE-4D72-BDCE-3DAEEBAF329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1FE-4D72-BDCE-3DAEEBAF329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1FE-4D72-BDCE-3DAEEBAF329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1FE-4D72-BDCE-3DAEEBAF329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1FE-4D72-BDCE-3DAEEBAF329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1FE-4D72-BDCE-3DAEEBAF329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1FE-4D72-BDCE-3DAEEBAF329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1FE-4D72-BDCE-3DAEEBAF329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1FE-4D72-BDCE-3DAEEBAF329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1FE-4D72-BDCE-3DAEEBAF329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1FE-4D72-BDCE-3DAEEBAF329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1FE-4D72-BDCE-3DAEEBAF329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1FE-4D72-BDCE-3DAEEBAF329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1FE-4D72-BDCE-3DAEEBAF32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Pivots!$Q$4:$Q$20</c:f>
              <c:strCache>
                <c:ptCount val="17"/>
                <c:pt idx="0">
                  <c:v>Documentary</c:v>
                </c:pt>
                <c:pt idx="1">
                  <c:v>Animation</c:v>
                </c:pt>
                <c:pt idx="2">
                  <c:v>Musical</c:v>
                </c:pt>
                <c:pt idx="3">
                  <c:v>Mystery</c:v>
                </c:pt>
                <c:pt idx="4">
                  <c:v>Religious</c:v>
                </c:pt>
                <c:pt idx="5">
                  <c:v>Fantasy</c:v>
                </c:pt>
                <c:pt idx="6">
                  <c:v>Family</c:v>
                </c:pt>
                <c:pt idx="7">
                  <c:v>Romance</c:v>
                </c:pt>
                <c:pt idx="8">
                  <c:v>Biography</c:v>
                </c:pt>
                <c:pt idx="9">
                  <c:v>Thriller</c:v>
                </c:pt>
                <c:pt idx="10">
                  <c:v>Adventure</c:v>
                </c:pt>
                <c:pt idx="11">
                  <c:v>Crime</c:v>
                </c:pt>
                <c:pt idx="12">
                  <c:v>Sci-Fi</c:v>
                </c:pt>
                <c:pt idx="13">
                  <c:v>Horror</c:v>
                </c:pt>
                <c:pt idx="14">
                  <c:v>Drama</c:v>
                </c:pt>
                <c:pt idx="15">
                  <c:v>Comedy</c:v>
                </c:pt>
                <c:pt idx="16">
                  <c:v>Action</c:v>
                </c:pt>
              </c:strCache>
            </c:strRef>
          </c:cat>
          <c:val>
            <c:numRef>
              <c:f>Pivots!$R$4:$R$20</c:f>
              <c:numCache>
                <c:formatCode>General</c:formatCode>
                <c:ptCount val="17"/>
                <c:pt idx="0">
                  <c:v>1</c:v>
                </c:pt>
                <c:pt idx="1">
                  <c:v>3</c:v>
                </c:pt>
                <c:pt idx="2">
                  <c:v>4</c:v>
                </c:pt>
                <c:pt idx="3">
                  <c:v>5</c:v>
                </c:pt>
                <c:pt idx="4">
                  <c:v>7</c:v>
                </c:pt>
                <c:pt idx="5">
                  <c:v>10</c:v>
                </c:pt>
                <c:pt idx="6">
                  <c:v>12</c:v>
                </c:pt>
                <c:pt idx="7">
                  <c:v>13</c:v>
                </c:pt>
                <c:pt idx="8">
                  <c:v>15</c:v>
                </c:pt>
                <c:pt idx="9">
                  <c:v>16</c:v>
                </c:pt>
                <c:pt idx="10">
                  <c:v>21</c:v>
                </c:pt>
                <c:pt idx="11">
                  <c:v>23</c:v>
                </c:pt>
                <c:pt idx="12">
                  <c:v>28</c:v>
                </c:pt>
                <c:pt idx="13">
                  <c:v>43</c:v>
                </c:pt>
                <c:pt idx="14">
                  <c:v>89</c:v>
                </c:pt>
                <c:pt idx="15">
                  <c:v>98</c:v>
                </c:pt>
                <c:pt idx="16">
                  <c:v>120</c:v>
                </c:pt>
              </c:numCache>
            </c:numRef>
          </c:val>
          <c:extLst>
            <c:ext xmlns:c16="http://schemas.microsoft.com/office/drawing/2014/chart" uri="{C3380CC4-5D6E-409C-BE32-E72D297353CC}">
              <c16:uniqueId val="{00000022-71FE-4D72-BDCE-3DAEEBAF329F}"/>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Pivots!$N$3</c:f>
              <c:strCache>
                <c:ptCount val="1"/>
                <c:pt idx="0">
                  <c:v>Revenue</c:v>
                </c:pt>
              </c:strCache>
            </c:strRef>
          </c:tx>
          <c:spPr>
            <a:solidFill>
              <a:schemeClr val="bg2">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non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Pivots!$M$4:$M$8</c:f>
              <c:strCache>
                <c:ptCount val="5"/>
                <c:pt idx="0">
                  <c:v>Steve Martino</c:v>
                </c:pt>
                <c:pt idx="1">
                  <c:v>Bryan Singer</c:v>
                </c:pt>
                <c:pt idx="2">
                  <c:v>Francis Lawrence</c:v>
                </c:pt>
                <c:pt idx="3">
                  <c:v>Zack Snyder</c:v>
                </c:pt>
                <c:pt idx="4">
                  <c:v>Chris Renaud</c:v>
                </c:pt>
              </c:strCache>
            </c:strRef>
          </c:cat>
          <c:val>
            <c:numRef>
              <c:f>Pivots!$N$4:$N$8</c:f>
              <c:numCache>
                <c:formatCode>_("$"* #,##0.00_);_("$"* \(#,##0.00\);_("$"* "-"??_);_(@_)</c:formatCode>
                <c:ptCount val="5"/>
                <c:pt idx="0">
                  <c:v>1123200000</c:v>
                </c:pt>
                <c:pt idx="1">
                  <c:v>1292500000</c:v>
                </c:pt>
                <c:pt idx="2">
                  <c:v>1408800000</c:v>
                </c:pt>
                <c:pt idx="3">
                  <c:v>1540700000</c:v>
                </c:pt>
                <c:pt idx="4">
                  <c:v>2044500000</c:v>
                </c:pt>
              </c:numCache>
            </c:numRef>
          </c:val>
          <c:extLst>
            <c:ext xmlns:c16="http://schemas.microsoft.com/office/drawing/2014/chart" uri="{C3380CC4-5D6E-409C-BE32-E72D297353CC}">
              <c16:uniqueId val="{00000000-54F8-42E2-B388-D6BDAA21A9FE}"/>
            </c:ext>
          </c:extLst>
        </c:ser>
        <c:dLbls>
          <c:dLblPos val="outEnd"/>
          <c:showLegendKey val="0"/>
          <c:showVal val="0"/>
          <c:showCatName val="0"/>
          <c:showSerName val="0"/>
          <c:showPercent val="0"/>
          <c:showBubbleSize val="0"/>
        </c:dLbls>
        <c:gapWidth val="65"/>
        <c:axId val="1209653631"/>
        <c:axId val="1209647807"/>
      </c:barChart>
      <c:catAx>
        <c:axId val="120965363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solidFill>
                <a:latin typeface="+mn-lt"/>
                <a:ea typeface="+mn-ea"/>
                <a:cs typeface="+mn-cs"/>
              </a:defRPr>
            </a:pPr>
            <a:endParaRPr lang="en-US"/>
          </a:p>
        </c:txPr>
        <c:crossAx val="1209647807"/>
        <c:crosses val="autoZero"/>
        <c:auto val="1"/>
        <c:lblAlgn val="ctr"/>
        <c:lblOffset val="100"/>
        <c:noMultiLvlLbl val="0"/>
      </c:catAx>
      <c:valAx>
        <c:axId val="1209647807"/>
        <c:scaling>
          <c:orientation val="minMax"/>
        </c:scaling>
        <c:delete val="1"/>
        <c:axPos val="b"/>
        <c:numFmt formatCode="_(&quot;$&quot;* #,##0.00_);_(&quot;$&quot;* \(#,##0.00\);_(&quot;$&quot;* &quot;-&quot;??_);_(@_)" sourceLinked="1"/>
        <c:majorTickMark val="out"/>
        <c:minorTickMark val="none"/>
        <c:tickLblPos val="nextTo"/>
        <c:crossAx val="120965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[Movie-Data-Starter-Project.xlsx]Pivots!Revenue per month</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6"/>
          <c:spPr>
            <a:noFill/>
            <a:ln w="12700">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4927947084056"/>
          <c:y val="0.14128283538616718"/>
          <c:w val="0.84615762822989071"/>
          <c:h val="0.6151733999041834"/>
        </c:manualLayout>
      </c:layout>
      <c:lineChart>
        <c:grouping val="standard"/>
        <c:varyColors val="0"/>
        <c:ser>
          <c:idx val="0"/>
          <c:order val="0"/>
          <c:tx>
            <c:strRef>
              <c:f>Pivots!$R$23</c:f>
              <c:strCache>
                <c:ptCount val="1"/>
                <c:pt idx="0">
                  <c:v>Total</c:v>
                </c:pt>
              </c:strCache>
            </c:strRef>
          </c:tx>
          <c:spPr>
            <a:ln w="31750" cap="rnd">
              <a:solidFill>
                <a:schemeClr val="accent6"/>
              </a:solidFill>
              <a:round/>
            </a:ln>
            <a:effectLst/>
          </c:spPr>
          <c:marker>
            <c:symbol val="circle"/>
            <c:size val="6"/>
            <c:spPr>
              <a:noFill/>
              <a:ln w="12700">
                <a:noFill/>
                <a:round/>
              </a:ln>
              <a:effectLst/>
            </c:spPr>
          </c:marker>
          <c:cat>
            <c:strRef>
              <c:f>Pivots!$Q$24:$Q$35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Pivots!$R$24:$R$35</c:f>
              <c:numCache>
                <c:formatCode>_("$"* #,##0_);_("$"* \(#,##0\);_("$"* "-"??_);_(@_)</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0-DB6A-40F6-BDAF-8A423EA2E549}"/>
            </c:ext>
          </c:extLst>
        </c:ser>
        <c:dLbls>
          <c:showLegendKey val="0"/>
          <c:showVal val="0"/>
          <c:showCatName val="0"/>
          <c:showSerName val="0"/>
          <c:showPercent val="0"/>
          <c:showBubbleSize val="0"/>
        </c:dLbls>
        <c:marker val="1"/>
        <c:smooth val="0"/>
        <c:axId val="104547887"/>
        <c:axId val="104548719"/>
      </c:lineChart>
      <c:catAx>
        <c:axId val="10454788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48719"/>
        <c:crosses val="autoZero"/>
        <c:auto val="1"/>
        <c:lblAlgn val="ctr"/>
        <c:lblOffset val="100"/>
        <c:noMultiLvlLbl val="0"/>
      </c:catAx>
      <c:valAx>
        <c:axId val="10454871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4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90316817704457"/>
          <c:y val="0.11920202257629435"/>
          <c:w val="0.77408942115625701"/>
          <c:h val="0.41989584907349886"/>
        </c:manualLayout>
      </c:layout>
      <c:barChart>
        <c:barDir val="col"/>
        <c:grouping val="clustered"/>
        <c:varyColors val="0"/>
        <c:ser>
          <c:idx val="0"/>
          <c:order val="0"/>
          <c:tx>
            <c:strRef>
              <c:f>Pivots!$Z$3</c:f>
              <c:strCache>
                <c:ptCount val="1"/>
                <c:pt idx="0">
                  <c:v>Revenue</c:v>
                </c:pt>
              </c:strCache>
            </c:strRef>
          </c:tx>
          <c:spPr>
            <a:solidFill>
              <a:schemeClr val="bg2">
                <a:lumMod val="50000"/>
              </a:schemeClr>
            </a:solidFill>
            <a:ln>
              <a:noFill/>
            </a:ln>
            <a:effectLst/>
          </c:spPr>
          <c:invertIfNegative val="0"/>
          <c:cat>
            <c:strRef>
              <c:f>Pivots!$Y$4:$Y$20</c:f>
              <c:strCache>
                <c:ptCount val="17"/>
                <c:pt idx="0">
                  <c:v>Thriller</c:v>
                </c:pt>
                <c:pt idx="1">
                  <c:v>Sci-Fi</c:v>
                </c:pt>
                <c:pt idx="2">
                  <c:v>Romance</c:v>
                </c:pt>
                <c:pt idx="3">
                  <c:v>Religious</c:v>
                </c:pt>
                <c:pt idx="4">
                  <c:v>Mystery</c:v>
                </c:pt>
                <c:pt idx="5">
                  <c:v>Musical</c:v>
                </c:pt>
                <c:pt idx="6">
                  <c:v>Horror</c:v>
                </c:pt>
                <c:pt idx="7">
                  <c:v>Fantasy</c:v>
                </c:pt>
                <c:pt idx="8">
                  <c:v>Family</c:v>
                </c:pt>
                <c:pt idx="9">
                  <c:v>Drama</c:v>
                </c:pt>
                <c:pt idx="10">
                  <c:v>Documentary</c:v>
                </c:pt>
                <c:pt idx="11">
                  <c:v>Crime</c:v>
                </c:pt>
                <c:pt idx="12">
                  <c:v>Comedy</c:v>
                </c:pt>
                <c:pt idx="13">
                  <c:v>Biography</c:v>
                </c:pt>
                <c:pt idx="14">
                  <c:v>Animation</c:v>
                </c:pt>
                <c:pt idx="15">
                  <c:v>Adventure</c:v>
                </c:pt>
                <c:pt idx="16">
                  <c:v>Action</c:v>
                </c:pt>
              </c:strCache>
            </c:strRef>
          </c:cat>
          <c:val>
            <c:numRef>
              <c:f>Pivots!$Z$4:$Z$20</c:f>
              <c:numCache>
                <c:formatCode>_("$"* #,##0.00_);_("$"* \(#,##0.00\);_("$"* "-"??_);_(@_)</c:formatCode>
                <c:ptCount val="17"/>
                <c:pt idx="0">
                  <c:v>2191000000</c:v>
                </c:pt>
                <c:pt idx="1">
                  <c:v>7152420000</c:v>
                </c:pt>
                <c:pt idx="2">
                  <c:v>698170000</c:v>
                </c:pt>
                <c:pt idx="3">
                  <c:v>258400000</c:v>
                </c:pt>
                <c:pt idx="4">
                  <c:v>483900000</c:v>
                </c:pt>
                <c:pt idx="5">
                  <c:v>520000000</c:v>
                </c:pt>
                <c:pt idx="6">
                  <c:v>3252800000</c:v>
                </c:pt>
                <c:pt idx="7">
                  <c:v>2446100000</c:v>
                </c:pt>
                <c:pt idx="8">
                  <c:v>3251500000</c:v>
                </c:pt>
                <c:pt idx="9">
                  <c:v>7208140000</c:v>
                </c:pt>
                <c:pt idx="10">
                  <c:v>68500000</c:v>
                </c:pt>
                <c:pt idx="11">
                  <c:v>1326400000</c:v>
                </c:pt>
                <c:pt idx="12">
                  <c:v>12097400000</c:v>
                </c:pt>
                <c:pt idx="13">
                  <c:v>882100000</c:v>
                </c:pt>
                <c:pt idx="14">
                  <c:v>828600000</c:v>
                </c:pt>
                <c:pt idx="15">
                  <c:v>6481300000</c:v>
                </c:pt>
                <c:pt idx="16">
                  <c:v>28060740000</c:v>
                </c:pt>
              </c:numCache>
            </c:numRef>
          </c:val>
          <c:extLst>
            <c:ext xmlns:c16="http://schemas.microsoft.com/office/drawing/2014/chart" uri="{C3380CC4-5D6E-409C-BE32-E72D297353CC}">
              <c16:uniqueId val="{00000000-3A55-41B0-AA8A-3D3038288682}"/>
            </c:ext>
          </c:extLst>
        </c:ser>
        <c:dLbls>
          <c:showLegendKey val="0"/>
          <c:showVal val="0"/>
          <c:showCatName val="0"/>
          <c:showSerName val="0"/>
          <c:showPercent val="0"/>
          <c:showBubbleSize val="0"/>
        </c:dLbls>
        <c:gapWidth val="219"/>
        <c:overlap val="-27"/>
        <c:axId val="1013703439"/>
        <c:axId val="1013707599"/>
      </c:barChart>
      <c:catAx>
        <c:axId val="101370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07599"/>
        <c:crosses val="autoZero"/>
        <c:auto val="1"/>
        <c:lblAlgn val="ctr"/>
        <c:lblOffset val="100"/>
        <c:noMultiLvlLbl val="0"/>
      </c:catAx>
      <c:valAx>
        <c:axId val="101370759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0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95248</xdr:colOff>
      <xdr:row>21</xdr:row>
      <xdr:rowOff>143219</xdr:rowOff>
    </xdr:from>
    <xdr:to>
      <xdr:col>25</xdr:col>
      <xdr:colOff>57380</xdr:colOff>
      <xdr:row>38</xdr:row>
      <xdr:rowOff>155154</xdr:rowOff>
    </xdr:to>
    <xdr:graphicFrame macro="">
      <xdr:nvGraphicFramePr>
        <xdr:cNvPr id="12" name="Chart 11">
          <a:extLst>
            <a:ext uri="{FF2B5EF4-FFF2-40B4-BE49-F238E27FC236}">
              <a16:creationId xmlns:a16="http://schemas.microsoft.com/office/drawing/2014/main" id="{470C8CDB-CDFC-4EBC-BCA9-8DC77F49A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234222</xdr:colOff>
      <xdr:row>0</xdr:row>
      <xdr:rowOff>79374</xdr:rowOff>
    </xdr:from>
    <xdr:to>
      <xdr:col>24</xdr:col>
      <xdr:colOff>205154</xdr:colOff>
      <xdr:row>43</xdr:row>
      <xdr:rowOff>29308</xdr:rowOff>
    </xdr:to>
    <xdr:grpSp>
      <xdr:nvGrpSpPr>
        <xdr:cNvPr id="169" name="Group 168">
          <a:extLst>
            <a:ext uri="{FF2B5EF4-FFF2-40B4-BE49-F238E27FC236}">
              <a16:creationId xmlns:a16="http://schemas.microsoft.com/office/drawing/2014/main" id="{BE418501-6373-46D5-8349-39ED945DDCC0}"/>
            </a:ext>
          </a:extLst>
        </xdr:cNvPr>
        <xdr:cNvGrpSpPr/>
      </xdr:nvGrpSpPr>
      <xdr:grpSpPr>
        <a:xfrm>
          <a:off x="849684" y="79374"/>
          <a:ext cx="14126547" cy="6881203"/>
          <a:chOff x="1499017" y="79374"/>
          <a:chExt cx="15396147" cy="7212716"/>
        </a:xfrm>
      </xdr:grpSpPr>
      <xdr:grpSp>
        <xdr:nvGrpSpPr>
          <xdr:cNvPr id="162" name="Group 161">
            <a:extLst>
              <a:ext uri="{FF2B5EF4-FFF2-40B4-BE49-F238E27FC236}">
                <a16:creationId xmlns:a16="http://schemas.microsoft.com/office/drawing/2014/main" id="{692C8242-E562-4191-8440-17E25148148D}"/>
              </a:ext>
            </a:extLst>
          </xdr:cNvPr>
          <xdr:cNvGrpSpPr/>
        </xdr:nvGrpSpPr>
        <xdr:grpSpPr>
          <a:xfrm>
            <a:off x="1499017" y="79374"/>
            <a:ext cx="15396147" cy="7212716"/>
            <a:chOff x="124918" y="79374"/>
            <a:chExt cx="16098099" cy="7212716"/>
          </a:xfrm>
        </xdr:grpSpPr>
        <xdr:grpSp>
          <xdr:nvGrpSpPr>
            <xdr:cNvPr id="72" name="Group 71">
              <a:extLst>
                <a:ext uri="{FF2B5EF4-FFF2-40B4-BE49-F238E27FC236}">
                  <a16:creationId xmlns:a16="http://schemas.microsoft.com/office/drawing/2014/main" id="{9725BA55-1AD2-49A0-A29F-9E5275574DEF}"/>
                </a:ext>
              </a:extLst>
            </xdr:cNvPr>
            <xdr:cNvGrpSpPr/>
          </xdr:nvGrpSpPr>
          <xdr:grpSpPr>
            <a:xfrm>
              <a:off x="124918" y="79374"/>
              <a:ext cx="16098099" cy="7212716"/>
              <a:chOff x="1874551" y="79374"/>
              <a:chExt cx="14119115" cy="7212716"/>
            </a:xfrm>
          </xdr:grpSpPr>
          <xdr:grpSp>
            <xdr:nvGrpSpPr>
              <xdr:cNvPr id="36" name="Group 35">
                <a:extLst>
                  <a:ext uri="{FF2B5EF4-FFF2-40B4-BE49-F238E27FC236}">
                    <a16:creationId xmlns:a16="http://schemas.microsoft.com/office/drawing/2014/main" id="{C6D2FFD7-329E-4EDF-A672-88FAFCC4D702}"/>
                  </a:ext>
                </a:extLst>
              </xdr:cNvPr>
              <xdr:cNvGrpSpPr>
                <a:grpSpLocks noChangeAspect="1"/>
              </xdr:cNvGrpSpPr>
            </xdr:nvGrpSpPr>
            <xdr:grpSpPr>
              <a:xfrm>
                <a:off x="1874551" y="79374"/>
                <a:ext cx="14119115" cy="7212716"/>
                <a:chOff x="3619500" y="317500"/>
                <a:chExt cx="12179647" cy="7135544"/>
              </a:xfrm>
            </xdr:grpSpPr>
            <xdr:sp macro="" textlink="">
              <xdr:nvSpPr>
                <xdr:cNvPr id="25" name="Rectangle: Rounded Corners 24">
                  <a:extLst>
                    <a:ext uri="{FF2B5EF4-FFF2-40B4-BE49-F238E27FC236}">
                      <a16:creationId xmlns:a16="http://schemas.microsoft.com/office/drawing/2014/main" id="{17DEB75C-7EB0-4A7B-8FA5-64C8B2A6D2AA}"/>
                    </a:ext>
                  </a:extLst>
                </xdr:cNvPr>
                <xdr:cNvSpPr/>
              </xdr:nvSpPr>
              <xdr:spPr>
                <a:xfrm>
                  <a:off x="3619500" y="317500"/>
                  <a:ext cx="12179647" cy="7135544"/>
                </a:xfrm>
                <a:prstGeom prst="roundRect">
                  <a:avLst>
                    <a:gd name="adj" fmla="val 1646"/>
                  </a:avLst>
                </a:prstGeom>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ln w="22225">
                      <a:solidFill>
                        <a:schemeClr val="accent2"/>
                      </a:solidFill>
                      <a:prstDash val="solid"/>
                    </a:ln>
                    <a:solidFill>
                      <a:schemeClr val="accent2">
                        <a:lumMod val="40000"/>
                        <a:lumOff val="60000"/>
                      </a:schemeClr>
                    </a:solidFill>
                  </a:endParaRPr>
                </a:p>
              </xdr:txBody>
            </xdr:sp>
            <xdr:sp macro="" textlink="">
              <xdr:nvSpPr>
                <xdr:cNvPr id="26" name="Rectangle: Rounded Corners 25">
                  <a:extLst>
                    <a:ext uri="{FF2B5EF4-FFF2-40B4-BE49-F238E27FC236}">
                      <a16:creationId xmlns:a16="http://schemas.microsoft.com/office/drawing/2014/main" id="{235C209D-2005-479E-A5F0-95F4406002A4}"/>
                    </a:ext>
                  </a:extLst>
                </xdr:cNvPr>
                <xdr:cNvSpPr/>
              </xdr:nvSpPr>
              <xdr:spPr>
                <a:xfrm>
                  <a:off x="11798003" y="3069666"/>
                  <a:ext cx="3906983" cy="2304767"/>
                </a:xfrm>
                <a:prstGeom prst="roundRect">
                  <a:avLst>
                    <a:gd name="adj" fmla="val 8176"/>
                  </a:avLst>
                </a:prstGeom>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ln w="22225">
                      <a:solidFill>
                        <a:schemeClr val="accent2"/>
                      </a:solidFill>
                      <a:prstDash val="solid"/>
                    </a:ln>
                    <a:solidFill>
                      <a:schemeClr val="accent2">
                        <a:lumMod val="40000"/>
                        <a:lumOff val="60000"/>
                      </a:schemeClr>
                    </a:solidFill>
                  </a:endParaRPr>
                </a:p>
              </xdr:txBody>
            </xdr:sp>
            <xdr:sp macro="" textlink="">
              <xdr:nvSpPr>
                <xdr:cNvPr id="27" name="Rectangle: Rounded Corners 26">
                  <a:extLst>
                    <a:ext uri="{FF2B5EF4-FFF2-40B4-BE49-F238E27FC236}">
                      <a16:creationId xmlns:a16="http://schemas.microsoft.com/office/drawing/2014/main" id="{670A36B1-5482-4B6F-B6CB-42844FDF86B6}"/>
                    </a:ext>
                  </a:extLst>
                </xdr:cNvPr>
                <xdr:cNvSpPr/>
              </xdr:nvSpPr>
              <xdr:spPr>
                <a:xfrm>
                  <a:off x="3698727" y="5491188"/>
                  <a:ext cx="6974715" cy="1833664"/>
                </a:xfrm>
                <a:prstGeom prst="roundRect">
                  <a:avLst>
                    <a:gd name="adj" fmla="val 8176"/>
                  </a:avLst>
                </a:prstGeom>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ln w="22225">
                      <a:solidFill>
                        <a:schemeClr val="accent2"/>
                      </a:solidFill>
                      <a:prstDash val="solid"/>
                    </a:ln>
                    <a:solidFill>
                      <a:schemeClr val="accent2">
                        <a:lumMod val="40000"/>
                        <a:lumOff val="60000"/>
                      </a:schemeClr>
                    </a:solidFill>
                  </a:endParaRPr>
                </a:p>
              </xdr:txBody>
            </xdr:sp>
            <xdr:sp macro="" textlink="">
              <xdr:nvSpPr>
                <xdr:cNvPr id="28" name="Rectangle: Rounded Corners 27">
                  <a:extLst>
                    <a:ext uri="{FF2B5EF4-FFF2-40B4-BE49-F238E27FC236}">
                      <a16:creationId xmlns:a16="http://schemas.microsoft.com/office/drawing/2014/main" id="{FB6D0220-8508-47B0-8B25-B496B859321E}"/>
                    </a:ext>
                  </a:extLst>
                </xdr:cNvPr>
                <xdr:cNvSpPr/>
              </xdr:nvSpPr>
              <xdr:spPr>
                <a:xfrm>
                  <a:off x="3702628" y="1451105"/>
                  <a:ext cx="5964375" cy="1411818"/>
                </a:xfrm>
                <a:prstGeom prst="roundRect">
                  <a:avLst>
                    <a:gd name="adj" fmla="val 8176"/>
                  </a:avLst>
                </a:prstGeom>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600" b="0">
                    <a:ln w="22225">
                      <a:solidFill>
                        <a:schemeClr val="accent2"/>
                      </a:solidFill>
                      <a:prstDash val="solid"/>
                    </a:ln>
                    <a:solidFill>
                      <a:schemeClr val="accent2">
                        <a:lumMod val="40000"/>
                        <a:lumOff val="60000"/>
                      </a:schemeClr>
                    </a:solidFill>
                  </a:endParaRPr>
                </a:p>
              </xdr:txBody>
            </xdr:sp>
            <xdr:sp macro="" textlink="">
              <xdr:nvSpPr>
                <xdr:cNvPr id="29" name="Rectangle: Rounded Corners 28">
                  <a:extLst>
                    <a:ext uri="{FF2B5EF4-FFF2-40B4-BE49-F238E27FC236}">
                      <a16:creationId xmlns:a16="http://schemas.microsoft.com/office/drawing/2014/main" id="{39F74442-22BD-4C88-A56B-4FD871DCCBF3}"/>
                    </a:ext>
                  </a:extLst>
                </xdr:cNvPr>
                <xdr:cNvSpPr/>
              </xdr:nvSpPr>
              <xdr:spPr>
                <a:xfrm>
                  <a:off x="3698727" y="549730"/>
                  <a:ext cx="5213631" cy="694601"/>
                </a:xfrm>
                <a:prstGeom prst="roundRect">
                  <a:avLst>
                    <a:gd name="adj" fmla="val 8176"/>
                  </a:avLst>
                </a:prstGeom>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ln w="22225">
                      <a:solidFill>
                        <a:schemeClr val="accent2"/>
                      </a:solidFill>
                      <a:prstDash val="solid"/>
                    </a:ln>
                    <a:solidFill>
                      <a:schemeClr val="accent2">
                        <a:lumMod val="40000"/>
                        <a:lumOff val="60000"/>
                      </a:schemeClr>
                    </a:solidFill>
                  </a:endParaRPr>
                </a:p>
              </xdr:txBody>
            </xdr:sp>
            <xdr:sp macro="" textlink="">
              <xdr:nvSpPr>
                <xdr:cNvPr id="30" name="Rectangle: Rounded Corners 29">
                  <a:extLst>
                    <a:ext uri="{FF2B5EF4-FFF2-40B4-BE49-F238E27FC236}">
                      <a16:creationId xmlns:a16="http://schemas.microsoft.com/office/drawing/2014/main" id="{A0A794F6-6EE4-4EF3-A747-65F148C7C772}"/>
                    </a:ext>
                  </a:extLst>
                </xdr:cNvPr>
                <xdr:cNvSpPr/>
              </xdr:nvSpPr>
              <xdr:spPr>
                <a:xfrm>
                  <a:off x="9091623" y="572078"/>
                  <a:ext cx="6640650" cy="694601"/>
                </a:xfrm>
                <a:prstGeom prst="roundRect">
                  <a:avLst>
                    <a:gd name="adj" fmla="val 8176"/>
                  </a:avLst>
                </a:prstGeom>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ln w="22225">
                      <a:solidFill>
                        <a:schemeClr val="accent2"/>
                      </a:solidFill>
                      <a:prstDash val="solid"/>
                    </a:ln>
                    <a:solidFill>
                      <a:schemeClr val="accent2">
                        <a:lumMod val="40000"/>
                        <a:lumOff val="60000"/>
                      </a:schemeClr>
                    </a:solidFill>
                  </a:endParaRPr>
                </a:p>
              </xdr:txBody>
            </xdr:sp>
            <xdr:sp macro="" textlink="">
              <xdr:nvSpPr>
                <xdr:cNvPr id="31" name="Rectangle: Rounded Corners 30">
                  <a:extLst>
                    <a:ext uri="{FF2B5EF4-FFF2-40B4-BE49-F238E27FC236}">
                      <a16:creationId xmlns:a16="http://schemas.microsoft.com/office/drawing/2014/main" id="{1A4FF0D9-4E7F-4439-9AB4-C2A3D06EFE8B}"/>
                    </a:ext>
                  </a:extLst>
                </xdr:cNvPr>
                <xdr:cNvSpPr/>
              </xdr:nvSpPr>
              <xdr:spPr>
                <a:xfrm>
                  <a:off x="3702628" y="3069683"/>
                  <a:ext cx="3856759" cy="2304766"/>
                </a:xfrm>
                <a:prstGeom prst="roundRect">
                  <a:avLst>
                    <a:gd name="adj" fmla="val 8176"/>
                  </a:avLst>
                </a:prstGeom>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ln w="22225">
                      <a:solidFill>
                        <a:schemeClr val="accent2"/>
                      </a:solidFill>
                      <a:prstDash val="solid"/>
                    </a:ln>
                    <a:solidFill>
                      <a:schemeClr val="accent2">
                        <a:lumMod val="40000"/>
                        <a:lumOff val="60000"/>
                      </a:schemeClr>
                    </a:solidFill>
                  </a:endParaRPr>
                </a:p>
              </xdr:txBody>
            </xdr:sp>
            <xdr:sp macro="" textlink="">
              <xdr:nvSpPr>
                <xdr:cNvPr id="32" name="Rectangle: Rounded Corners 31">
                  <a:extLst>
                    <a:ext uri="{FF2B5EF4-FFF2-40B4-BE49-F238E27FC236}">
                      <a16:creationId xmlns:a16="http://schemas.microsoft.com/office/drawing/2014/main" id="{B49788B7-1CE4-4A81-9091-8D3154C00BE8}"/>
                    </a:ext>
                  </a:extLst>
                </xdr:cNvPr>
                <xdr:cNvSpPr/>
              </xdr:nvSpPr>
              <xdr:spPr>
                <a:xfrm>
                  <a:off x="7736897" y="3069666"/>
                  <a:ext cx="3906982" cy="2304767"/>
                </a:xfrm>
                <a:prstGeom prst="roundRect">
                  <a:avLst>
                    <a:gd name="adj" fmla="val 8176"/>
                  </a:avLst>
                </a:prstGeom>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ln w="22225">
                      <a:solidFill>
                        <a:schemeClr val="accent2"/>
                      </a:solidFill>
                      <a:prstDash val="solid"/>
                    </a:ln>
                    <a:solidFill>
                      <a:schemeClr val="accent2">
                        <a:lumMod val="40000"/>
                        <a:lumOff val="60000"/>
                      </a:schemeClr>
                    </a:solidFill>
                  </a:endParaRPr>
                </a:p>
              </xdr:txBody>
            </xdr:sp>
            <xdr:sp macro="" textlink="">
              <xdr:nvSpPr>
                <xdr:cNvPr id="33" name="Rectangle: Rounded Corners 32">
                  <a:extLst>
                    <a:ext uri="{FF2B5EF4-FFF2-40B4-BE49-F238E27FC236}">
                      <a16:creationId xmlns:a16="http://schemas.microsoft.com/office/drawing/2014/main" id="{A319EDF8-3D95-49C0-BB40-DF93C64D02D5}"/>
                    </a:ext>
                  </a:extLst>
                </xdr:cNvPr>
                <xdr:cNvSpPr/>
              </xdr:nvSpPr>
              <xdr:spPr>
                <a:xfrm>
                  <a:off x="10808703" y="5506636"/>
                  <a:ext cx="4896283" cy="1824402"/>
                </a:xfrm>
                <a:prstGeom prst="roundRect">
                  <a:avLst>
                    <a:gd name="adj" fmla="val 8176"/>
                  </a:avLst>
                </a:prstGeom>
                <a:ln/>
              </xdr:spPr>
              <xdr:style>
                <a:lnRef idx="0">
                  <a:schemeClr val="accent1"/>
                </a:lnRef>
                <a:fillRef idx="3">
                  <a:schemeClr val="accent1"/>
                </a:fillRef>
                <a:effectRef idx="3">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1">
                    <a:ln w="22225">
                      <a:solidFill>
                        <a:schemeClr val="accent2"/>
                      </a:solidFill>
                      <a:prstDash val="solid"/>
                    </a:ln>
                    <a:solidFill>
                      <a:schemeClr val="accent2">
                        <a:lumMod val="40000"/>
                        <a:lumOff val="60000"/>
                      </a:schemeClr>
                    </a:solidFill>
                  </a:endParaRPr>
                </a:p>
              </xdr:txBody>
            </xdr:sp>
          </xdr:grpSp>
          <xdr:sp macro="" textlink="">
            <xdr:nvSpPr>
              <xdr:cNvPr id="37" name="TextBox 36">
                <a:extLst>
                  <a:ext uri="{FF2B5EF4-FFF2-40B4-BE49-F238E27FC236}">
                    <a16:creationId xmlns:a16="http://schemas.microsoft.com/office/drawing/2014/main" id="{2884B9D5-909C-4497-AE05-C82B13B58BA3}"/>
                  </a:ext>
                </a:extLst>
              </xdr:cNvPr>
              <xdr:cNvSpPr txBox="1"/>
            </xdr:nvSpPr>
            <xdr:spPr>
              <a:xfrm>
                <a:off x="3201025" y="405984"/>
                <a:ext cx="4746885" cy="510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1">
                    <a:latin typeface="Arial" panose="020B0604020202020204" pitchFamily="34" charset="0"/>
                    <a:cs typeface="Arial" panose="020B0604020202020204" pitchFamily="34" charset="0"/>
                  </a:rPr>
                  <a:t>Box</a:t>
                </a:r>
                <a:r>
                  <a:rPr lang="en-US" sz="2400" b="1" baseline="0">
                    <a:latin typeface="Arial" panose="020B0604020202020204" pitchFamily="34" charset="0"/>
                    <a:cs typeface="Arial" panose="020B0604020202020204" pitchFamily="34" charset="0"/>
                  </a:rPr>
                  <a:t> Office Movies Dashboard</a:t>
                </a:r>
                <a:endParaRPr lang="en-US" sz="2400" b="1">
                  <a:latin typeface="Arial" panose="020B0604020202020204" pitchFamily="34" charset="0"/>
                  <a:cs typeface="Arial" panose="020B0604020202020204" pitchFamily="34" charset="0"/>
                </a:endParaRPr>
              </a:p>
            </xdr:txBody>
          </xdr:sp>
          <xdr:sp macro="" textlink="">
            <xdr:nvSpPr>
              <xdr:cNvPr id="38" name="TextBox 37">
                <a:extLst>
                  <a:ext uri="{FF2B5EF4-FFF2-40B4-BE49-F238E27FC236}">
                    <a16:creationId xmlns:a16="http://schemas.microsoft.com/office/drawing/2014/main" id="{DCC8CDB9-54F5-4B71-A3E1-821D12DC91DF}"/>
                  </a:ext>
                </a:extLst>
              </xdr:cNvPr>
              <xdr:cNvSpPr txBox="1"/>
            </xdr:nvSpPr>
            <xdr:spPr>
              <a:xfrm>
                <a:off x="8952721" y="1087723"/>
                <a:ext cx="2682875"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a:latin typeface="Calibri" panose="020F0502020204030204" pitchFamily="34" charset="0"/>
                    <a:cs typeface="Calibri" panose="020F0502020204030204" pitchFamily="34" charset="0"/>
                  </a:rPr>
                  <a:t>Top</a:t>
                </a:r>
                <a:r>
                  <a:rPr lang="en-US" sz="1800" b="0" baseline="0">
                    <a:latin typeface="Calibri" panose="020F0502020204030204" pitchFamily="34" charset="0"/>
                    <a:cs typeface="Calibri" panose="020F0502020204030204" pitchFamily="34" charset="0"/>
                  </a:rPr>
                  <a:t> Box Office Movie</a:t>
                </a:r>
                <a:endParaRPr lang="en-US" sz="1800" b="0">
                  <a:latin typeface="Calibri" panose="020F0502020204030204" pitchFamily="34" charset="0"/>
                  <a:cs typeface="Calibri" panose="020F0502020204030204" pitchFamily="34" charset="0"/>
                </a:endParaRPr>
              </a:p>
            </xdr:txBody>
          </xdr:sp>
          <xdr:sp macro="" textlink="">
            <xdr:nvSpPr>
              <xdr:cNvPr id="40" name="TextBox 39">
                <a:extLst>
                  <a:ext uri="{FF2B5EF4-FFF2-40B4-BE49-F238E27FC236}">
                    <a16:creationId xmlns:a16="http://schemas.microsoft.com/office/drawing/2014/main" id="{5A470E78-5F57-4A94-9C48-D23469552A1D}"/>
                  </a:ext>
                </a:extLst>
              </xdr:cNvPr>
              <xdr:cNvSpPr txBox="1"/>
            </xdr:nvSpPr>
            <xdr:spPr>
              <a:xfrm>
                <a:off x="12127086" y="1127961"/>
                <a:ext cx="2444837" cy="3719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a:latin typeface="Calibri" panose="020F0502020204030204" pitchFamily="34" charset="0"/>
                    <a:cs typeface="Calibri" panose="020F0502020204030204" pitchFamily="34" charset="0"/>
                  </a:rPr>
                  <a:t>Top</a:t>
                </a:r>
                <a:r>
                  <a:rPr lang="en-US" sz="1800" b="0" baseline="0">
                    <a:latin typeface="Calibri" panose="020F0502020204030204" pitchFamily="34" charset="0"/>
                    <a:cs typeface="Calibri" panose="020F0502020204030204" pitchFamily="34" charset="0"/>
                  </a:rPr>
                  <a:t> Box Office Director</a:t>
                </a:r>
                <a:endParaRPr lang="en-US" sz="1800" b="0">
                  <a:latin typeface="Calibri" panose="020F0502020204030204" pitchFamily="34" charset="0"/>
                  <a:cs typeface="Calibri" panose="020F0502020204030204" pitchFamily="34" charset="0"/>
                </a:endParaRPr>
              </a:p>
            </xdr:txBody>
          </xdr:sp>
          <xdr:sp macro="" textlink="">
            <xdr:nvSpPr>
              <xdr:cNvPr id="41" name="TextBox 40">
                <a:extLst>
                  <a:ext uri="{FF2B5EF4-FFF2-40B4-BE49-F238E27FC236}">
                    <a16:creationId xmlns:a16="http://schemas.microsoft.com/office/drawing/2014/main" id="{A5791D67-BD46-4C10-B998-B754017E6725}"/>
                  </a:ext>
                </a:extLst>
              </xdr:cNvPr>
              <xdr:cNvSpPr txBox="1"/>
            </xdr:nvSpPr>
            <xdr:spPr>
              <a:xfrm>
                <a:off x="2090450" y="1299980"/>
                <a:ext cx="990601"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baseline="0">
                    <a:latin typeface="Calibri" panose="020F0502020204030204" pitchFamily="34" charset="0"/>
                    <a:cs typeface="Calibri" panose="020F0502020204030204" pitchFamily="34" charset="0"/>
                  </a:rPr>
                  <a:t>Movies</a:t>
                </a:r>
                <a:endParaRPr lang="en-US" sz="1800" b="0">
                  <a:latin typeface="Calibri" panose="020F0502020204030204" pitchFamily="34" charset="0"/>
                  <a:cs typeface="Calibri" panose="020F0502020204030204" pitchFamily="34" charset="0"/>
                </a:endParaRPr>
              </a:p>
            </xdr:txBody>
          </xdr:sp>
          <xdr:sp macro="" textlink="">
            <xdr:nvSpPr>
              <xdr:cNvPr id="44" name="TextBox 43">
                <a:extLst>
                  <a:ext uri="{FF2B5EF4-FFF2-40B4-BE49-F238E27FC236}">
                    <a16:creationId xmlns:a16="http://schemas.microsoft.com/office/drawing/2014/main" id="{D0375206-B97F-4FCF-BBA5-7311963C1AF5}"/>
                  </a:ext>
                </a:extLst>
              </xdr:cNvPr>
              <xdr:cNvSpPr txBox="1"/>
            </xdr:nvSpPr>
            <xdr:spPr>
              <a:xfrm>
                <a:off x="3144856" y="1309505"/>
                <a:ext cx="1235076"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baseline="0">
                    <a:latin typeface="Calibri" panose="020F0502020204030204" pitchFamily="34" charset="0"/>
                    <a:cs typeface="Calibri" panose="020F0502020204030204" pitchFamily="34" charset="0"/>
                  </a:rPr>
                  <a:t>Directors</a:t>
                </a:r>
                <a:endParaRPr lang="en-US" sz="1800" b="0">
                  <a:latin typeface="Calibri" panose="020F0502020204030204" pitchFamily="34" charset="0"/>
                  <a:cs typeface="Calibri" panose="020F0502020204030204" pitchFamily="34" charset="0"/>
                </a:endParaRPr>
              </a:p>
            </xdr:txBody>
          </xdr:sp>
          <xdr:sp macro="" textlink="">
            <xdr:nvSpPr>
              <xdr:cNvPr id="46" name="TextBox 45">
                <a:extLst>
                  <a:ext uri="{FF2B5EF4-FFF2-40B4-BE49-F238E27FC236}">
                    <a16:creationId xmlns:a16="http://schemas.microsoft.com/office/drawing/2014/main" id="{F95ECB5F-92AB-459E-A83C-60DEE7DE09D8}"/>
                  </a:ext>
                </a:extLst>
              </xdr:cNvPr>
              <xdr:cNvSpPr txBox="1"/>
            </xdr:nvSpPr>
            <xdr:spPr>
              <a:xfrm>
                <a:off x="4397668" y="1325640"/>
                <a:ext cx="990601"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baseline="0">
                    <a:latin typeface="Calibri" panose="020F0502020204030204" pitchFamily="34" charset="0"/>
                    <a:cs typeface="Calibri" panose="020F0502020204030204" pitchFamily="34" charset="0"/>
                  </a:rPr>
                  <a:t>Genres</a:t>
                </a:r>
                <a:endParaRPr lang="en-US" sz="1800" b="0">
                  <a:latin typeface="Calibri" panose="020F0502020204030204" pitchFamily="34" charset="0"/>
                  <a:cs typeface="Calibri" panose="020F0502020204030204" pitchFamily="34" charset="0"/>
                </a:endParaRPr>
              </a:p>
            </xdr:txBody>
          </xdr:sp>
          <xdr:sp macro="" textlink="">
            <xdr:nvSpPr>
              <xdr:cNvPr id="47" name="TextBox 46">
                <a:extLst>
                  <a:ext uri="{FF2B5EF4-FFF2-40B4-BE49-F238E27FC236}">
                    <a16:creationId xmlns:a16="http://schemas.microsoft.com/office/drawing/2014/main" id="{F1C070FF-11D4-4C46-8949-85A4AF127B1C}"/>
                  </a:ext>
                </a:extLst>
              </xdr:cNvPr>
              <xdr:cNvSpPr txBox="1"/>
            </xdr:nvSpPr>
            <xdr:spPr>
              <a:xfrm>
                <a:off x="5664736" y="1329075"/>
                <a:ext cx="1190625"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baseline="0">
                    <a:latin typeface="Calibri" panose="020F0502020204030204" pitchFamily="34" charset="0"/>
                    <a:cs typeface="Calibri" panose="020F0502020204030204" pitchFamily="34" charset="0"/>
                  </a:rPr>
                  <a:t>Revenue</a:t>
                </a:r>
                <a:endParaRPr lang="en-US" sz="1800" b="0">
                  <a:latin typeface="Calibri" panose="020F0502020204030204" pitchFamily="34" charset="0"/>
                  <a:cs typeface="Calibri" panose="020F0502020204030204" pitchFamily="34" charset="0"/>
                </a:endParaRPr>
              </a:p>
            </xdr:txBody>
          </xdr:sp>
          <xdr:sp macro="" textlink="">
            <xdr:nvSpPr>
              <xdr:cNvPr id="48" name="TextBox 47">
                <a:extLst>
                  <a:ext uri="{FF2B5EF4-FFF2-40B4-BE49-F238E27FC236}">
                    <a16:creationId xmlns:a16="http://schemas.microsoft.com/office/drawing/2014/main" id="{E5CF4652-0238-4661-8A3D-62E5DD8DE269}"/>
                  </a:ext>
                </a:extLst>
              </xdr:cNvPr>
              <xdr:cNvSpPr txBox="1"/>
            </xdr:nvSpPr>
            <xdr:spPr>
              <a:xfrm>
                <a:off x="7512203" y="1328294"/>
                <a:ext cx="990601"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a:latin typeface="Calibri" panose="020F0502020204030204" pitchFamily="34" charset="0"/>
                    <a:cs typeface="Calibri" panose="020F0502020204030204" pitchFamily="34" charset="0"/>
                  </a:rPr>
                  <a:t>Profit</a:t>
                </a:r>
              </a:p>
            </xdr:txBody>
          </xdr:sp>
          <xdr:cxnSp macro="">
            <xdr:nvCxnSpPr>
              <xdr:cNvPr id="50" name="Straight Connector 49">
                <a:extLst>
                  <a:ext uri="{FF2B5EF4-FFF2-40B4-BE49-F238E27FC236}">
                    <a16:creationId xmlns:a16="http://schemas.microsoft.com/office/drawing/2014/main" id="{2721F006-B8F9-4586-93B1-01564F369EA0}"/>
                  </a:ext>
                </a:extLst>
              </xdr:cNvPr>
              <xdr:cNvCxnSpPr/>
            </xdr:nvCxnSpPr>
            <xdr:spPr>
              <a:xfrm>
                <a:off x="3140127" y="1405328"/>
                <a:ext cx="0" cy="101626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53" name="Straight Connector 52">
                <a:extLst>
                  <a:ext uri="{FF2B5EF4-FFF2-40B4-BE49-F238E27FC236}">
                    <a16:creationId xmlns:a16="http://schemas.microsoft.com/office/drawing/2014/main" id="{6C3C11B4-62FB-43DD-BD25-566B020FA910}"/>
                  </a:ext>
                </a:extLst>
              </xdr:cNvPr>
              <xdr:cNvCxnSpPr/>
            </xdr:nvCxnSpPr>
            <xdr:spPr>
              <a:xfrm>
                <a:off x="4373953" y="1405328"/>
                <a:ext cx="9526" cy="994035"/>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61" name="Straight Connector 60">
                <a:extLst>
                  <a:ext uri="{FF2B5EF4-FFF2-40B4-BE49-F238E27FC236}">
                    <a16:creationId xmlns:a16="http://schemas.microsoft.com/office/drawing/2014/main" id="{1FBD4F21-5E37-4A38-A288-8AAB92F27463}"/>
                  </a:ext>
                </a:extLst>
              </xdr:cNvPr>
              <xdr:cNvCxnSpPr/>
            </xdr:nvCxnSpPr>
            <xdr:spPr>
              <a:xfrm>
                <a:off x="5506179" y="1385705"/>
                <a:ext cx="9526" cy="991433"/>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62" name="Straight Connector 61">
                <a:extLst>
                  <a:ext uri="{FF2B5EF4-FFF2-40B4-BE49-F238E27FC236}">
                    <a16:creationId xmlns:a16="http://schemas.microsoft.com/office/drawing/2014/main" id="{DCA1EBC8-6D82-4C54-8994-F41932B7D8D3}"/>
                  </a:ext>
                </a:extLst>
              </xdr:cNvPr>
              <xdr:cNvCxnSpPr/>
            </xdr:nvCxnSpPr>
            <xdr:spPr>
              <a:xfrm>
                <a:off x="7209905" y="1440253"/>
                <a:ext cx="9526" cy="994035"/>
              </a:xfrm>
              <a:prstGeom prst="line">
                <a:avLst/>
              </a:prstGeom>
            </xdr:spPr>
            <xdr:style>
              <a:lnRef idx="3">
                <a:schemeClr val="accent2"/>
              </a:lnRef>
              <a:fillRef idx="0">
                <a:schemeClr val="accent2"/>
              </a:fillRef>
              <a:effectRef idx="2">
                <a:schemeClr val="accent2"/>
              </a:effectRef>
              <a:fontRef idx="minor">
                <a:schemeClr val="tx1"/>
              </a:fontRef>
            </xdr:style>
          </xdr:cxnSp>
          <xdr:sp macro="" textlink="">
            <xdr:nvSpPr>
              <xdr:cNvPr id="64" name="TextBox 63">
                <a:extLst>
                  <a:ext uri="{FF2B5EF4-FFF2-40B4-BE49-F238E27FC236}">
                    <a16:creationId xmlns:a16="http://schemas.microsoft.com/office/drawing/2014/main" id="{DFFC804F-55A0-4686-A5EE-02C8A9427DFD}"/>
                  </a:ext>
                </a:extLst>
              </xdr:cNvPr>
              <xdr:cNvSpPr txBox="1"/>
            </xdr:nvSpPr>
            <xdr:spPr>
              <a:xfrm>
                <a:off x="2128552" y="2851930"/>
                <a:ext cx="3952874"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baseline="0">
                    <a:latin typeface="Calibri" panose="020F0502020204030204" pitchFamily="34" charset="0"/>
                    <a:cs typeface="Calibri" panose="020F0502020204030204" pitchFamily="34" charset="0"/>
                  </a:rPr>
                  <a:t>Top 5 Grossing Movies</a:t>
                </a:r>
                <a:endParaRPr lang="en-US" sz="1800" b="0">
                  <a:latin typeface="Calibri" panose="020F0502020204030204" pitchFamily="34" charset="0"/>
                  <a:cs typeface="Calibri" panose="020F0502020204030204" pitchFamily="34" charset="0"/>
                </a:endParaRPr>
              </a:p>
            </xdr:txBody>
          </xdr:sp>
          <xdr:sp macro="" textlink="">
            <xdr:nvSpPr>
              <xdr:cNvPr id="65" name="TextBox 64">
                <a:extLst>
                  <a:ext uri="{FF2B5EF4-FFF2-40B4-BE49-F238E27FC236}">
                    <a16:creationId xmlns:a16="http://schemas.microsoft.com/office/drawing/2014/main" id="{D23ED30E-2705-4775-BDF4-1E506FD3808D}"/>
                  </a:ext>
                </a:extLst>
              </xdr:cNvPr>
              <xdr:cNvSpPr txBox="1"/>
            </xdr:nvSpPr>
            <xdr:spPr>
              <a:xfrm>
                <a:off x="6867006" y="2877330"/>
                <a:ext cx="3952874"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baseline="0">
                    <a:latin typeface="Calibri" panose="020F0502020204030204" pitchFamily="34" charset="0"/>
                    <a:cs typeface="Calibri" panose="020F0502020204030204" pitchFamily="34" charset="0"/>
                  </a:rPr>
                  <a:t> Top 5 Grossing Movie Directors</a:t>
                </a:r>
                <a:endParaRPr lang="en-US" sz="1800" b="0">
                  <a:latin typeface="Calibri" panose="020F0502020204030204" pitchFamily="34" charset="0"/>
                  <a:cs typeface="Calibri" panose="020F0502020204030204" pitchFamily="34" charset="0"/>
                </a:endParaRPr>
              </a:p>
            </xdr:txBody>
          </xdr:sp>
          <xdr:sp macro="" textlink="">
            <xdr:nvSpPr>
              <xdr:cNvPr id="66" name="TextBox 65">
                <a:extLst>
                  <a:ext uri="{FF2B5EF4-FFF2-40B4-BE49-F238E27FC236}">
                    <a16:creationId xmlns:a16="http://schemas.microsoft.com/office/drawing/2014/main" id="{D4E43DD1-796E-4C66-B60F-11BD903721F9}"/>
                  </a:ext>
                </a:extLst>
              </xdr:cNvPr>
              <xdr:cNvSpPr txBox="1"/>
            </xdr:nvSpPr>
            <xdr:spPr>
              <a:xfrm>
                <a:off x="11458555" y="2809561"/>
                <a:ext cx="3952874"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baseline="0">
                    <a:latin typeface="Calibri" panose="020F0502020204030204" pitchFamily="34" charset="0"/>
                    <a:cs typeface="Calibri" panose="020F0502020204030204" pitchFamily="34" charset="0"/>
                  </a:rPr>
                  <a:t>Movies by Genre</a:t>
                </a:r>
                <a:endParaRPr lang="en-US" sz="1800" b="0">
                  <a:latin typeface="Calibri" panose="020F0502020204030204" pitchFamily="34" charset="0"/>
                  <a:cs typeface="Calibri" panose="020F0502020204030204" pitchFamily="34" charset="0"/>
                </a:endParaRPr>
              </a:p>
            </xdr:txBody>
          </xdr:sp>
          <xdr:sp macro="" textlink="">
            <xdr:nvSpPr>
              <xdr:cNvPr id="67" name="TextBox 66">
                <a:extLst>
                  <a:ext uri="{FF2B5EF4-FFF2-40B4-BE49-F238E27FC236}">
                    <a16:creationId xmlns:a16="http://schemas.microsoft.com/office/drawing/2014/main" id="{AB355C71-F3B3-413D-9B4C-D93E3D76B950}"/>
                  </a:ext>
                </a:extLst>
              </xdr:cNvPr>
              <xdr:cNvSpPr txBox="1"/>
            </xdr:nvSpPr>
            <xdr:spPr>
              <a:xfrm>
                <a:off x="3901503" y="5282782"/>
                <a:ext cx="3952874" cy="307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a:latin typeface="Calibri" panose="020F0502020204030204" pitchFamily="34" charset="0"/>
                    <a:cs typeface="Calibri" panose="020F0502020204030204" pitchFamily="34" charset="0"/>
                  </a:rPr>
                  <a:t>Revenue By Month</a:t>
                </a:r>
              </a:p>
            </xdr:txBody>
          </xdr:sp>
          <xdr:pic>
            <xdr:nvPicPr>
              <xdr:cNvPr id="70" name="Picture 69">
                <a:extLst>
                  <a:ext uri="{FF2B5EF4-FFF2-40B4-BE49-F238E27FC236}">
                    <a16:creationId xmlns:a16="http://schemas.microsoft.com/office/drawing/2014/main" id="{CAA0D16D-B8CD-44FB-A0F9-631BFF22B1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9918" y="374754"/>
                <a:ext cx="1139877" cy="546518"/>
              </a:xfrm>
              <a:prstGeom prst="rect">
                <a:avLst/>
              </a:prstGeom>
              <a:effectLst>
                <a:softEdge rad="12700"/>
              </a:effectLst>
            </xdr:spPr>
          </xdr:pic>
          <mc:AlternateContent xmlns:mc="http://schemas.openxmlformats.org/markup-compatibility/2006">
            <mc:Choice xmlns:a14="http://schemas.microsoft.com/office/drawing/2010/main" Requires="a14">
              <xdr:graphicFrame macro="">
                <xdr:nvGraphicFramePr>
                  <xdr:cNvPr id="71" name="Year">
                    <a:extLst>
                      <a:ext uri="{FF2B5EF4-FFF2-40B4-BE49-F238E27FC236}">
                        <a16:creationId xmlns:a16="http://schemas.microsoft.com/office/drawing/2014/main" id="{78000F13-6FF6-403C-9B56-0D198CEC34B6}"/>
                      </a:ext>
                    </a:extLst>
                  </xdr:cNvPr>
                  <xdr:cNvGraphicFramePr>
                    <a:graphicFrameLocks/>
                  </xdr:cNvGraphicFramePr>
                </xdr:nvGraphicFramePr>
                <xdr:xfrm>
                  <a:off x="8228974" y="515285"/>
                  <a:ext cx="7666846" cy="546391"/>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207452" y="495250"/>
                    <a:ext cx="7670882" cy="521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Pivots!F16">
          <xdr:nvSpPr>
            <xdr:cNvPr id="73" name="TextBox 72">
              <a:extLst>
                <a:ext uri="{FF2B5EF4-FFF2-40B4-BE49-F238E27FC236}">
                  <a16:creationId xmlns:a16="http://schemas.microsoft.com/office/drawing/2014/main" id="{2A96E4C4-4695-4F32-A29A-24B1275526B3}"/>
                </a:ext>
              </a:extLst>
            </xdr:cNvPr>
            <xdr:cNvSpPr txBox="1"/>
          </xdr:nvSpPr>
          <xdr:spPr>
            <a:xfrm>
              <a:off x="359139" y="1859456"/>
              <a:ext cx="1129447"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782B9F1-150B-4C2F-84D5-289F256FDFD6}" type="TxLink">
                <a:rPr lang="en-US" sz="1800" b="0" i="0" u="none" strike="noStrike">
                  <a:solidFill>
                    <a:srgbClr val="000000"/>
                  </a:solidFill>
                  <a:latin typeface="Arial"/>
                  <a:cs typeface="Arial"/>
                </a:rPr>
                <a:t>508</a:t>
              </a:fld>
              <a:endParaRPr lang="en-US" sz="1800" b="0">
                <a:latin typeface="Arial" panose="020B0604020202020204" pitchFamily="34" charset="0"/>
                <a:cs typeface="Arial" panose="020B0604020202020204" pitchFamily="34" charset="0"/>
              </a:endParaRPr>
            </a:p>
          </xdr:txBody>
        </xdr:sp>
        <xdr:sp macro="" textlink="Pivots!F17">
          <xdr:nvSpPr>
            <xdr:cNvPr id="74" name="TextBox 73">
              <a:extLst>
                <a:ext uri="{FF2B5EF4-FFF2-40B4-BE49-F238E27FC236}">
                  <a16:creationId xmlns:a16="http://schemas.microsoft.com/office/drawing/2014/main" id="{5A79F27A-5E42-4B33-A52F-04BE9549606E}"/>
                </a:ext>
              </a:extLst>
            </xdr:cNvPr>
            <xdr:cNvSpPr txBox="1"/>
          </xdr:nvSpPr>
          <xdr:spPr>
            <a:xfrm>
              <a:off x="1639549" y="1875071"/>
              <a:ext cx="1264796"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8376D6C-D391-4296-A8A7-F1383FAD8E60}" type="TxLink">
                <a:rPr lang="en-US" sz="1800" b="0" i="0" u="none" strike="noStrike">
                  <a:solidFill>
                    <a:srgbClr val="000000"/>
                  </a:solidFill>
                  <a:latin typeface="Arial"/>
                  <a:cs typeface="Arial"/>
                </a:rPr>
                <a:t>445</a:t>
              </a:fld>
              <a:endParaRPr lang="en-US" sz="1800" b="0">
                <a:latin typeface="Arial" panose="020B0604020202020204" pitchFamily="34" charset="0"/>
                <a:cs typeface="Arial" panose="020B0604020202020204" pitchFamily="34" charset="0"/>
              </a:endParaRPr>
            </a:p>
          </xdr:txBody>
        </xdr:sp>
        <xdr:sp macro="" textlink="Pivots!F18">
          <xdr:nvSpPr>
            <xdr:cNvPr id="75" name="TextBox 74">
              <a:extLst>
                <a:ext uri="{FF2B5EF4-FFF2-40B4-BE49-F238E27FC236}">
                  <a16:creationId xmlns:a16="http://schemas.microsoft.com/office/drawing/2014/main" id="{7BC0DF20-F9D1-4295-BE56-3ABC84CCDA6C}"/>
                </a:ext>
              </a:extLst>
            </xdr:cNvPr>
            <xdr:cNvSpPr txBox="1"/>
          </xdr:nvSpPr>
          <xdr:spPr>
            <a:xfrm>
              <a:off x="3216639" y="1859456"/>
              <a:ext cx="780738"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6F805E4-A723-4837-B55E-5B01352B9368}" type="TxLink">
                <a:rPr lang="en-US" sz="1800" b="0" i="0" u="none" strike="noStrike">
                  <a:solidFill>
                    <a:srgbClr val="000000"/>
                  </a:solidFill>
                  <a:latin typeface="Arial"/>
                  <a:cs typeface="Arial"/>
                </a:rPr>
                <a:t>18</a:t>
              </a:fld>
              <a:endParaRPr lang="en-US" sz="1800" b="0">
                <a:latin typeface="Arial" panose="020B0604020202020204" pitchFamily="34" charset="0"/>
                <a:cs typeface="Arial" panose="020B0604020202020204" pitchFamily="34" charset="0"/>
              </a:endParaRPr>
            </a:p>
          </xdr:txBody>
        </xdr:sp>
        <xdr:sp macro="" textlink="Pivots!F19">
          <xdr:nvSpPr>
            <xdr:cNvPr id="76" name="TextBox 75">
              <a:extLst>
                <a:ext uri="{FF2B5EF4-FFF2-40B4-BE49-F238E27FC236}">
                  <a16:creationId xmlns:a16="http://schemas.microsoft.com/office/drawing/2014/main" id="{93AB1076-27A2-4459-A745-64CF6C15265C}"/>
                </a:ext>
              </a:extLst>
            </xdr:cNvPr>
            <xdr:cNvSpPr txBox="1"/>
          </xdr:nvSpPr>
          <xdr:spPr>
            <a:xfrm>
              <a:off x="4372132" y="1555287"/>
              <a:ext cx="1880598" cy="721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9C89A76-D3D8-48DE-9897-1D3823F00ABF}" type="TxLink">
                <a:rPr lang="en-US" sz="1600" b="0" i="0" u="none" strike="noStrike">
                  <a:solidFill>
                    <a:srgbClr val="000000"/>
                  </a:solidFill>
                  <a:latin typeface="Arial"/>
                  <a:cs typeface="Arial"/>
                </a:rPr>
                <a:t> $77,207,470,000 </a:t>
              </a:fld>
              <a:endParaRPr lang="en-US" sz="1600" b="0" i="0">
                <a:latin typeface="Arial" panose="020B0604020202020204" pitchFamily="34" charset="0"/>
                <a:cs typeface="Arial" panose="020B0604020202020204" pitchFamily="34" charset="0"/>
              </a:endParaRPr>
            </a:p>
          </xdr:txBody>
        </xdr:sp>
        <xdr:sp macro="" textlink="">
          <xdr:nvSpPr>
            <xdr:cNvPr id="77" name="TextBox 76">
              <a:extLst>
                <a:ext uri="{FF2B5EF4-FFF2-40B4-BE49-F238E27FC236}">
                  <a16:creationId xmlns:a16="http://schemas.microsoft.com/office/drawing/2014/main" id="{35EFED4F-9F77-4E38-8E2B-78DFF1A07987}"/>
                </a:ext>
              </a:extLst>
            </xdr:cNvPr>
            <xdr:cNvSpPr txBox="1"/>
          </xdr:nvSpPr>
          <xdr:spPr>
            <a:xfrm>
              <a:off x="6589425" y="1828226"/>
              <a:ext cx="1129447"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1800" b="1">
                <a:latin typeface="Arial" panose="020B0604020202020204" pitchFamily="34" charset="0"/>
                <a:cs typeface="Arial" panose="020B0604020202020204" pitchFamily="34" charset="0"/>
              </a:endParaRPr>
            </a:p>
          </xdr:txBody>
        </xdr:sp>
        <xdr:sp macro="" textlink="Pivots!F20">
          <xdr:nvSpPr>
            <xdr:cNvPr id="78" name="TextBox 77">
              <a:extLst>
                <a:ext uri="{FF2B5EF4-FFF2-40B4-BE49-F238E27FC236}">
                  <a16:creationId xmlns:a16="http://schemas.microsoft.com/office/drawing/2014/main" id="{CC2F5180-F642-48D7-9D13-D2E3135BA237}"/>
                </a:ext>
              </a:extLst>
            </xdr:cNvPr>
            <xdr:cNvSpPr txBox="1"/>
          </xdr:nvSpPr>
          <xdr:spPr>
            <a:xfrm>
              <a:off x="6218296" y="1549514"/>
              <a:ext cx="1873769" cy="7269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196F694-F077-4E5C-AFC6-6D6FD7F38134}" type="TxLink">
                <a:rPr lang="en-US" sz="1600" b="0" i="0" u="none" strike="noStrike">
                  <a:solidFill>
                    <a:srgbClr val="000000"/>
                  </a:solidFill>
                  <a:latin typeface="Arial"/>
                  <a:cs typeface="Arial"/>
                </a:rPr>
                <a:t> $52,380,800,000 </a:t>
              </a:fld>
              <a:endParaRPr lang="en-US" sz="1600" b="0">
                <a:latin typeface="Arial" panose="020B0604020202020204" pitchFamily="34" charset="0"/>
                <a:cs typeface="Arial" panose="020B0604020202020204" pitchFamily="34" charset="0"/>
              </a:endParaRPr>
            </a:p>
          </xdr:txBody>
        </xdr:sp>
        <xdr:sp macro="" textlink="Pivots!A2">
          <xdr:nvSpPr>
            <xdr:cNvPr id="79" name="TextBox 78">
              <a:extLst>
                <a:ext uri="{FF2B5EF4-FFF2-40B4-BE49-F238E27FC236}">
                  <a16:creationId xmlns:a16="http://schemas.microsoft.com/office/drawing/2014/main" id="{1D187DE3-1DA9-4415-9DE2-3871D7EA6EE2}"/>
                </a:ext>
              </a:extLst>
            </xdr:cNvPr>
            <xdr:cNvSpPr txBox="1"/>
          </xdr:nvSpPr>
          <xdr:spPr>
            <a:xfrm>
              <a:off x="8478811" y="1439566"/>
              <a:ext cx="3263483" cy="4966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0323131-88AF-4050-AFC4-793A68F51647}" type="TxLink">
                <a:rPr lang="en-US" sz="1800" b="1" i="0" u="none" strike="noStrike">
                  <a:solidFill>
                    <a:srgbClr val="000000"/>
                  </a:solidFill>
                  <a:latin typeface="Arial"/>
                  <a:cs typeface="Arial"/>
                </a:rPr>
                <a:t>Despicable Me 2</a:t>
              </a:fld>
              <a:endParaRPr lang="en-US" sz="1800" b="1">
                <a:latin typeface="Arial" panose="020B0604020202020204" pitchFamily="34" charset="0"/>
                <a:cs typeface="Arial" panose="020B0604020202020204" pitchFamily="34" charset="0"/>
              </a:endParaRPr>
            </a:p>
          </xdr:txBody>
        </xdr:sp>
        <xdr:sp macro="" textlink="Pivots!B2">
          <xdr:nvSpPr>
            <xdr:cNvPr id="80" name="TextBox 79">
              <a:extLst>
                <a:ext uri="{FF2B5EF4-FFF2-40B4-BE49-F238E27FC236}">
                  <a16:creationId xmlns:a16="http://schemas.microsoft.com/office/drawing/2014/main" id="{BF592F7F-DE21-496C-822E-897B3AD459BA}"/>
                </a:ext>
              </a:extLst>
            </xdr:cNvPr>
            <xdr:cNvSpPr txBox="1"/>
          </xdr:nvSpPr>
          <xdr:spPr>
            <a:xfrm>
              <a:off x="9643613" y="1824734"/>
              <a:ext cx="1719997" cy="3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DB451CA-F606-4DA9-B6F5-8D8B66C8FC2C}" type="TxLink">
                <a:rPr lang="en-US" sz="1600" b="0" i="0" u="none" strike="noStrike">
                  <a:solidFill>
                    <a:srgbClr val="000000"/>
                  </a:solidFill>
                  <a:latin typeface="Calibri" panose="020F0502020204030204" pitchFamily="34" charset="0"/>
                  <a:cs typeface="Calibri" panose="020F0502020204030204" pitchFamily="34" charset="0"/>
                </a:rPr>
                <a:t> $970,800,000 </a:t>
              </a:fld>
              <a:endParaRPr lang="en-US" sz="1600" b="0">
                <a:latin typeface="Calibri" panose="020F0502020204030204" pitchFamily="34" charset="0"/>
                <a:cs typeface="Calibri" panose="020F0502020204030204" pitchFamily="34" charset="0"/>
              </a:endParaRPr>
            </a:p>
          </xdr:txBody>
        </xdr:sp>
        <xdr:sp macro="" textlink="">
          <xdr:nvSpPr>
            <xdr:cNvPr id="81" name="TextBox 80">
              <a:extLst>
                <a:ext uri="{FF2B5EF4-FFF2-40B4-BE49-F238E27FC236}">
                  <a16:creationId xmlns:a16="http://schemas.microsoft.com/office/drawing/2014/main" id="{C92B59C8-ACBB-472B-A2B7-DAECB80197C4}"/>
                </a:ext>
              </a:extLst>
            </xdr:cNvPr>
            <xdr:cNvSpPr txBox="1"/>
          </xdr:nvSpPr>
          <xdr:spPr>
            <a:xfrm>
              <a:off x="8775492" y="2156137"/>
              <a:ext cx="1168705"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a:latin typeface="Calibri" panose="020F0502020204030204" pitchFamily="34" charset="0"/>
                  <a:cs typeface="Calibri" panose="020F0502020204030204" pitchFamily="34" charset="0"/>
                </a:rPr>
                <a:t>Profit - </a:t>
              </a:r>
            </a:p>
          </xdr:txBody>
        </xdr:sp>
        <xdr:sp macro="" textlink="">
          <xdr:nvSpPr>
            <xdr:cNvPr id="82" name="TextBox 81">
              <a:extLst>
                <a:ext uri="{FF2B5EF4-FFF2-40B4-BE49-F238E27FC236}">
                  <a16:creationId xmlns:a16="http://schemas.microsoft.com/office/drawing/2014/main" id="{0D18DCE3-2F63-4DA2-B07E-2BC9EDFFF9C9}"/>
                </a:ext>
              </a:extLst>
            </xdr:cNvPr>
            <xdr:cNvSpPr txBox="1"/>
          </xdr:nvSpPr>
          <xdr:spPr>
            <a:xfrm>
              <a:off x="8374368" y="1855963"/>
              <a:ext cx="1582257" cy="273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a:latin typeface="Calibri" panose="020F0502020204030204" pitchFamily="34" charset="0"/>
                  <a:cs typeface="Calibri" panose="020F0502020204030204" pitchFamily="34" charset="0"/>
                </a:rPr>
                <a:t>Revenue -</a:t>
              </a:r>
            </a:p>
          </xdr:txBody>
        </xdr:sp>
        <xdr:cxnSp macro="">
          <xdr:nvCxnSpPr>
            <xdr:cNvPr id="94" name="Straight Connector 93">
              <a:extLst>
                <a:ext uri="{FF2B5EF4-FFF2-40B4-BE49-F238E27FC236}">
                  <a16:creationId xmlns:a16="http://schemas.microsoft.com/office/drawing/2014/main" id="{144FEDE4-55FA-4D59-BE11-79B02EB22E9C}"/>
                </a:ext>
              </a:extLst>
            </xdr:cNvPr>
            <xdr:cNvCxnSpPr/>
          </xdr:nvCxnSpPr>
          <xdr:spPr>
            <a:xfrm flipV="1">
              <a:off x="8400738" y="1171108"/>
              <a:ext cx="0" cy="1467785"/>
            </a:xfrm>
            <a:prstGeom prst="line">
              <a:avLst/>
            </a:prstGeom>
            <a:ln>
              <a:solidFill>
                <a:schemeClr val="dk1">
                  <a:alpha val="97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sp macro="" textlink="">
          <xdr:nvSpPr>
            <xdr:cNvPr id="107" name="Isosceles Triangle 106">
              <a:extLst>
                <a:ext uri="{FF2B5EF4-FFF2-40B4-BE49-F238E27FC236}">
                  <a16:creationId xmlns:a16="http://schemas.microsoft.com/office/drawing/2014/main" id="{72967270-C47F-47B5-81EE-A916E9FF1A97}"/>
                </a:ext>
              </a:extLst>
            </xdr:cNvPr>
            <xdr:cNvSpPr/>
          </xdr:nvSpPr>
          <xdr:spPr>
            <a:xfrm>
              <a:off x="8525657" y="2232910"/>
              <a:ext cx="312294" cy="265451"/>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s!C2">
          <xdr:nvSpPr>
            <xdr:cNvPr id="108" name="TextBox 107">
              <a:extLst>
                <a:ext uri="{FF2B5EF4-FFF2-40B4-BE49-F238E27FC236}">
                  <a16:creationId xmlns:a16="http://schemas.microsoft.com/office/drawing/2014/main" id="{46A8F61A-0DBC-4AB4-81C4-6A8703F3B0A0}"/>
                </a:ext>
              </a:extLst>
            </xdr:cNvPr>
            <xdr:cNvSpPr txBox="1"/>
          </xdr:nvSpPr>
          <xdr:spPr>
            <a:xfrm>
              <a:off x="9626915" y="2195485"/>
              <a:ext cx="1736695" cy="3928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74B76AF-9D6D-4892-9A4C-717B180994DD}" type="TxLink">
                <a:rPr lang="en-US" sz="1600" b="0" i="0" u="none" strike="noStrike">
                  <a:solidFill>
                    <a:srgbClr val="000000"/>
                  </a:solidFill>
                  <a:latin typeface="Calibri" panose="020F0502020204030204" pitchFamily="34" charset="0"/>
                  <a:cs typeface="Calibri" panose="020F0502020204030204" pitchFamily="34" charset="0"/>
                </a:rPr>
                <a:t> $894,800,000 </a:t>
              </a:fld>
              <a:endParaRPr lang="en-US" sz="1600" b="0">
                <a:latin typeface="Calibri" panose="020F0502020204030204" pitchFamily="34" charset="0"/>
                <a:cs typeface="Calibri" panose="020F0502020204030204" pitchFamily="34" charset="0"/>
              </a:endParaRPr>
            </a:p>
          </xdr:txBody>
        </xdr:sp>
        <xdr:cxnSp macro="">
          <xdr:nvCxnSpPr>
            <xdr:cNvPr id="110" name="Straight Connector 109">
              <a:extLst>
                <a:ext uri="{FF2B5EF4-FFF2-40B4-BE49-F238E27FC236}">
                  <a16:creationId xmlns:a16="http://schemas.microsoft.com/office/drawing/2014/main" id="{3578FB64-2E8A-4337-939A-5CFD762A3DA1}"/>
                </a:ext>
              </a:extLst>
            </xdr:cNvPr>
            <xdr:cNvCxnSpPr/>
          </xdr:nvCxnSpPr>
          <xdr:spPr>
            <a:xfrm flipV="1">
              <a:off x="11801007" y="1151746"/>
              <a:ext cx="0" cy="1467785"/>
            </a:xfrm>
            <a:prstGeom prst="line">
              <a:avLst/>
            </a:prstGeom>
            <a:ln>
              <a:solidFill>
                <a:schemeClr val="dk1">
                  <a:alpha val="97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sp macro="" textlink="">
          <xdr:nvSpPr>
            <xdr:cNvPr id="114" name="TextBox 113">
              <a:extLst>
                <a:ext uri="{FF2B5EF4-FFF2-40B4-BE49-F238E27FC236}">
                  <a16:creationId xmlns:a16="http://schemas.microsoft.com/office/drawing/2014/main" id="{49B038EF-A2F9-413B-A775-B28DD857C6EF}"/>
                </a:ext>
              </a:extLst>
            </xdr:cNvPr>
            <xdr:cNvSpPr txBox="1"/>
          </xdr:nvSpPr>
          <xdr:spPr>
            <a:xfrm>
              <a:off x="11741147" y="1839355"/>
              <a:ext cx="1542845" cy="337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a:latin typeface="Calibri" panose="020F0502020204030204" pitchFamily="34" charset="0"/>
                  <a:cs typeface="Calibri" panose="020F0502020204030204" pitchFamily="34" charset="0"/>
                </a:rPr>
                <a:t>Revenue -</a:t>
              </a:r>
            </a:p>
          </xdr:txBody>
        </xdr:sp>
        <xdr:sp macro="" textlink="Pivots!L2">
          <xdr:nvSpPr>
            <xdr:cNvPr id="115" name="TextBox 114">
              <a:extLst>
                <a:ext uri="{FF2B5EF4-FFF2-40B4-BE49-F238E27FC236}">
                  <a16:creationId xmlns:a16="http://schemas.microsoft.com/office/drawing/2014/main" id="{707D72F0-4733-49A9-889D-EBD95CFA92CA}"/>
                </a:ext>
              </a:extLst>
            </xdr:cNvPr>
            <xdr:cNvSpPr txBox="1"/>
          </xdr:nvSpPr>
          <xdr:spPr>
            <a:xfrm>
              <a:off x="12634880" y="1821496"/>
              <a:ext cx="2602895" cy="417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BBB32BD-0447-4EA0-97F5-E36732EFC28F}" type="TxLink">
                <a:rPr lang="en-US" sz="1600" b="0" i="0" u="none" strike="noStrike">
                  <a:solidFill>
                    <a:srgbClr val="000000"/>
                  </a:solidFill>
                  <a:latin typeface="Calibri" panose="020F0502020204030204" pitchFamily="34" charset="0"/>
                  <a:cs typeface="Calibri" panose="020F0502020204030204" pitchFamily="34" charset="0"/>
                </a:rPr>
                <a:t> $2,044,500,000 </a:t>
              </a:fld>
              <a:endParaRPr lang="en-US" sz="1600" b="0">
                <a:latin typeface="Calibri" panose="020F0502020204030204" pitchFamily="34" charset="0"/>
                <a:cs typeface="Calibri" panose="020F0502020204030204" pitchFamily="34" charset="0"/>
              </a:endParaRPr>
            </a:p>
          </xdr:txBody>
        </xdr:sp>
        <xdr:sp macro="" textlink="Pivots!K2">
          <xdr:nvSpPr>
            <xdr:cNvPr id="116" name="TextBox 115">
              <a:extLst>
                <a:ext uri="{FF2B5EF4-FFF2-40B4-BE49-F238E27FC236}">
                  <a16:creationId xmlns:a16="http://schemas.microsoft.com/office/drawing/2014/main" id="{3C164336-F11E-4001-ABF4-85A6D4210807}"/>
                </a:ext>
              </a:extLst>
            </xdr:cNvPr>
            <xdr:cNvSpPr txBox="1"/>
          </xdr:nvSpPr>
          <xdr:spPr>
            <a:xfrm>
              <a:off x="11843514" y="1470718"/>
              <a:ext cx="3173542" cy="369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1FD015D-6525-4CC8-A69B-5B676C3808AD}" type="TxLink">
                <a:rPr lang="en-US" sz="2000" b="1" i="0" u="none" strike="noStrike">
                  <a:solidFill>
                    <a:srgbClr val="000000"/>
                  </a:solidFill>
                  <a:latin typeface="Arial"/>
                  <a:cs typeface="Arial"/>
                </a:rPr>
                <a:t>Chris Renaud</a:t>
              </a:fld>
              <a:endParaRPr lang="en-US" sz="2000" b="1">
                <a:latin typeface="Arial" panose="020B0604020202020204" pitchFamily="34" charset="0"/>
                <a:cs typeface="Arial" panose="020B0604020202020204" pitchFamily="34" charset="0"/>
              </a:endParaRPr>
            </a:p>
          </xdr:txBody>
        </xdr:sp>
        <xdr:sp macro="" textlink="">
          <xdr:nvSpPr>
            <xdr:cNvPr id="118" name="Isosceles Triangle 117">
              <a:extLst>
                <a:ext uri="{FF2B5EF4-FFF2-40B4-BE49-F238E27FC236}">
                  <a16:creationId xmlns:a16="http://schemas.microsoft.com/office/drawing/2014/main" id="{3FECAF5F-E2CD-4DD7-829A-560D080105EE}"/>
                </a:ext>
              </a:extLst>
            </xdr:cNvPr>
            <xdr:cNvSpPr/>
          </xdr:nvSpPr>
          <xdr:spPr>
            <a:xfrm>
              <a:off x="11892527" y="2259882"/>
              <a:ext cx="312294" cy="265451"/>
            </a:xfrm>
            <a:prstGeom prst="triangl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0" name="TextBox 119">
              <a:extLst>
                <a:ext uri="{FF2B5EF4-FFF2-40B4-BE49-F238E27FC236}">
                  <a16:creationId xmlns:a16="http://schemas.microsoft.com/office/drawing/2014/main" id="{327B7766-A639-455A-B793-1ED8E72DD09C}"/>
                </a:ext>
              </a:extLst>
            </xdr:cNvPr>
            <xdr:cNvSpPr txBox="1"/>
          </xdr:nvSpPr>
          <xdr:spPr>
            <a:xfrm>
              <a:off x="12076652" y="2137030"/>
              <a:ext cx="1157246" cy="470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a:latin typeface="Calibri" panose="020F0502020204030204" pitchFamily="34" charset="0"/>
                  <a:cs typeface="Calibri" panose="020F0502020204030204" pitchFamily="34" charset="0"/>
                </a:rPr>
                <a:t>Profit - </a:t>
              </a:r>
            </a:p>
          </xdr:txBody>
        </xdr:sp>
        <xdr:sp macro="" textlink="Pivots!M2">
          <xdr:nvSpPr>
            <xdr:cNvPr id="121" name="TextBox 120">
              <a:extLst>
                <a:ext uri="{FF2B5EF4-FFF2-40B4-BE49-F238E27FC236}">
                  <a16:creationId xmlns:a16="http://schemas.microsoft.com/office/drawing/2014/main" id="{B5774992-261C-4FD2-98E8-534A883BBA0A}"/>
                </a:ext>
              </a:extLst>
            </xdr:cNvPr>
            <xdr:cNvSpPr txBox="1"/>
          </xdr:nvSpPr>
          <xdr:spPr>
            <a:xfrm>
              <a:off x="12728624" y="2191993"/>
              <a:ext cx="2392259" cy="3928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AEE861B-9A35-464F-A3B7-B618C63D88A6}" type="TxLink">
                <a:rPr lang="en-US" sz="1600" b="0" i="0" u="none" strike="noStrike">
                  <a:solidFill>
                    <a:srgbClr val="000000"/>
                  </a:solidFill>
                  <a:latin typeface="Calibri" panose="020F0502020204030204" pitchFamily="34" charset="0"/>
                  <a:cs typeface="Calibri" panose="020F0502020204030204" pitchFamily="34" charset="0"/>
                </a:rPr>
                <a:t> $1,823,500,000 </a:t>
              </a:fld>
              <a:endParaRPr lang="en-US" sz="1600" b="0">
                <a:latin typeface="Calibri" panose="020F0502020204030204" pitchFamily="34" charset="0"/>
                <a:cs typeface="Calibri" panose="020F0502020204030204" pitchFamily="34" charset="0"/>
              </a:endParaRPr>
            </a:p>
          </xdr:txBody>
        </xdr:sp>
        <xdr:graphicFrame macro="">
          <xdr:nvGraphicFramePr>
            <xdr:cNvPr id="158" name="Chart 157">
              <a:extLst>
                <a:ext uri="{FF2B5EF4-FFF2-40B4-BE49-F238E27FC236}">
                  <a16:creationId xmlns:a16="http://schemas.microsoft.com/office/drawing/2014/main" id="{890AA90E-AF06-43D7-B129-AE16B2A3ECF1}"/>
                </a:ext>
              </a:extLst>
            </xdr:cNvPr>
            <xdr:cNvGraphicFramePr>
              <a:graphicFrameLocks/>
            </xdr:cNvGraphicFramePr>
          </xdr:nvGraphicFramePr>
          <xdr:xfrm>
            <a:off x="234221" y="3296014"/>
            <a:ext cx="5074795" cy="185685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59" name="Chart 158">
              <a:extLst>
                <a:ext uri="{FF2B5EF4-FFF2-40B4-BE49-F238E27FC236}">
                  <a16:creationId xmlns:a16="http://schemas.microsoft.com/office/drawing/2014/main" id="{8A7E5769-88A9-45FD-83B4-F2CE43018882}"/>
                </a:ext>
              </a:extLst>
            </xdr:cNvPr>
            <xdr:cNvGraphicFramePr>
              <a:graphicFrameLocks/>
            </xdr:cNvGraphicFramePr>
          </xdr:nvGraphicFramePr>
          <xdr:xfrm>
            <a:off x="10930328" y="3139866"/>
            <a:ext cx="5152869" cy="204423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0" name="Chart 159">
              <a:extLst>
                <a:ext uri="{FF2B5EF4-FFF2-40B4-BE49-F238E27FC236}">
                  <a16:creationId xmlns:a16="http://schemas.microsoft.com/office/drawing/2014/main" id="{6BAE58CF-4310-445E-88BF-0B5BF7ABDC03}"/>
                </a:ext>
              </a:extLst>
            </xdr:cNvPr>
            <xdr:cNvGraphicFramePr>
              <a:graphicFrameLocks/>
            </xdr:cNvGraphicFramePr>
          </xdr:nvGraphicFramePr>
          <xdr:xfrm>
            <a:off x="5558852" y="3279099"/>
            <a:ext cx="5184099" cy="1873770"/>
          </xdr:xfrm>
          <a:graphic>
            <a:graphicData uri="http://schemas.openxmlformats.org/drawingml/2006/chart">
              <c:chart xmlns:c="http://schemas.openxmlformats.org/drawingml/2006/chart" xmlns:r="http://schemas.openxmlformats.org/officeDocument/2006/relationships" r:id="rId4"/>
            </a:graphicData>
          </a:graphic>
        </xdr:graphicFrame>
      </xdr:grpSp>
      <xdr:graphicFrame macro="">
        <xdr:nvGraphicFramePr>
          <xdr:cNvPr id="163" name="Chart 162">
            <a:extLst>
              <a:ext uri="{FF2B5EF4-FFF2-40B4-BE49-F238E27FC236}">
                <a16:creationId xmlns:a16="http://schemas.microsoft.com/office/drawing/2014/main" id="{7636AF0C-9959-48DC-BCA0-DD662ACDEBE6}"/>
              </a:ext>
            </a:extLst>
          </xdr:cNvPr>
          <xdr:cNvGraphicFramePr>
            <a:graphicFrameLocks/>
          </xdr:cNvGraphicFramePr>
        </xdr:nvGraphicFramePr>
        <xdr:xfrm>
          <a:off x="1623934" y="5543238"/>
          <a:ext cx="8806722" cy="162393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64" name="Chart 163">
            <a:extLst>
              <a:ext uri="{FF2B5EF4-FFF2-40B4-BE49-F238E27FC236}">
                <a16:creationId xmlns:a16="http://schemas.microsoft.com/office/drawing/2014/main" id="{B7C3A2EA-A55C-4445-AC02-C32B5AF09D9E}"/>
              </a:ext>
            </a:extLst>
          </xdr:cNvPr>
          <xdr:cNvGraphicFramePr>
            <a:graphicFrameLocks/>
          </xdr:cNvGraphicFramePr>
        </xdr:nvGraphicFramePr>
        <xdr:xfrm>
          <a:off x="10586803" y="5433935"/>
          <a:ext cx="6167828" cy="1733237"/>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66" name="TextBox 165">
            <a:extLst>
              <a:ext uri="{FF2B5EF4-FFF2-40B4-BE49-F238E27FC236}">
                <a16:creationId xmlns:a16="http://schemas.microsoft.com/office/drawing/2014/main" id="{C71655EE-71BF-47D9-BD41-6FDD7B9404D9}"/>
              </a:ext>
            </a:extLst>
          </xdr:cNvPr>
          <xdr:cNvSpPr txBox="1"/>
        </xdr:nvSpPr>
        <xdr:spPr>
          <a:xfrm>
            <a:off x="11508074" y="5325931"/>
            <a:ext cx="4310400" cy="307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a:latin typeface="Calibri" panose="020F0502020204030204" pitchFamily="34" charset="0"/>
                <a:cs typeface="Calibri" panose="020F0502020204030204" pitchFamily="34" charset="0"/>
              </a:rPr>
              <a:t>Revenue By Month</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95.464676504627" createdVersion="7" refreshedVersion="7" minRefreshableVersion="3" recordCount="508" xr:uid="{5D086790-B1E1-4319-A434-65EF7AF3863A}">
  <cacheSource type="worksheet">
    <worksheetSource ref="A1:N509" sheet="Analysis"/>
  </cacheSource>
  <cacheFields count="9">
    <cacheField name="Movie Title" numFmtId="0">
      <sharedItems count="508">
        <s v="10 Cloverfield Lane"/>
        <s v="13 Hours: The Secret Soldiers of Benghazi"/>
        <s v="2 Guns"/>
        <s v="21 Jump Street"/>
        <s v="22 Jump Street"/>
        <s v="300: Rise of an Empire"/>
        <s v="42"/>
        <s v="71"/>
        <s v="90 Minutes in Heaven"/>
        <s v="A Good Day to Die Hard"/>
        <s v="A Haunted House"/>
        <s v="A Haunted House 2"/>
        <s v="A Long Way Down"/>
        <s v="A Most Violent Year"/>
        <s v="A Most Wanted Man"/>
        <s v="A Thousand Words"/>
        <s v="A Walk Among the Tombstones"/>
        <s v="A Walk in the Woods"/>
        <s v="Abraham Lincoln: Vampire Hunter"/>
        <s v="After Earth"/>
        <s v="Ain't Them Bodies Saints"/>
        <s v="Alex Cross"/>
        <s v="Aloha"/>
        <s v="Alvin and the Chipmunks: The Road Chip"/>
        <s v="American Reunion"/>
        <s v="American Sniper"/>
        <s v="American Ultra"/>
        <s v="Amy"/>
        <s v="Annabelle"/>
        <s v="Annie"/>
        <s v="Ant-Man"/>
        <s v="Argo"/>
        <s v="As Above, So Below"/>
        <s v="Bad Moms"/>
        <s v="Barbershop: The Next Cut"/>
        <s v="Batman v Superman: Dawn of Justice"/>
        <s v="Batman: The Killing Joke"/>
        <s v="Battle of the Year"/>
        <s v="Battleship"/>
        <s v="Beasts of the Southern Wild"/>
        <s v="Beautiful Creatures"/>
        <s v="Before I Go to Sleep"/>
        <s v="Ben-Hur"/>
        <s v="Beyond the Lights"/>
        <s v="Big Eyes"/>
        <s v="Black Mass"/>
        <s v="Blackhat"/>
        <s v="Blended"/>
        <s v="Blue Jasmine"/>
        <s v="Boyhood"/>
        <s v="Brick Mansions"/>
        <s v="Bridge of Spies"/>
        <s v="Brooklyn"/>
        <s v="Bullet to the Head"/>
        <s v="Burnt"/>
        <s v="By the Sea"/>
        <s v="Captain America: The Winter Soldier"/>
        <s v="Captive"/>
        <s v="Carol"/>
        <s v="Central Intelligence"/>
        <s v="Cesar Chavez"/>
        <s v="Chappie"/>
        <s v="Chasing Mavericks"/>
        <s v="Chef"/>
        <s v="Chernobyl Diaries"/>
        <s v="Child 44"/>
        <s v="Chronicle"/>
        <s v="Cloud Atlas"/>
        <s v="Cloudy with a Chance of Meatballs 2"/>
        <s v="Concussion"/>
        <s v="Creed"/>
        <s v="Criminal"/>
        <s v="Crimson Peak"/>
        <s v="Daddy's Home"/>
        <s v="Danny Collins"/>
        <s v="Dark Shadows"/>
        <s v="Dark Skies"/>
        <s v="Dawn of the Planet of the Apes"/>
        <s v="Dead Man Down"/>
        <s v="Deadpool"/>
        <s v="Declaration of War"/>
        <s v="Deliver Us from Evil"/>
        <s v="Despicable Me 2"/>
        <s v="Devil's Due"/>
        <s v="Diary of a Wimpy Kid: Dog Days"/>
        <s v="Divergent"/>
        <s v="Django Unchained"/>
        <s v="Dolphin Tale 2"/>
        <s v="Don't Breathe"/>
        <s v="Dr. Seuss' The Lorax"/>
        <s v="Dracula Untold"/>
        <s v="Draft Day"/>
        <s v="Dragon Blade"/>
        <s v="Dumb and Dumber To"/>
        <s v="Earth to Echo"/>
        <s v="Eddie the Eagle"/>
        <s v="Edge of Tomorrow"/>
        <s v="Elysium"/>
        <s v="Embrace of the Serpent"/>
        <s v="End of Watch"/>
        <s v="Enough Said"/>
        <s v="Entourage"/>
        <s v="Epic"/>
        <s v="Escape from Planet Earth"/>
        <s v="Evil Dead"/>
        <s v="Ex Machina"/>
        <s v="Eye in the Sky"/>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 Saw the Light"/>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é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 Rogue Nation"/>
        <s v="Moms' Night Out"/>
        <s v="Money Monster"/>
        <s v="Monster Hunt"/>
        <s v="Moonrise Kingdom ₪"/>
        <s v="Mortdecai"/>
        <s v="Mother's Day"/>
        <s v="Mr. Peabody &amp; Sherman"/>
        <s v="Mud"/>
        <s v="Mustang"/>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per Towns"/>
        <s v="Paranormal Activity 4"/>
        <s v="Paranormal Activity: The Ghost Dimensio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Almanac"/>
        <s v="Project X"/>
        <s v="Prometheus"/>
        <s v="Promised Land"/>
        <s v="R.I.P.D."/>
        <s v="Race"/>
        <s v="Raiders of the Lost Ark: The IMAX Experience"/>
        <s v="Rams"/>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haun the Sheep Movie"/>
        <s v="Sicario"/>
        <s v="Side Effects"/>
        <s v="Silent Hill: Revelation 3D"/>
        <s v="Silver Linings Playbook"/>
        <s v="Sin City: A Dame to Kill For"/>
        <s v="Sinister"/>
        <s v="Sinister 2"/>
        <s v="Sisters"/>
        <s v="Snitch"/>
        <s v="Snow White and the Huntsman"/>
        <s v="Son of God"/>
        <s v="Son of Saul"/>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ok of Life"/>
        <s v="The Boss"/>
        <s v="The Bourne Legacy"/>
        <s v="The Boxtrolls"/>
        <s v="The Boy"/>
        <s v="The Butler"/>
        <s v="The Cabin in the Woods"/>
        <s v="The Call"/>
        <s v="The Campaign"/>
        <s v="The Cold Light of Day"/>
        <s v="The Collection"/>
        <s v="The Conjuring"/>
        <s v="The Conjuring 2"/>
        <s v="The Croods"/>
        <s v="The Danish Girl"/>
        <s v="The Darkness"/>
        <s v="The Devil Inside"/>
        <s v="The Dictator"/>
        <s v="The Divergent Series: Allegiant"/>
        <s v="The Divergent Series: Insurgent"/>
        <s v="The Drop"/>
        <s v="The Duff"/>
        <s v="The East"/>
        <s v="The Equalizer"/>
        <s v="The Expendables 2"/>
        <s v="The Expendables 3"/>
        <s v="The Family"/>
        <s v="The Fault in Our Stars"/>
        <s v="The Five-Year Engagement"/>
        <s v="The Forest"/>
        <s v="The Gift"/>
        <s v="The Giver"/>
        <s v="The Grand Budapest Hotel"/>
        <s v="The Great Gatsby"/>
        <s v="The Grey"/>
        <s v="The Gunman"/>
        <s v="The Hangover Part III"/>
        <s v="The Hateful Eight"/>
        <s v="The Heat"/>
        <s v="The Hobbit: The Battle of the Five Armies"/>
        <s v="The Host"/>
        <s v="The Hundred-Foot Journey"/>
        <s v="The Hunger Games"/>
        <s v="The Hunger Games: Mockingjay – Part 1"/>
        <s v="The Hunger Games: Mockingjay – Part 2"/>
        <s v="The Huntsman: Winter's War"/>
        <s v="The Iceman"/>
        <s v="The Identical"/>
        <s v="The Imitation Game"/>
        <s v="The Impossibl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ossession"/>
        <s v="The Purge"/>
        <s v="The Purge: Election Year"/>
        <s v="The Raid 2"/>
        <s v="The Raid: Redemption ₪"/>
        <s v="The Raven"/>
        <s v="The Revenant"/>
        <s v="The Second Best Exotic Marigold Hotel"/>
        <s v="The Second Mother"/>
        <s v="The Secret Life of Pets"/>
        <s v="The Secret World of Arrietty"/>
        <s v="The Shallows"/>
        <s v="The Signal"/>
        <s v="The Single Moms Club"/>
        <s v="The Smurfs 2"/>
        <s v="The Spectacular Now"/>
        <s v="The SpongeBob Movie: Sponge Out of Water"/>
        <s v="The Sweet Escape"/>
        <s v="The Theory of Everything"/>
        <s v="The Three Stooges"/>
        <s v="The Transporter Refueled"/>
        <s v="The Twilight Saga: Breaking Dawn – Part 2"/>
        <s v="The Vatican Tapes"/>
        <s v="The Visit"/>
        <s v="The Walk"/>
        <s v="The Watch"/>
        <s v="The Water Diviner"/>
        <s v="The Way, Way Back"/>
        <s v="The Wedding Ringer"/>
        <s v="The Witch"/>
        <s v="The Wolverine"/>
        <s v="The Woman in Black"/>
        <s v="The Woman in Black: Angel of Death"/>
        <s v="The World's End"/>
        <s v="The Young Messiah"/>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sharedItems>
    </cacheField>
    <cacheField name="Release Date" numFmtId="14">
      <sharedItems containsSemiMixedTypes="0" containsNonDate="0" containsDate="1" containsString="0" minDate="2012-01-06T00:00:00" maxDate="2016-08-27T00:00:00"/>
    </cacheField>
    <cacheField name="Main Genre " numFmtId="0">
      <sharedItems count="17">
        <s v="Thriller"/>
        <s v="Action"/>
        <s v="Comedy"/>
        <s v="Biography"/>
        <s v="Drama"/>
        <s v="Crime"/>
        <s v="Adventure"/>
        <s v="Horror"/>
        <s v="Sci-Fi"/>
        <s v="Romance"/>
        <s v="Musical"/>
        <s v="Fantasy"/>
        <s v="Mystery"/>
        <s v="Family"/>
        <s v="Religious"/>
        <s v="Animation"/>
        <s v="Documentary"/>
      </sharedItems>
    </cacheField>
    <cacheField name="Main Director " numFmtId="0">
      <sharedItems count="414">
        <s v="Dan Trachtenberg"/>
        <s v="Michael Bay"/>
        <s v="Baltasar Kormákur"/>
        <s v="Phil Lord"/>
        <s v="Noam Murro"/>
        <s v="Brian Helgeland"/>
        <s v="Yann Demange"/>
        <s v="Michael Polish"/>
        <s v="John Moore"/>
        <s v="Michael Tiddes"/>
        <s v="Pascal Chaumeil"/>
        <s v="J. C. Chandor"/>
        <s v="Anton Corbijn"/>
        <s v="Brian Robbins"/>
        <s v="Scott Frank"/>
        <s v="Ken Kwapis"/>
        <s v="Timur Bekmambetov"/>
        <s v="M. Night Shyamalan"/>
        <s v="David Lowery"/>
        <s v="Rob Cohen"/>
        <s v="Cameron Crowe"/>
        <s v="Walt Becker"/>
        <s v="Jon Hurwitz"/>
        <s v="Clint Eastwood"/>
        <s v="Nima Nourizadeh"/>
        <s v="Asif Kapadia"/>
        <s v="John R. Leonetti"/>
        <s v="Will Gluck"/>
        <s v="Peyton Reed"/>
        <s v="Ben Affleck"/>
        <s v="John Erick Dowdle"/>
        <s v="Jon Lucas"/>
        <s v="Malcolm D. Lee"/>
        <s v="Zack Snyder"/>
        <s v="Sam Liu"/>
        <s v="Benson Lee"/>
        <s v="Peter Berg"/>
        <s v="Benh Zeitlin"/>
        <s v="Richard LaGravenese"/>
        <s v="Rowan Joffé"/>
        <s v="Gina Prince-Bythewood"/>
        <s v="Tim Burton"/>
        <s v="Scott Cooper"/>
        <s v="Michael Mann"/>
        <s v="Frank Coraci"/>
        <s v="Woody Allen"/>
        <s v="Richard Linklater"/>
        <s v="Camille Delamarre"/>
        <s v="Steven Spielberg"/>
        <s v="John Crowley"/>
        <s v="Walter Hill"/>
        <s v="John Wells"/>
        <s v="Angelina Jolie"/>
        <s v="Anthony Russo"/>
        <s v="Jerry Jameson"/>
        <s v="Todd Haynes"/>
        <s v="Rawson Marshall Thurber"/>
        <s v="Diego Luna"/>
        <s v="Neill Blomkamp"/>
        <s v="Curtis Hanson"/>
        <s v="Jon Favreau"/>
        <s v="Bradley Parker"/>
        <s v="Daniel Espinosa"/>
        <s v="Josh Trank"/>
        <s v="Tom Tykwer"/>
        <s v="Cody Cameron"/>
        <s v="Peter Landesman"/>
        <s v="Ryan Coogler"/>
        <s v="Ariel Vromen"/>
        <s v="Guillermo del Toro"/>
        <s v="Sean Anders"/>
        <s v="Dan Fogelman"/>
        <s v="Scott Charles Stewart"/>
        <s v="Matt Reeves"/>
        <s v="Niels Arden Oplev"/>
        <s v="Tim Miller"/>
        <s v="Valérie Donzelli"/>
        <s v="Scott Derrickson"/>
        <s v="Chris Renaud"/>
        <s v="Matt Bettinelli-Olpin"/>
        <s v="David Bowers"/>
        <s v="Neil Burger"/>
        <s v="Quentin Tarantino"/>
        <s v="Charles Martin Smith"/>
        <s v="Fede Alvarez"/>
        <s v="Gary Shore"/>
        <s v="Ivan Reitman"/>
        <s v="Daniel Lee"/>
        <s v="Peter Farrelly"/>
        <s v="Dave Green"/>
        <s v="Dexter Fletcher"/>
        <s v="Doug Liman"/>
        <s v="Ciro Guerra"/>
        <s v="David Ayer"/>
        <s v="Nicole Holofcener"/>
        <s v="Doug Ellin"/>
        <s v="Chris Wedge"/>
        <s v="Cal Brunker"/>
        <s v="Alex Garland"/>
        <s v="Gavin Hood"/>
        <s v="Justin Lin"/>
        <s v="Robert Zemeckis"/>
        <s v="Stephen Frears"/>
        <s v="Noah Baumbach"/>
        <s v="Gary Ross"/>
        <s v="Jennifer Westfeldt"/>
        <s v="Josh Schwartz"/>
        <s v="Jon Chu"/>
        <s v="Ruben Fleischer"/>
        <s v="Etan Cohen"/>
        <s v="Tate Taylor"/>
        <s v="Courtney Solomon"/>
        <s v="Mark Neveldine"/>
        <s v="Paul Feig"/>
        <s v="Harold Cronk"/>
        <s v="Alex Proyas"/>
        <s v="Gareth Edwards"/>
        <s v="David Fincher"/>
        <s v="Tyler Perry"/>
        <s v="Rob Letterman"/>
        <s v="Dennis Dugan"/>
        <s v="Joel and Ethan Coen"/>
        <s v="Jonathan Jakubowicz"/>
        <s v="Tommy Wirkola"/>
        <s v="Randall Wallace"/>
        <s v="Dax Shepard"/>
        <s v="Aleksander Bach"/>
        <s v="Tim Johnson"/>
        <s v="David Frankel"/>
        <s v="Anne Fletcher"/>
        <s v="Genndy Tartakovsky"/>
        <s v="Dean DeBlois"/>
        <s v="S. Shankar"/>
        <s v="Marc Abraham "/>
        <s v="Mike Thurmeier"/>
        <s v="Steve Martino"/>
        <s v="Seth Gordon"/>
        <s v="R. J. Cutler"/>
        <s v="Ron Howard"/>
        <s v="Roland Emmerich"/>
        <s v="James Wan"/>
        <s v="Leigh Whannell"/>
        <s v="Christopher Nolan"/>
        <s v="Steven Quale"/>
        <s v="Timo Vuorensola"/>
        <s v="Christopher McQuarrie"/>
        <s v="Kenneth Branagh"/>
        <s v="Gavin O'Connor"/>
        <s v="Paul Greengrass"/>
        <s v="Jay Duplass"/>
        <s v="Jon M. Chu"/>
        <s v="Joshua Michael Stern"/>
        <s v="Chad Stahelski"/>
        <s v="Brad Peyton"/>
        <s v="David O. Russell"/>
        <s v="Peter Atencio"/>
        <s v="Michael Cuesta"/>
        <s v="Andrew Dominik"/>
        <s v="Matthew Vaughn"/>
        <s v="Michael Dougherty"/>
        <s v="Travis Knight"/>
        <s v="Jennifer Yuh Nelson"/>
        <s v="Matt Hullum"/>
        <s v="Vic Armstrong"/>
        <s v="Tom Hooper"/>
        <s v="Luke Greenfield"/>
        <s v="Ang Lee"/>
        <s v="David F. Sandberg"/>
        <s v="Alejandro Gómez Monteverde"/>
        <s v="James Mather"/>
        <s v="Babak Najafi"/>
        <s v="Rian Johnson"/>
        <s v="Jessie Nelson"/>
        <s v="Luc Besson"/>
        <s v="George Miller"/>
        <s v="Eric Darnell"/>
        <s v="Andres Muschietti"/>
        <s v="Asger Leth"/>
        <s v="Boaz Yakin"/>
        <s v="Wes Ball"/>
        <s v="Alfonso Gomez-Rejon"/>
        <s v="Thea Sharrock"/>
        <s v="Dennis Gansel"/>
        <s v="Barry Sonnenfeld"/>
        <s v="Jeff Nichols"/>
        <s v="Patricia Riggen"/>
        <s v="Tarsem Singh"/>
        <s v="Andrew Erwin and Jon Erwin"/>
        <s v="Jodie Foster"/>
        <s v="Raman Hui"/>
        <s v="Wes Anderson"/>
        <s v="David Koepp"/>
        <s v="Garry Marshall"/>
        <s v="Rob Minkoff"/>
        <s v="Deniz Gamze Ergüven"/>
        <s v="Angelo Pizzo"/>
        <s v="Kirk Jones"/>
        <s v="Scott Waugh"/>
        <s v="Nicholas Stoller"/>
        <s v="Henry Joost"/>
        <s v="Shawn Levy"/>
        <s v="Dan Gilroy"/>
        <s v="Sam Miller"/>
        <s v="Ryuhei Kitamura"/>
        <s v="Darren Aronofsky"/>
        <s v="Jaume Collet-Serra"/>
        <s v="Louis Leterrier"/>
        <s v="Joseph Kosinski"/>
        <s v="Antoine Fuqua"/>
        <s v="Morgan Spurlock"/>
        <s v="Julie Anne Robinson"/>
        <s v="Stiles White"/>
        <s v="David Gordon Green"/>
        <s v="Joe Wright"/>
        <s v="Jake Schreier"/>
        <s v="Ariel Schulman"/>
        <s v="Gregory Plotkin"/>
        <s v="Chris Butler"/>
        <s v="Andy Fickman"/>
        <s v="Taylor Hackford"/>
        <s v="Ed Zwick"/>
        <s v="Simon J. Smith"/>
        <s v="Alex Kurtzman"/>
        <s v="Thor Freudenthal"/>
        <s v="Jason Moore"/>
        <s v="Elizabeth Banks"/>
        <s v="Chris Columbus"/>
        <s v="Ericson Core"/>
        <s v="Ghaz Abu Bakar"/>
        <s v="Gil Kenan"/>
        <s v="Paul W. S. Anderson"/>
        <s v="Jorma Taccone"/>
        <s v="Burr Steers"/>
        <s v="Denis Villeneuve"/>
        <s v="Dean Israelite"/>
        <s v="Ridley Scott"/>
        <s v="Gus Van Sant"/>
        <s v="Robert Schwentke"/>
        <s v="Stephen Hopkins"/>
        <s v="Grímur Hákonarson"/>
        <s v="Jerrica Cleland"/>
        <s v="Dean Parisot"/>
        <s v="Dan Bradley"/>
        <s v="Anthony Hemingway"/>
        <s v="Jonathan Demme"/>
        <s v="David Twohy"/>
        <s v="Tim Story"/>
        <s v="Carlos Saldanha"/>
        <s v="Peter Ramsey"/>
        <s v="Kevin Reynolds"/>
        <s v="José Padilha"/>
        <s v="Adam Shankman"/>
        <s v="Barry Levinson"/>
        <s v="Carlo Carlei"/>
        <s v="Lenny Abrahamson"/>
        <s v="Brad Furman"/>
        <s v="Lasse Hallström"/>
        <s v="Oliver Stone"/>
        <s v="Billy Ray"/>
        <s v="Ava DuVernay"/>
        <s v="Sergei Bodrov"/>
        <s v="Mark Burton"/>
        <s v="Steven Soderbergh"/>
        <s v="Michael J. Bassett"/>
        <s v="Frank Miller"/>
        <s v="Ciaran Foy"/>
        <s v="Ric Roman Waugh"/>
        <s v="Rupert Sanders"/>
        <s v="Christopher Spencer"/>
        <s v="László Nemes"/>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Jorge R. Gutierrez"/>
        <s v="Tony Gilroy"/>
        <s v="Anthony Stacchi"/>
        <s v="William Brent Bell"/>
        <s v="Lee Daniels"/>
        <s v="Drew Goddard"/>
        <s v="Brad Anderson"/>
        <s v="Jay Roach"/>
        <s v="Mabrouk El Mechri"/>
        <s v="Marcus Dunstan"/>
        <s v="Chris Sanders"/>
        <s v="Greg McLean"/>
        <s v="Larry Charles"/>
        <s v="Michaël R. Roskam"/>
        <s v="Ari Sandel"/>
        <s v="Zal Batmanglij"/>
        <s v="Simon West"/>
        <s v="Patrick Hughes"/>
        <s v="Josh Boone"/>
        <s v="Jason Zada"/>
        <s v="Joel Edgerton"/>
        <s v="Phillip Noyce"/>
        <s v="Baz Luhrmann"/>
        <s v="Joe Carnahan"/>
        <s v="Pierre Morel"/>
        <s v="Todd Phillips"/>
        <s v="Peter Jackson"/>
        <s v="Andrew Niccol"/>
        <s v="Francis Lawrence"/>
        <s v="Cedric Nicolas-Troyan"/>
        <s v="Dustin Marcellino"/>
        <s v="Morten Tyldum"/>
        <s v="Juan Antonio Bayona"/>
        <s v="Don Scardino"/>
        <s v="Nancy Meyers"/>
        <s v="Seth Rogen"/>
        <s v="David Dobkin"/>
        <s v="Nicholas Hytner"/>
        <s v="Ed Gass-Donnelly"/>
        <s v="Kim Ji-woon"/>
        <s v="Breck Eisner"/>
        <s v="David Gelb"/>
        <s v="Renny Harlin"/>
        <s v="David Yates"/>
        <s v="William Riead"/>
        <s v="Scott Hicks"/>
        <s v="Guy Ritchie"/>
        <s v="RZA"/>
        <s v="Paul Thomas Anderson"/>
        <s v="Stephen Chow"/>
        <s v="George Clooney"/>
        <s v="Harald Zwart"/>
        <s v="Jonathan Levine"/>
        <s v="Roger Donaldson"/>
        <s v="Peter Lepeniotis"/>
        <s v="Matthew Diamond"/>
        <s v="Nick Cassavetes"/>
        <s v="David M. Rosenthal"/>
        <s v="Bille Woodruff"/>
        <s v="Stephen Chbosky"/>
        <s v="Peter Lord"/>
        <s v="Derek Cianfrance"/>
        <s v="Ole Bornedal"/>
        <s v="James DeMonaco"/>
        <s v="Gareth Evans"/>
        <s v="James McTeigue"/>
        <s v="Alejandro G. Iñárritu"/>
        <s v="Anna Muylaert"/>
        <s v="Gary Rydstrom"/>
        <s v="William Eubank"/>
        <s v="Raja Gosnell"/>
        <s v="James Ponsoldt"/>
        <s v="Paul Tibbitt"/>
        <s v="Bruno Podalydès"/>
        <s v="James Marsh"/>
        <s v="Bobby Farrelly"/>
        <s v="Bill Condon"/>
        <s v="Akiva Schaffer"/>
        <s v="Russell Crowe"/>
        <s v="Nat Faxon"/>
        <s v="Jeremy Garelick"/>
        <s v="Robert Eggers"/>
        <s v="James Mangold"/>
        <s v="James Watkins"/>
        <s v="Tom Harper"/>
        <s v="Edgar Wright"/>
        <s v="Cyrus Nowrasteh"/>
        <s v="Evan Goldberg"/>
        <s v="McG"/>
        <s v="Chris Rock"/>
        <s v="Tony Scott"/>
        <s v="Len Wiseman"/>
        <s v="Wally Pfister"/>
        <s v="John Hillcoat"/>
        <s v="Robert Lorenz"/>
        <s v="James Vanderbilt"/>
        <s v="David Soren"/>
        <s v="Kevin Smith"/>
        <s v="Ken Scott"/>
        <s v="Levan Gabriadze"/>
        <s v="John Francis Daley"/>
        <s v="Mark Waters"/>
        <s v="Rob Thomas"/>
        <s v="Paul McGuigan"/>
        <s v="David Wain"/>
        <s v="Alex Kendrick"/>
        <s v="Duncan Jones"/>
        <s v="Scott McGehee"/>
        <s v="Thomas Carter"/>
        <s v="Damien Chazelle"/>
        <s v="Glenn Ficarra"/>
        <s v="Jean-Marc Vallée"/>
        <s v="Akiva Goldsman"/>
        <s v="Zach Braff"/>
        <s v="Simon Curtis"/>
        <s v="Daniel Barnz"/>
        <s v="The Erwin Brothers"/>
        <s v="Marc Forster"/>
        <s v="Bryan Singer"/>
        <s v="Adam Wingard"/>
        <s v="Kathryn Bigelow"/>
        <s v="Peter Pau"/>
        <s v="Ben Stiller"/>
      </sharedItems>
    </cacheField>
    <cacheField name="Budget ($)" numFmtId="164">
      <sharedItems containsSemiMixedTypes="0" containsString="0" containsNumber="1" containsInteger="1" minValue="1000000" maxValue="250000000" count="147">
        <n v="15000000"/>
        <n v="45000000"/>
        <n v="61000000"/>
        <n v="55000000"/>
        <n v="84500000"/>
        <n v="110000000"/>
        <n v="40000000"/>
        <n v="8100000"/>
        <n v="5000000"/>
        <n v="92000000"/>
        <n v="2500000"/>
        <n v="4000000"/>
        <n v="22700000"/>
        <n v="20000000"/>
        <n v="28000000"/>
        <n v="8000000"/>
        <n v="99500000"/>
        <n v="130000000"/>
        <n v="35000000"/>
        <n v="52000000"/>
        <n v="90000000"/>
        <n v="50000000"/>
        <n v="58800000"/>
        <n v="3400000"/>
        <n v="6500000"/>
        <n v="65000000"/>
        <n v="44500000"/>
        <n v="250000000"/>
        <n v="3500000"/>
        <n v="220000000"/>
        <n v="1800000"/>
        <n v="60000000"/>
        <n v="22000000"/>
        <n v="100000000"/>
        <n v="7000000"/>
        <n v="10000000"/>
        <n v="53000000"/>
        <n v="70000000"/>
        <n v="18000000"/>
        <n v="23000000"/>
        <n v="11000000"/>
        <n v="170000000"/>
        <n v="2000000"/>
        <n v="11800000"/>
        <n v="49000000"/>
        <n v="1000000"/>
        <n v="12000000"/>
        <n v="128500000"/>
        <n v="78000000"/>
        <n v="57000000"/>
        <n v="31500000"/>
        <n v="69000000"/>
        <n v="150000000"/>
        <n v="235000000"/>
        <n v="30000000"/>
        <n v="58000000"/>
        <n v="1500000"/>
        <n v="76000000"/>
        <n v="85000000"/>
        <n v="36000000"/>
        <n v="9900000"/>
        <n v="25000000"/>
        <n v="13000000"/>
        <n v="178000000"/>
        <n v="115000000"/>
        <n v="1400000"/>
        <n v="39000000"/>
        <n v="93000000"/>
        <n v="17000000"/>
        <n v="120000000"/>
        <n v="160000000"/>
        <n v="31000000"/>
        <n v="19000000"/>
        <n v="3000000"/>
        <n v="14000000"/>
        <n v="68000000"/>
        <n v="75000000"/>
        <n v="144000000"/>
        <n v="140000000"/>
        <n v="84000000"/>
        <n v="80000000"/>
        <n v="42000000"/>
        <n v="135000000"/>
        <n v="145000000"/>
        <n v="105000000"/>
        <n v="95000000"/>
        <n v="165000000"/>
        <n v="7500000"/>
        <n v="58600000"/>
        <n v="79000000"/>
        <n v="94000000"/>
        <n v="2400000"/>
        <n v="16000000"/>
        <n v="4900000"/>
        <n v="24000000"/>
        <n v="16800000"/>
        <n v="225000000"/>
        <n v="215000000"/>
        <n v="27000000"/>
        <n v="56000000"/>
        <n v="1300000"/>
        <n v="127000000"/>
        <n v="8500000"/>
        <n v="13200000"/>
        <n v="2900000"/>
        <n v="125000000"/>
        <n v="190000000"/>
        <n v="26000000"/>
        <n v="132000000"/>
        <n v="29000000"/>
        <n v="129000000"/>
        <n v="46000000"/>
        <n v="1750000"/>
        <n v="103000000"/>
        <n v="61600000"/>
        <n v="38000000"/>
        <n v="14400000"/>
        <n v="19500000"/>
        <n v="21000000"/>
        <n v="185000000"/>
        <n v="175000000"/>
        <n v="43000000"/>
        <n v="51000000"/>
        <n v="155000000"/>
        <n v="230000000"/>
        <n v="73000000"/>
        <n v="12600000"/>
        <n v="44000000"/>
        <n v="34000000"/>
        <n v="47500000"/>
        <n v="6000000"/>
        <n v="3300000"/>
        <n v="180000000"/>
        <n v="108000000"/>
        <n v="32000000"/>
        <n v="60720000"/>
        <n v="42800000"/>
        <n v="99000000"/>
        <n v="4500000"/>
        <n v="1100000"/>
        <n v="74000000"/>
        <n v="3800000"/>
        <n v="22500000"/>
        <n v="18500000"/>
        <n v="19800000"/>
        <n v="9600000"/>
        <n v="200000000"/>
      </sharedItems>
    </cacheField>
    <cacheField name="Box Office Revenue ($)" numFmtId="164">
      <sharedItems containsSemiMixedTypes="0" containsString="0" containsNumber="1" minValue="1000000" maxValue="970800000" count="447">
        <n v="108300000"/>
        <n v="69400000"/>
        <n v="131900000"/>
        <n v="201500000"/>
        <n v="331300000"/>
        <n v="337600000"/>
        <n v="97500000"/>
        <n v="2900000"/>
        <n v="4800000"/>
        <n v="304700000"/>
        <n v="60100000"/>
        <n v="24000000"/>
        <n v="7100000"/>
        <n v="12000000"/>
        <n v="36200000"/>
        <n v="22000000"/>
        <n v="58800000"/>
        <n v="36000000"/>
        <n v="116400000"/>
        <n v="243800000"/>
        <n v="1000000"/>
        <n v="34600000"/>
        <n v="26300000"/>
        <n v="234800000"/>
        <n v="235000000"/>
        <n v="547400000"/>
        <n v="27100000"/>
        <n v="256899999.99999997"/>
        <n v="133800000.00000001"/>
        <n v="519400000"/>
        <n v="232300000"/>
        <n v="5000000"/>
        <n v="124200000"/>
        <n v="55000000"/>
        <n v="872700000"/>
        <n v="4400000"/>
        <n v="16500000"/>
        <n v="303000000"/>
        <n v="21900000"/>
        <n v="15100000"/>
        <n v="41400000"/>
        <n v="14600000"/>
        <n v="29300000"/>
        <n v="99800000"/>
        <n v="19700000"/>
        <n v="128000000"/>
        <n v="44500000"/>
        <n v="69000000"/>
        <n v="165500000"/>
        <n v="62100000"/>
        <n v="36600000"/>
        <n v="3300000"/>
        <n v="714400000"/>
        <n v="2800000"/>
        <n v="40300000"/>
        <n v="212200000"/>
        <n v="6700000"/>
        <n v="102100000"/>
        <n v="8300000.0000000009"/>
        <n v="46000000"/>
        <n v="37200000"/>
        <n v="13000000"/>
        <n v="126600000"/>
        <n v="130500000"/>
        <n v="274300000"/>
        <n v="50300000"/>
        <n v="173600000"/>
        <n v="35600000"/>
        <n v="74700000"/>
        <n v="240400000"/>
        <n v="8199999.9999999991"/>
        <n v="245500000"/>
        <n v="26400000"/>
        <n v="710600000"/>
        <n v="18100000"/>
        <n v="782600000"/>
        <n v="6500000"/>
        <n v="87900000"/>
        <n v="970800000"/>
        <n v="36900000"/>
        <n v="77100000"/>
        <n v="288900000"/>
        <n v="425400000"/>
        <n v="57800000"/>
        <n v="28300000"/>
        <n v="348800000"/>
        <n v="217100000"/>
        <n v="29500000"/>
        <n v="120000000"/>
        <n v="169800000"/>
        <n v="45300000"/>
        <n v="46200000"/>
        <n v="370500000"/>
        <n v="286100000"/>
        <n v="48100000"/>
        <n v="25300000"/>
        <n v="49300000"/>
        <n v="268399999.99999997"/>
        <n v="74600000"/>
        <n v="32799999.999999996"/>
        <n v="168000000"/>
        <n v="788700000"/>
        <n v="161800000"/>
        <n v="31700000"/>
        <n v="11300000"/>
        <n v="21200000"/>
        <n v="12200000"/>
        <n v="11400000"/>
        <n v="211800000"/>
        <n v="375700000"/>
        <n v="105200000"/>
        <n v="111800000"/>
        <n v="33400000"/>
        <n v="11800000"/>
        <n v="132600000"/>
        <n v="217500000"/>
        <n v="62600000"/>
        <n v="23500000"/>
        <n v="145700000"/>
        <n v="529000000"/>
        <n v="369300000"/>
        <n v="150200000"/>
        <n v="247000000"/>
        <n v="1700000"/>
        <n v="226300000"/>
        <n v="101300000"/>
        <n v="73100000"/>
        <n v="14500000"/>
        <n v="82300000"/>
        <n v="386000000"/>
        <n v="114300000"/>
        <n v="107700000"/>
        <n v="51700000"/>
        <n v="358400000"/>
        <n v="473000000"/>
        <n v="621500000"/>
        <n v="65000000"/>
        <n v="2600000"/>
        <n v="368300000"/>
        <n v="877000000"/>
        <n v="174000000"/>
        <n v="78900000"/>
        <n v="93900000"/>
        <n v="382300000"/>
        <n v="161900000"/>
        <n v="113000000"/>
        <n v="675100000"/>
        <n v="161700000"/>
        <n v="8100000"/>
        <n v="27400000"/>
        <n v="218300000"/>
        <n v="135500000"/>
        <n v="3000000"/>
        <n v="347900000"/>
        <n v="7500000"/>
        <n v="2300000"/>
        <n v="67700000"/>
        <n v="35900000"/>
        <n v="86000000"/>
        <n v="335300000"/>
        <n v="101100000"/>
        <n v="20700000"/>
        <n v="2500000"/>
        <n v="37900000"/>
        <n v="414400000"/>
        <n v="61500000"/>
        <n v="27600000"/>
        <n v="519900000"/>
        <n v="1600000"/>
        <n v="441800000"/>
        <n v="138200000"/>
        <n v="609000000"/>
        <n v="125900000"/>
        <n v="275300000"/>
        <n v="17500000"/>
        <n v="32200000.000000004"/>
        <n v="195700000"/>
        <n v="176500000"/>
        <n v="41100000"/>
        <n v="463400000"/>
        <n v="378400000"/>
        <n v="746900000"/>
        <n v="51000000"/>
        <n v="146400000"/>
        <n v="668000000"/>
        <n v="44000000"/>
        <n v="312300000"/>
        <n v="9100000"/>
        <n v="196200000"/>
        <n v="624000000"/>
        <n v="6200000"/>
        <n v="73600000"/>
        <n v="183000000"/>
        <n v="682300000"/>
        <n v="10500000"/>
        <n v="93100000"/>
        <n v="385200000"/>
        <n v="68300000"/>
        <n v="47000000"/>
        <n v="43800000"/>
        <n v="275700000"/>
        <n v="32600000"/>
        <n v="4900000"/>
        <n v="2200000"/>
        <n v="88900000"/>
        <n v="203300000"/>
        <n v="270700000"/>
        <n v="107900000"/>
        <n v="47600000"/>
        <n v="363200000"/>
        <n v="19100000"/>
        <n v="54400000"/>
        <n v="54300000"/>
        <n v="362600000"/>
        <n v="222800000"/>
        <n v="351700000"/>
        <n v="320900000"/>
        <n v="286200000"/>
        <n v="161000000"/>
        <n v="68500000"/>
        <n v="103600000"/>
        <n v="8600000"/>
        <n v="411000000"/>
        <n v="86200000"/>
        <n v="128400000"/>
        <n v="85500000"/>
        <n v="142800000"/>
        <n v="78100000"/>
        <n v="107100000"/>
        <n v="119800000"/>
        <n v="48500000"/>
        <n v="107600000"/>
        <n v="5400000"/>
        <n v="373000000"/>
        <n v="12400000"/>
        <n v="202200000"/>
        <n v="115400000"/>
        <n v="287100000"/>
        <n v="244900000"/>
        <n v="133699999.99999999"/>
        <n v="17300000"/>
        <n v="95400000"/>
        <n v="117800000"/>
        <n v="9500000"/>
        <n v="31100000"/>
        <n v="16399999.999999998"/>
        <n v="122100000"/>
        <n v="33200000.000000004"/>
        <n v="102700000"/>
        <n v="403400000"/>
        <n v="78300000"/>
        <n v="389900000"/>
        <n v="1740000"/>
        <n v="12800000"/>
        <n v="148100000"/>
        <n v="50400000"/>
        <n v="240200000"/>
        <n v="41300000"/>
        <n v="100300000"/>
        <n v="154500000"/>
        <n v="500100000"/>
        <n v="306900000"/>
        <n v="46100000"/>
        <n v="242700000"/>
        <n v="59400000"/>
        <n v="3400000"/>
        <n v="71700000"/>
        <n v="30000000"/>
        <n v="90200000"/>
        <n v="208100000"/>
        <n v="83000000"/>
        <n v="78400000"/>
        <n v="30500000"/>
        <n v="66800000"/>
        <n v="114200000"/>
        <n v="106000000"/>
        <n v="84900000"/>
        <n v="66700000"/>
        <n v="52300000"/>
        <n v="236400000"/>
        <n v="39400000"/>
        <n v="77700000"/>
        <n v="52900000"/>
        <n v="105000000"/>
        <n v="396600000"/>
        <n v="67800000"/>
        <n v="92000000"/>
        <n v="88300000"/>
        <n v="235700000"/>
        <n v="54800000"/>
        <n v="196400000"/>
        <n v="243000000"/>
        <n v="34400000"/>
        <n v="201600000"/>
        <n v="32000000"/>
        <n v="636700000"/>
        <n v="376100000"/>
        <n v="100500000"/>
        <n v="549400000"/>
        <n v="216700000"/>
        <n v="493300000"/>
        <n v="242500000"/>
        <n v="440600000"/>
        <n v="47200000"/>
        <n v="40500000"/>
        <n v="24900000"/>
        <n v="110700000"/>
        <n v="65700000"/>
        <n v="757900000"/>
        <n v="346900000"/>
        <n v="136800000"/>
        <n v="133300000.00000001"/>
        <n v="78600000"/>
        <n v="276100000"/>
        <n v="109300000"/>
        <n v="64200000"/>
        <n v="176600000"/>
        <n v="66500000"/>
        <n v="68600000"/>
        <n v="104900000"/>
        <n v="16900000"/>
        <n v="8900000"/>
        <n v="318000000"/>
        <n v="319500000"/>
        <n v="587200000"/>
        <n v="10900000"/>
        <n v="101800000"/>
        <n v="179400000"/>
        <n v="179200000"/>
        <n v="297300000"/>
        <n v="18700000"/>
        <n v="43500000"/>
        <n v="2400000"/>
        <n v="192300000"/>
        <n v="305400000"/>
        <n v="206200000"/>
        <n v="307200000"/>
        <n v="53900000"/>
        <n v="37600000"/>
        <n v="59000000"/>
        <n v="67000000"/>
        <n v="174800000"/>
        <n v="351000000"/>
        <n v="77300000"/>
        <n v="24200000"/>
        <n v="362000000"/>
        <n v="155800000"/>
        <n v="229900000"/>
        <n v="956000000"/>
        <n v="63300000"/>
        <n v="694400000"/>
        <n v="755400000"/>
        <n v="653400000"/>
        <n v="164600000"/>
        <n v="233600000"/>
        <n v="180300000"/>
        <n v="15200000"/>
        <n v="194600000"/>
        <n v="93000000"/>
        <n v="84400000"/>
        <n v="48300000"/>
        <n v="140400000"/>
        <n v="38400000"/>
        <n v="61300000"/>
        <n v="352700000"/>
        <n v="469200000"/>
        <n v="99400000"/>
        <n v="109800000"/>
        <n v="20300000"/>
        <n v="630200000"/>
        <n v="348300000"/>
        <n v="553800000"/>
        <n v="155000000"/>
        <n v="90600000"/>
        <n v="52400000"/>
        <n v="34800000"/>
        <n v="120900000"/>
        <n v="1100000"/>
        <n v="196700000"/>
        <n v="246200000"/>
        <n v="60300000"/>
        <n v="10400000"/>
        <n v="123000000"/>
        <n v="78500000"/>
        <n v="89300000"/>
        <n v="105600000"/>
        <n v="6600000"/>
        <n v="9140000"/>
        <n v="29700000"/>
        <n v="533000000"/>
        <n v="724900000"/>
        <n v="145600000"/>
        <n v="93200000"/>
        <n v="2420000"/>
        <n v="16300000"/>
        <n v="347500000"/>
        <n v="6900000"/>
        <n v="323400000"/>
        <n v="123700000"/>
        <n v="72600000"/>
        <n v="829700000"/>
        <n v="13500000"/>
        <n v="98500000"/>
        <n v="61200000"/>
        <n v="30800000"/>
        <n v="79800000"/>
        <n v="40400000"/>
        <n v="414800000"/>
        <n v="128500000"/>
        <n v="48900000"/>
        <n v="7200000"/>
        <n v="96100000"/>
        <n v="126000000"/>
        <n v="156500000"/>
        <n v="26100000"/>
        <n v="356800000"/>
        <n v="198500000"/>
        <n v="24300000"/>
        <n v="103000000"/>
        <n v="23400000"/>
        <n v="49000000"/>
        <n v="282600000"/>
        <n v="1900000"/>
        <n v="163400000"/>
        <n v="14400000"/>
        <n v="64099999.999999993"/>
        <n v="15400000"/>
        <n v="3500000"/>
        <n v="34200000"/>
        <n v="42700000"/>
        <n v="73700000"/>
        <n v="433500000"/>
        <n v="117000000"/>
        <n v="2700000"/>
        <n v="30100000"/>
        <n v="205000000"/>
        <n v="52500000"/>
        <n v="5500000"/>
        <n v="61600000"/>
        <n v="540000000"/>
        <n v="305300000"/>
        <n v="544600000"/>
        <n v="747900000"/>
        <n v="26800000"/>
        <n v="132800000.00000001"/>
        <n v="64470000"/>
        <n v="56000000"/>
      </sharedItems>
    </cacheField>
    <cacheField name="Profit($)" numFmtId="164">
      <sharedItems containsSemiMixedTypes="0" containsString="0" containsNumber="1" minValue="-58600000" maxValue="894800000"/>
    </cacheField>
    <cacheField name="Year" numFmtId="0">
      <sharedItems containsSemiMixedTypes="0" containsString="0" containsNumber="1" containsInteger="1" minValue="2012" maxValue="2016" count="5">
        <n v="2016"/>
        <n v="2013"/>
        <n v="2012"/>
        <n v="2014"/>
        <n v="2015"/>
      </sharedItems>
    </cacheField>
    <cacheField name="Month-Name" numFmtId="0">
      <sharedItems count="12">
        <s v="March"/>
        <s v="January"/>
        <s v="August"/>
        <s v="June"/>
        <s v="April"/>
        <s v="February"/>
        <s v="September"/>
        <s v="November"/>
        <s v="May"/>
        <s v="October"/>
        <s v="December"/>
        <s v="July"/>
      </sharedItems>
    </cacheField>
  </cacheFields>
  <extLst>
    <ext xmlns:x14="http://schemas.microsoft.com/office/spreadsheetml/2009/9/main" uri="{725AE2AE-9491-48be-B2B4-4EB974FC3084}">
      <x14:pivotCacheDefinition pivotCacheId="1295273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d v="2016-03-08T00:00:00"/>
    <x v="0"/>
    <x v="0"/>
    <x v="0"/>
    <x v="0"/>
    <n v="93300000"/>
    <x v="0"/>
    <x v="0"/>
  </r>
  <r>
    <x v="1"/>
    <d v="2016-01-15T00:00:00"/>
    <x v="1"/>
    <x v="1"/>
    <x v="1"/>
    <x v="1"/>
    <n v="24400000"/>
    <x v="0"/>
    <x v="1"/>
  </r>
  <r>
    <x v="2"/>
    <d v="2013-08-02T00:00:00"/>
    <x v="1"/>
    <x v="2"/>
    <x v="2"/>
    <x v="2"/>
    <n v="70900000"/>
    <x v="1"/>
    <x v="2"/>
  </r>
  <r>
    <x v="3"/>
    <d v="2012-03-16T00:00:00"/>
    <x v="2"/>
    <x v="3"/>
    <x v="3"/>
    <x v="3"/>
    <n v="146500000"/>
    <x v="2"/>
    <x v="0"/>
  </r>
  <r>
    <x v="4"/>
    <d v="2014-06-04T00:00:00"/>
    <x v="1"/>
    <x v="3"/>
    <x v="4"/>
    <x v="4"/>
    <n v="246800000"/>
    <x v="3"/>
    <x v="3"/>
  </r>
  <r>
    <x v="5"/>
    <d v="2014-03-04T00:00:00"/>
    <x v="1"/>
    <x v="4"/>
    <x v="5"/>
    <x v="5"/>
    <n v="227600000"/>
    <x v="3"/>
    <x v="0"/>
  </r>
  <r>
    <x v="6"/>
    <d v="2013-04-12T00:00:00"/>
    <x v="3"/>
    <x v="5"/>
    <x v="6"/>
    <x v="6"/>
    <n v="57500000"/>
    <x v="1"/>
    <x v="4"/>
  </r>
  <r>
    <x v="7"/>
    <d v="2014-02-07T00:00:00"/>
    <x v="1"/>
    <x v="6"/>
    <x v="7"/>
    <x v="7"/>
    <n v="-5200000"/>
    <x v="3"/>
    <x v="5"/>
  </r>
  <r>
    <x v="8"/>
    <d v="2015-09-11T00:00:00"/>
    <x v="4"/>
    <x v="7"/>
    <x v="8"/>
    <x v="8"/>
    <n v="-200000"/>
    <x v="4"/>
    <x v="6"/>
  </r>
  <r>
    <x v="9"/>
    <d v="2013-02-14T00:00:00"/>
    <x v="1"/>
    <x v="8"/>
    <x v="9"/>
    <x v="9"/>
    <n v="212700000"/>
    <x v="1"/>
    <x v="5"/>
  </r>
  <r>
    <x v="10"/>
    <d v="2013-01-11T00:00:00"/>
    <x v="2"/>
    <x v="9"/>
    <x v="10"/>
    <x v="10"/>
    <n v="57600000"/>
    <x v="1"/>
    <x v="1"/>
  </r>
  <r>
    <x v="11"/>
    <d v="2014-04-18T00:00:00"/>
    <x v="2"/>
    <x v="9"/>
    <x v="11"/>
    <x v="11"/>
    <n v="20000000"/>
    <x v="3"/>
    <x v="4"/>
  </r>
  <r>
    <x v="12"/>
    <d v="2014-02-10T00:00:00"/>
    <x v="2"/>
    <x v="10"/>
    <x v="12"/>
    <x v="12"/>
    <n v="-15600000"/>
    <x v="3"/>
    <x v="5"/>
  </r>
  <r>
    <x v="13"/>
    <d v="2014-11-06T00:00:00"/>
    <x v="1"/>
    <x v="11"/>
    <x v="13"/>
    <x v="13"/>
    <n v="-8000000"/>
    <x v="3"/>
    <x v="7"/>
  </r>
  <r>
    <x v="14"/>
    <d v="2014-01-19T00:00:00"/>
    <x v="0"/>
    <x v="12"/>
    <x v="0"/>
    <x v="14"/>
    <n v="21200000"/>
    <x v="3"/>
    <x v="1"/>
  </r>
  <r>
    <x v="15"/>
    <d v="2012-03-09T00:00:00"/>
    <x v="2"/>
    <x v="13"/>
    <x v="6"/>
    <x v="15"/>
    <n v="-18000000"/>
    <x v="2"/>
    <x v="0"/>
  </r>
  <r>
    <x v="16"/>
    <d v="2014-09-19T00:00:00"/>
    <x v="5"/>
    <x v="14"/>
    <x v="14"/>
    <x v="16"/>
    <n v="30800000"/>
    <x v="3"/>
    <x v="6"/>
  </r>
  <r>
    <x v="17"/>
    <d v="2015-01-23T00:00:00"/>
    <x v="6"/>
    <x v="15"/>
    <x v="15"/>
    <x v="17"/>
    <n v="28000000"/>
    <x v="4"/>
    <x v="1"/>
  </r>
  <r>
    <x v="18"/>
    <d v="2012-06-22T00:00:00"/>
    <x v="7"/>
    <x v="16"/>
    <x v="16"/>
    <x v="18"/>
    <n v="16900000"/>
    <x v="2"/>
    <x v="3"/>
  </r>
  <r>
    <x v="19"/>
    <d v="2013-05-31T00:00:00"/>
    <x v="8"/>
    <x v="17"/>
    <x v="17"/>
    <x v="19"/>
    <n v="113800000"/>
    <x v="1"/>
    <x v="8"/>
  </r>
  <r>
    <x v="20"/>
    <d v="2013-08-16T00:00:00"/>
    <x v="4"/>
    <x v="18"/>
    <x v="11"/>
    <x v="20"/>
    <n v="-3000000"/>
    <x v="1"/>
    <x v="2"/>
  </r>
  <r>
    <x v="21"/>
    <d v="2012-10-19T00:00:00"/>
    <x v="5"/>
    <x v="19"/>
    <x v="18"/>
    <x v="21"/>
    <n v="-400000"/>
    <x v="2"/>
    <x v="9"/>
  </r>
  <r>
    <x v="22"/>
    <d v="2015-05-27T00:00:00"/>
    <x v="9"/>
    <x v="20"/>
    <x v="19"/>
    <x v="22"/>
    <n v="-25700000"/>
    <x v="4"/>
    <x v="8"/>
  </r>
  <r>
    <x v="23"/>
    <d v="2015-12-18T00:00:00"/>
    <x v="2"/>
    <x v="21"/>
    <x v="20"/>
    <x v="23"/>
    <n v="144800000"/>
    <x v="4"/>
    <x v="10"/>
  </r>
  <r>
    <x v="24"/>
    <d v="2012-04-06T00:00:00"/>
    <x v="2"/>
    <x v="22"/>
    <x v="21"/>
    <x v="24"/>
    <n v="185000000"/>
    <x v="2"/>
    <x v="4"/>
  </r>
  <r>
    <x v="25"/>
    <d v="2014-11-11T00:00:00"/>
    <x v="4"/>
    <x v="23"/>
    <x v="22"/>
    <x v="25"/>
    <n v="488600000"/>
    <x v="3"/>
    <x v="7"/>
  </r>
  <r>
    <x v="26"/>
    <d v="2015-08-21T00:00:00"/>
    <x v="1"/>
    <x v="24"/>
    <x v="14"/>
    <x v="26"/>
    <n v="-900000"/>
    <x v="4"/>
    <x v="2"/>
  </r>
  <r>
    <x v="27"/>
    <d v="2015-06-16T00:00:00"/>
    <x v="3"/>
    <x v="25"/>
    <x v="23"/>
    <x v="15"/>
    <n v="18600000"/>
    <x v="4"/>
    <x v="3"/>
  </r>
  <r>
    <x v="28"/>
    <d v="2014-09-26T00:00:00"/>
    <x v="7"/>
    <x v="26"/>
    <x v="24"/>
    <x v="27"/>
    <n v="250399999.99999997"/>
    <x v="3"/>
    <x v="6"/>
  </r>
  <r>
    <x v="29"/>
    <d v="2014-12-07T00:00:00"/>
    <x v="2"/>
    <x v="27"/>
    <x v="25"/>
    <x v="28"/>
    <n v="68800000.000000015"/>
    <x v="3"/>
    <x v="10"/>
  </r>
  <r>
    <x v="30"/>
    <d v="2015-06-29T00:00:00"/>
    <x v="1"/>
    <x v="28"/>
    <x v="17"/>
    <x v="29"/>
    <n v="389400000"/>
    <x v="4"/>
    <x v="3"/>
  </r>
  <r>
    <x v="31"/>
    <d v="2012-10-12T00:00:00"/>
    <x v="4"/>
    <x v="29"/>
    <x v="26"/>
    <x v="30"/>
    <n v="187800000"/>
    <x v="2"/>
    <x v="9"/>
  </r>
  <r>
    <x v="32"/>
    <d v="2014-08-29T00:00:00"/>
    <x v="7"/>
    <x v="30"/>
    <x v="8"/>
    <x v="31"/>
    <n v="0"/>
    <x v="3"/>
    <x v="2"/>
  </r>
  <r>
    <x v="33"/>
    <d v="2016-07-29T00:00:00"/>
    <x v="2"/>
    <x v="31"/>
    <x v="13"/>
    <x v="32"/>
    <n v="104200000"/>
    <x v="0"/>
    <x v="11"/>
  </r>
  <r>
    <x v="34"/>
    <d v="2016-04-15T00:00:00"/>
    <x v="2"/>
    <x v="32"/>
    <x v="13"/>
    <x v="33"/>
    <n v="35000000"/>
    <x v="0"/>
    <x v="4"/>
  </r>
  <r>
    <x v="35"/>
    <d v="2016-03-19T00:00:00"/>
    <x v="1"/>
    <x v="33"/>
    <x v="27"/>
    <x v="34"/>
    <n v="622700000"/>
    <x v="0"/>
    <x v="0"/>
  </r>
  <r>
    <x v="36"/>
    <d v="2016-07-25T00:00:00"/>
    <x v="1"/>
    <x v="34"/>
    <x v="28"/>
    <x v="35"/>
    <n v="900000"/>
    <x v="0"/>
    <x v="11"/>
  </r>
  <r>
    <x v="37"/>
    <d v="2013-09-20T00:00:00"/>
    <x v="10"/>
    <x v="35"/>
    <x v="13"/>
    <x v="36"/>
    <n v="-3500000"/>
    <x v="1"/>
    <x v="6"/>
  </r>
  <r>
    <x v="38"/>
    <d v="2012-05-18T00:00:00"/>
    <x v="1"/>
    <x v="36"/>
    <x v="29"/>
    <x v="37"/>
    <n v="83000000"/>
    <x v="2"/>
    <x v="8"/>
  </r>
  <r>
    <x v="39"/>
    <d v="2012-06-27T00:00:00"/>
    <x v="4"/>
    <x v="37"/>
    <x v="30"/>
    <x v="38"/>
    <n v="20100000"/>
    <x v="2"/>
    <x v="3"/>
  </r>
  <r>
    <x v="40"/>
    <d v="2013-02-14T00:00:00"/>
    <x v="11"/>
    <x v="38"/>
    <x v="31"/>
    <x v="10"/>
    <n v="100000"/>
    <x v="1"/>
    <x v="5"/>
  </r>
  <r>
    <x v="41"/>
    <d v="2014-09-04T00:00:00"/>
    <x v="12"/>
    <x v="39"/>
    <x v="32"/>
    <x v="39"/>
    <n v="-6900000"/>
    <x v="3"/>
    <x v="6"/>
  </r>
  <r>
    <x v="42"/>
    <d v="2016-08-19T00:00:00"/>
    <x v="6"/>
    <x v="16"/>
    <x v="33"/>
    <x v="40"/>
    <n v="-58600000"/>
    <x v="0"/>
    <x v="2"/>
  </r>
  <r>
    <x v="43"/>
    <d v="2014-09-06T00:00:00"/>
    <x v="9"/>
    <x v="40"/>
    <x v="34"/>
    <x v="41"/>
    <n v="7600000"/>
    <x v="3"/>
    <x v="6"/>
  </r>
  <r>
    <x v="44"/>
    <d v="2014-12-25T00:00:00"/>
    <x v="3"/>
    <x v="41"/>
    <x v="35"/>
    <x v="42"/>
    <n v="19300000"/>
    <x v="3"/>
    <x v="10"/>
  </r>
  <r>
    <x v="45"/>
    <d v="2015-09-04T00:00:00"/>
    <x v="1"/>
    <x v="42"/>
    <x v="36"/>
    <x v="43"/>
    <n v="46800000"/>
    <x v="4"/>
    <x v="6"/>
  </r>
  <r>
    <x v="46"/>
    <d v="2015-01-08T00:00:00"/>
    <x v="1"/>
    <x v="43"/>
    <x v="37"/>
    <x v="44"/>
    <n v="-50300000"/>
    <x v="4"/>
    <x v="1"/>
  </r>
  <r>
    <x v="47"/>
    <d v="2014-05-23T00:00:00"/>
    <x v="2"/>
    <x v="44"/>
    <x v="6"/>
    <x v="45"/>
    <n v="88000000"/>
    <x v="3"/>
    <x v="8"/>
  </r>
  <r>
    <x v="48"/>
    <d v="2013-07-26T00:00:00"/>
    <x v="4"/>
    <x v="45"/>
    <x v="38"/>
    <x v="6"/>
    <n v="79500000"/>
    <x v="1"/>
    <x v="11"/>
  </r>
  <r>
    <x v="49"/>
    <d v="2014-01-19T00:00:00"/>
    <x v="4"/>
    <x v="46"/>
    <x v="11"/>
    <x v="46"/>
    <n v="40500000"/>
    <x v="3"/>
    <x v="1"/>
  </r>
  <r>
    <x v="50"/>
    <d v="2014-04-23T00:00:00"/>
    <x v="1"/>
    <x v="47"/>
    <x v="39"/>
    <x v="47"/>
    <n v="46000000"/>
    <x v="3"/>
    <x v="4"/>
  </r>
  <r>
    <x v="51"/>
    <d v="2015-10-04T00:00:00"/>
    <x v="4"/>
    <x v="48"/>
    <x v="6"/>
    <x v="48"/>
    <n v="125500000"/>
    <x v="4"/>
    <x v="9"/>
  </r>
  <r>
    <x v="52"/>
    <d v="2015-01-26T00:00:00"/>
    <x v="4"/>
    <x v="49"/>
    <x v="40"/>
    <x v="49"/>
    <n v="51100000"/>
    <x v="4"/>
    <x v="1"/>
  </r>
  <r>
    <x v="53"/>
    <d v="2013-02-01T00:00:00"/>
    <x v="5"/>
    <x v="50"/>
    <x v="3"/>
    <x v="38"/>
    <n v="-33100000"/>
    <x v="1"/>
    <x v="5"/>
  </r>
  <r>
    <x v="54"/>
    <d v="2015-10-06T00:00:00"/>
    <x v="2"/>
    <x v="51"/>
    <x v="13"/>
    <x v="50"/>
    <n v="16600000"/>
    <x v="4"/>
    <x v="9"/>
  </r>
  <r>
    <x v="55"/>
    <d v="2015-11-05T00:00:00"/>
    <x v="4"/>
    <x v="52"/>
    <x v="35"/>
    <x v="51"/>
    <n v="-6700000"/>
    <x v="4"/>
    <x v="7"/>
  </r>
  <r>
    <x v="56"/>
    <d v="2014-03-13T00:00:00"/>
    <x v="1"/>
    <x v="53"/>
    <x v="41"/>
    <x v="52"/>
    <n v="544400000"/>
    <x v="3"/>
    <x v="0"/>
  </r>
  <r>
    <x v="57"/>
    <d v="2015-09-18T00:00:00"/>
    <x v="5"/>
    <x v="54"/>
    <x v="42"/>
    <x v="53"/>
    <n v="800000"/>
    <x v="4"/>
    <x v="6"/>
  </r>
  <r>
    <x v="58"/>
    <d v="2015-05-17T00:00:00"/>
    <x v="4"/>
    <x v="55"/>
    <x v="43"/>
    <x v="54"/>
    <n v="28500000"/>
    <x v="4"/>
    <x v="8"/>
  </r>
  <r>
    <x v="59"/>
    <d v="2016-06-10T00:00:00"/>
    <x v="1"/>
    <x v="56"/>
    <x v="21"/>
    <x v="55"/>
    <n v="162200000"/>
    <x v="0"/>
    <x v="3"/>
  </r>
  <r>
    <x v="60"/>
    <d v="2014-02-12T00:00:00"/>
    <x v="4"/>
    <x v="57"/>
    <x v="35"/>
    <x v="56"/>
    <n v="-3300000"/>
    <x v="3"/>
    <x v="5"/>
  </r>
  <r>
    <x v="61"/>
    <d v="2015-03-04T00:00:00"/>
    <x v="8"/>
    <x v="58"/>
    <x v="44"/>
    <x v="57"/>
    <n v="53100000"/>
    <x v="4"/>
    <x v="0"/>
  </r>
  <r>
    <x v="62"/>
    <d v="2012-10-26T00:00:00"/>
    <x v="3"/>
    <x v="59"/>
    <x v="13"/>
    <x v="58"/>
    <n v="-11700000"/>
    <x v="2"/>
    <x v="9"/>
  </r>
  <r>
    <x v="63"/>
    <d v="2014-03-07T00:00:00"/>
    <x v="2"/>
    <x v="60"/>
    <x v="40"/>
    <x v="59"/>
    <n v="35000000"/>
    <x v="3"/>
    <x v="0"/>
  </r>
  <r>
    <x v="64"/>
    <d v="2012-05-25T00:00:00"/>
    <x v="7"/>
    <x v="61"/>
    <x v="45"/>
    <x v="60"/>
    <n v="36200000"/>
    <x v="2"/>
    <x v="8"/>
  </r>
  <r>
    <x v="65"/>
    <d v="2015-04-17T00:00:00"/>
    <x v="4"/>
    <x v="62"/>
    <x v="21"/>
    <x v="61"/>
    <n v="-37000000"/>
    <x v="4"/>
    <x v="4"/>
  </r>
  <r>
    <x v="66"/>
    <d v="2012-02-03T00:00:00"/>
    <x v="8"/>
    <x v="63"/>
    <x v="46"/>
    <x v="62"/>
    <n v="114600000"/>
    <x v="2"/>
    <x v="5"/>
  </r>
  <r>
    <x v="67"/>
    <d v="2012-10-26T00:00:00"/>
    <x v="4"/>
    <x v="64"/>
    <x v="47"/>
    <x v="63"/>
    <n v="2000000"/>
    <x v="2"/>
    <x v="9"/>
  </r>
  <r>
    <x v="68"/>
    <d v="2013-09-27T00:00:00"/>
    <x v="13"/>
    <x v="65"/>
    <x v="48"/>
    <x v="64"/>
    <n v="196300000"/>
    <x v="1"/>
    <x v="6"/>
  </r>
  <r>
    <x v="69"/>
    <d v="2015-12-25T00:00:00"/>
    <x v="4"/>
    <x v="66"/>
    <x v="49"/>
    <x v="65"/>
    <n v="-6700000"/>
    <x v="4"/>
    <x v="10"/>
  </r>
  <r>
    <x v="70"/>
    <d v="2015-11-25T00:00:00"/>
    <x v="4"/>
    <x v="67"/>
    <x v="6"/>
    <x v="66"/>
    <n v="133600000"/>
    <x v="4"/>
    <x v="7"/>
  </r>
  <r>
    <x v="71"/>
    <d v="2016-04-15T00:00:00"/>
    <x v="1"/>
    <x v="68"/>
    <x v="50"/>
    <x v="67"/>
    <n v="4100000"/>
    <x v="0"/>
    <x v="4"/>
  </r>
  <r>
    <x v="72"/>
    <d v="2015-10-16T00:00:00"/>
    <x v="7"/>
    <x v="69"/>
    <x v="3"/>
    <x v="68"/>
    <n v="19700000"/>
    <x v="4"/>
    <x v="9"/>
  </r>
  <r>
    <x v="73"/>
    <d v="2015-12-25T00:00:00"/>
    <x v="2"/>
    <x v="70"/>
    <x v="51"/>
    <x v="69"/>
    <n v="171400000"/>
    <x v="4"/>
    <x v="10"/>
  </r>
  <r>
    <x v="74"/>
    <d v="2015-03-20T00:00:00"/>
    <x v="2"/>
    <x v="71"/>
    <x v="35"/>
    <x v="70"/>
    <n v="-1800000.0000000009"/>
    <x v="4"/>
    <x v="0"/>
  </r>
  <r>
    <x v="75"/>
    <d v="2012-05-11T00:00:00"/>
    <x v="2"/>
    <x v="41"/>
    <x v="52"/>
    <x v="71"/>
    <n v="95500000"/>
    <x v="2"/>
    <x v="8"/>
  </r>
  <r>
    <x v="76"/>
    <d v="2013-02-22T00:00:00"/>
    <x v="7"/>
    <x v="72"/>
    <x v="28"/>
    <x v="72"/>
    <n v="22900000"/>
    <x v="1"/>
    <x v="5"/>
  </r>
  <r>
    <x v="77"/>
    <d v="2014-06-26T00:00:00"/>
    <x v="1"/>
    <x v="73"/>
    <x v="53"/>
    <x v="73"/>
    <n v="475600000"/>
    <x v="3"/>
    <x v="3"/>
  </r>
  <r>
    <x v="78"/>
    <d v="2013-03-08T00:00:00"/>
    <x v="1"/>
    <x v="74"/>
    <x v="54"/>
    <x v="74"/>
    <n v="-11900000"/>
    <x v="1"/>
    <x v="0"/>
  </r>
  <r>
    <x v="79"/>
    <d v="2016-02-08T00:00:00"/>
    <x v="1"/>
    <x v="75"/>
    <x v="55"/>
    <x v="75"/>
    <n v="724600000"/>
    <x v="0"/>
    <x v="5"/>
  </r>
  <r>
    <x v="80"/>
    <d v="2012-01-27T00:00:00"/>
    <x v="9"/>
    <x v="76"/>
    <x v="56"/>
    <x v="76"/>
    <n v="5000000"/>
    <x v="2"/>
    <x v="1"/>
  </r>
  <r>
    <x v="81"/>
    <d v="2014-07-02T00:00:00"/>
    <x v="7"/>
    <x v="77"/>
    <x v="54"/>
    <x v="77"/>
    <n v="57900000"/>
    <x v="3"/>
    <x v="11"/>
  </r>
  <r>
    <x v="82"/>
    <d v="2013-06-20T00:00:00"/>
    <x v="2"/>
    <x v="78"/>
    <x v="57"/>
    <x v="78"/>
    <n v="894800000"/>
    <x v="1"/>
    <x v="3"/>
  </r>
  <r>
    <x v="83"/>
    <d v="2014-01-17T00:00:00"/>
    <x v="7"/>
    <x v="79"/>
    <x v="34"/>
    <x v="79"/>
    <n v="29900000"/>
    <x v="3"/>
    <x v="1"/>
  </r>
  <r>
    <x v="84"/>
    <d v="2012-08-03T00:00:00"/>
    <x v="2"/>
    <x v="80"/>
    <x v="32"/>
    <x v="80"/>
    <n v="55100000"/>
    <x v="2"/>
    <x v="2"/>
  </r>
  <r>
    <x v="85"/>
    <d v="2014-03-18T00:00:00"/>
    <x v="8"/>
    <x v="81"/>
    <x v="58"/>
    <x v="81"/>
    <n v="203900000"/>
    <x v="3"/>
    <x v="0"/>
  </r>
  <r>
    <x v="86"/>
    <d v="2012-12-25T00:00:00"/>
    <x v="1"/>
    <x v="82"/>
    <x v="33"/>
    <x v="82"/>
    <n v="325400000"/>
    <x v="2"/>
    <x v="10"/>
  </r>
  <r>
    <x v="87"/>
    <d v="2014-09-12T00:00:00"/>
    <x v="13"/>
    <x v="83"/>
    <x v="59"/>
    <x v="83"/>
    <n v="21800000"/>
    <x v="3"/>
    <x v="6"/>
  </r>
  <r>
    <x v="88"/>
    <d v="2016-08-26T00:00:00"/>
    <x v="0"/>
    <x v="84"/>
    <x v="60"/>
    <x v="84"/>
    <n v="18400000"/>
    <x v="0"/>
    <x v="2"/>
  </r>
  <r>
    <x v="89"/>
    <d v="2012-03-02T00:00:00"/>
    <x v="13"/>
    <x v="78"/>
    <x v="37"/>
    <x v="85"/>
    <n v="278800000"/>
    <x v="2"/>
    <x v="0"/>
  </r>
  <r>
    <x v="90"/>
    <d v="2014-10-10T00:00:00"/>
    <x v="4"/>
    <x v="85"/>
    <x v="37"/>
    <x v="86"/>
    <n v="147100000"/>
    <x v="3"/>
    <x v="9"/>
  </r>
  <r>
    <x v="91"/>
    <d v="2014-04-07T00:00:00"/>
    <x v="4"/>
    <x v="86"/>
    <x v="61"/>
    <x v="87"/>
    <n v="4500000"/>
    <x v="3"/>
    <x v="4"/>
  </r>
  <r>
    <x v="92"/>
    <d v="2015-02-18T00:00:00"/>
    <x v="1"/>
    <x v="87"/>
    <x v="25"/>
    <x v="88"/>
    <n v="55000000"/>
    <x v="4"/>
    <x v="5"/>
  </r>
  <r>
    <x v="93"/>
    <d v="2014-11-14T00:00:00"/>
    <x v="2"/>
    <x v="88"/>
    <x v="21"/>
    <x v="89"/>
    <n v="119800000"/>
    <x v="3"/>
    <x v="7"/>
  </r>
  <r>
    <x v="94"/>
    <d v="2014-06-14T00:00:00"/>
    <x v="8"/>
    <x v="89"/>
    <x v="62"/>
    <x v="90"/>
    <n v="32300000"/>
    <x v="3"/>
    <x v="3"/>
  </r>
  <r>
    <x v="95"/>
    <d v="2016-02-26T00:00:00"/>
    <x v="4"/>
    <x v="90"/>
    <x v="39"/>
    <x v="91"/>
    <n v="23200000"/>
    <x v="0"/>
    <x v="5"/>
  </r>
  <r>
    <x v="96"/>
    <d v="2014-05-28T00:00:00"/>
    <x v="1"/>
    <x v="91"/>
    <x v="63"/>
    <x v="92"/>
    <n v="192500000"/>
    <x v="3"/>
    <x v="8"/>
  </r>
  <r>
    <x v="97"/>
    <d v="2013-08-09T00:00:00"/>
    <x v="8"/>
    <x v="58"/>
    <x v="64"/>
    <x v="93"/>
    <n v="171100000"/>
    <x v="1"/>
    <x v="2"/>
  </r>
  <r>
    <x v="98"/>
    <d v="2015-05-15T00:00:00"/>
    <x v="6"/>
    <x v="92"/>
    <x v="65"/>
    <x v="53"/>
    <n v="1400000"/>
    <x v="4"/>
    <x v="8"/>
  </r>
  <r>
    <x v="99"/>
    <d v="2012-09-21T00:00:00"/>
    <x v="1"/>
    <x v="93"/>
    <x v="34"/>
    <x v="94"/>
    <n v="41100000"/>
    <x v="2"/>
    <x v="6"/>
  </r>
  <r>
    <x v="100"/>
    <d v="2013-09-20T00:00:00"/>
    <x v="2"/>
    <x v="94"/>
    <x v="15"/>
    <x v="95"/>
    <n v="17300000"/>
    <x v="1"/>
    <x v="6"/>
  </r>
  <r>
    <x v="101"/>
    <d v="2015-05-27T00:00:00"/>
    <x v="2"/>
    <x v="95"/>
    <x v="66"/>
    <x v="96"/>
    <n v="10300000"/>
    <x v="4"/>
    <x v="8"/>
  </r>
  <r>
    <x v="102"/>
    <d v="2013-05-24T00:00:00"/>
    <x v="6"/>
    <x v="96"/>
    <x v="67"/>
    <x v="97"/>
    <n v="175399999.99999997"/>
    <x v="1"/>
    <x v="8"/>
  </r>
  <r>
    <x v="103"/>
    <d v="2013-02-15T00:00:00"/>
    <x v="2"/>
    <x v="97"/>
    <x v="6"/>
    <x v="98"/>
    <n v="34600000"/>
    <x v="1"/>
    <x v="5"/>
  </r>
  <r>
    <x v="104"/>
    <d v="2013-04-05T00:00:00"/>
    <x v="7"/>
    <x v="84"/>
    <x v="68"/>
    <x v="6"/>
    <n v="80500000"/>
    <x v="1"/>
    <x v="4"/>
  </r>
  <r>
    <x v="105"/>
    <d v="2015-01-21T00:00:00"/>
    <x v="8"/>
    <x v="98"/>
    <x v="0"/>
    <x v="79"/>
    <n v="21900000"/>
    <x v="4"/>
    <x v="1"/>
  </r>
  <r>
    <x v="106"/>
    <d v="2015-09-11T00:00:00"/>
    <x v="0"/>
    <x v="99"/>
    <x v="62"/>
    <x v="99"/>
    <n v="19799999.999999996"/>
    <x v="4"/>
    <x v="6"/>
  </r>
  <r>
    <x v="107"/>
    <d v="2015-08-04T00:00:00"/>
    <x v="1"/>
    <x v="63"/>
    <x v="69"/>
    <x v="100"/>
    <n v="48000000"/>
    <x v="4"/>
    <x v="2"/>
  </r>
  <r>
    <x v="108"/>
    <d v="2013-05-17T00:00:00"/>
    <x v="1"/>
    <x v="100"/>
    <x v="70"/>
    <x v="101"/>
    <n v="628700000"/>
    <x v="1"/>
    <x v="8"/>
  </r>
  <r>
    <x v="109"/>
    <d v="2012-11-02T00:00:00"/>
    <x v="4"/>
    <x v="101"/>
    <x v="71"/>
    <x v="102"/>
    <n v="130800000"/>
    <x v="2"/>
    <x v="7"/>
  </r>
  <r>
    <x v="110"/>
    <d v="2016-04-27T00:00:00"/>
    <x v="3"/>
    <x v="102"/>
    <x v="72"/>
    <x v="103"/>
    <n v="12700000"/>
    <x v="0"/>
    <x v="4"/>
  </r>
  <r>
    <x v="111"/>
    <d v="2013-05-17T00:00:00"/>
    <x v="4"/>
    <x v="103"/>
    <x v="73"/>
    <x v="104"/>
    <n v="8300000"/>
    <x v="1"/>
    <x v="8"/>
  </r>
  <r>
    <x v="112"/>
    <d v="2016-06-16T00:00:00"/>
    <x v="4"/>
    <x v="104"/>
    <x v="21"/>
    <x v="105"/>
    <n v="-28800000"/>
    <x v="0"/>
    <x v="3"/>
  </r>
  <r>
    <x v="113"/>
    <d v="2012-03-09T00:00:00"/>
    <x v="2"/>
    <x v="105"/>
    <x v="35"/>
    <x v="106"/>
    <n v="2200000"/>
    <x v="2"/>
    <x v="0"/>
  </r>
  <r>
    <x v="114"/>
    <d v="2012-10-26T00:00:00"/>
    <x v="2"/>
    <x v="106"/>
    <x v="74"/>
    <x v="107"/>
    <n v="-2600000"/>
    <x v="2"/>
    <x v="9"/>
  </r>
  <r>
    <x v="115"/>
    <d v="2014-10-15T00:00:00"/>
    <x v="1"/>
    <x v="93"/>
    <x v="75"/>
    <x v="108"/>
    <n v="143800000"/>
    <x v="3"/>
    <x v="9"/>
  </r>
  <r>
    <x v="116"/>
    <d v="2013-03-27T00:00:00"/>
    <x v="1"/>
    <x v="107"/>
    <x v="17"/>
    <x v="109"/>
    <n v="245700000"/>
    <x v="1"/>
    <x v="0"/>
  </r>
  <r>
    <x v="117"/>
    <d v="2013-01-11T00:00:00"/>
    <x v="1"/>
    <x v="108"/>
    <x v="76"/>
    <x v="110"/>
    <n v="30200000"/>
    <x v="1"/>
    <x v="1"/>
  </r>
  <r>
    <x v="118"/>
    <d v="2015-03-27T00:00:00"/>
    <x v="2"/>
    <x v="109"/>
    <x v="6"/>
    <x v="111"/>
    <n v="71800000"/>
    <x v="4"/>
    <x v="0"/>
  </r>
  <r>
    <x v="119"/>
    <d v="2014-08-01T00:00:00"/>
    <x v="4"/>
    <x v="110"/>
    <x v="54"/>
    <x v="112"/>
    <n v="3400000"/>
    <x v="3"/>
    <x v="2"/>
  </r>
  <r>
    <x v="120"/>
    <d v="2013-08-30T00:00:00"/>
    <x v="1"/>
    <x v="111"/>
    <x v="38"/>
    <x v="113"/>
    <n v="-6200000"/>
    <x v="1"/>
    <x v="2"/>
  </r>
  <r>
    <x v="121"/>
    <d v="2012-02-17T00:00:00"/>
    <x v="1"/>
    <x v="112"/>
    <x v="49"/>
    <x v="114"/>
    <n v="75600000"/>
    <x v="2"/>
    <x v="5"/>
  </r>
  <r>
    <x v="122"/>
    <d v="2016-07-15T00:00:00"/>
    <x v="2"/>
    <x v="113"/>
    <x v="77"/>
    <x v="115"/>
    <n v="73500000"/>
    <x v="0"/>
    <x v="11"/>
  </r>
  <r>
    <x v="123"/>
    <d v="2014-03-21T00:00:00"/>
    <x v="14"/>
    <x v="114"/>
    <x v="42"/>
    <x v="116"/>
    <n v="60600000"/>
    <x v="3"/>
    <x v="0"/>
  </r>
  <r>
    <x v="124"/>
    <d v="2016-04-01T00:00:00"/>
    <x v="14"/>
    <x v="114"/>
    <x v="8"/>
    <x v="117"/>
    <n v="18500000"/>
    <x v="0"/>
    <x v="4"/>
  </r>
  <r>
    <x v="125"/>
    <d v="2016-02-25T00:00:00"/>
    <x v="1"/>
    <x v="115"/>
    <x v="78"/>
    <x v="118"/>
    <n v="5700000"/>
    <x v="0"/>
    <x v="5"/>
  </r>
  <r>
    <x v="126"/>
    <d v="2014-05-08T00:00:00"/>
    <x v="1"/>
    <x v="116"/>
    <x v="70"/>
    <x v="119"/>
    <n v="369000000"/>
    <x v="3"/>
    <x v="8"/>
  </r>
  <r>
    <x v="127"/>
    <d v="2014-09-26T00:00:00"/>
    <x v="12"/>
    <x v="117"/>
    <x v="2"/>
    <x v="120"/>
    <n v="308300000"/>
    <x v="3"/>
    <x v="6"/>
  </r>
  <r>
    <x v="128"/>
    <d v="2012-02-24T00:00:00"/>
    <x v="9"/>
    <x v="118"/>
    <x v="74"/>
    <x v="67"/>
    <n v="21600000"/>
    <x v="2"/>
    <x v="5"/>
  </r>
  <r>
    <x v="129"/>
    <d v="2015-10-05T00:00:00"/>
    <x v="1"/>
    <x v="119"/>
    <x v="79"/>
    <x v="121"/>
    <n v="66200000"/>
    <x v="4"/>
    <x v="9"/>
  </r>
  <r>
    <x v="130"/>
    <d v="2013-07-12T00:00:00"/>
    <x v="2"/>
    <x v="120"/>
    <x v="80"/>
    <x v="122"/>
    <n v="167000000"/>
    <x v="1"/>
    <x v="11"/>
  </r>
  <r>
    <x v="131"/>
    <d v="2016-02-05T00:00:00"/>
    <x v="2"/>
    <x v="121"/>
    <x v="32"/>
    <x v="15"/>
    <n v="0"/>
    <x v="0"/>
    <x v="5"/>
  </r>
  <r>
    <x v="132"/>
    <d v="2016-08-26T00:00:00"/>
    <x v="3"/>
    <x v="122"/>
    <x v="13"/>
    <x v="123"/>
    <n v="-18300000"/>
    <x v="0"/>
    <x v="2"/>
  </r>
  <r>
    <x v="133"/>
    <d v="2013-01-17T00:00:00"/>
    <x v="1"/>
    <x v="123"/>
    <x v="21"/>
    <x v="124"/>
    <n v="176300000"/>
    <x v="1"/>
    <x v="1"/>
  </r>
  <r>
    <x v="134"/>
    <d v="2014-04-16T00:00:00"/>
    <x v="14"/>
    <x v="124"/>
    <x v="46"/>
    <x v="125"/>
    <n v="89300000"/>
    <x v="3"/>
    <x v="4"/>
  </r>
  <r>
    <x v="135"/>
    <d v="2012-10-12T00:00:00"/>
    <x v="2"/>
    <x v="44"/>
    <x v="81"/>
    <x v="126"/>
    <n v="31100000"/>
    <x v="2"/>
    <x v="9"/>
  </r>
  <r>
    <x v="136"/>
    <d v="2012-08-22T00:00:00"/>
    <x v="1"/>
    <x v="125"/>
    <x v="42"/>
    <x v="127"/>
    <n v="12500000"/>
    <x v="2"/>
    <x v="2"/>
  </r>
  <r>
    <x v="137"/>
    <d v="2015-08-21T00:00:00"/>
    <x v="1"/>
    <x v="126"/>
    <x v="18"/>
    <x v="128"/>
    <n v="47300000"/>
    <x v="4"/>
    <x v="2"/>
  </r>
  <r>
    <x v="138"/>
    <d v="2015-03-07T00:00:00"/>
    <x v="15"/>
    <x v="127"/>
    <x v="82"/>
    <x v="129"/>
    <n v="251000000"/>
    <x v="4"/>
    <x v="0"/>
  </r>
  <r>
    <x v="139"/>
    <d v="2012-08-08T00:00:00"/>
    <x v="9"/>
    <x v="128"/>
    <x v="54"/>
    <x v="130"/>
    <n v="84300000"/>
    <x v="2"/>
    <x v="2"/>
  </r>
  <r>
    <x v="140"/>
    <d v="2014-11-26T00:00:00"/>
    <x v="2"/>
    <x v="70"/>
    <x v="49"/>
    <x v="131"/>
    <n v="50700000"/>
    <x v="3"/>
    <x v="7"/>
  </r>
  <r>
    <x v="141"/>
    <d v="2015-05-08T00:00:00"/>
    <x v="1"/>
    <x v="129"/>
    <x v="18"/>
    <x v="132"/>
    <n v="16700000"/>
    <x v="4"/>
    <x v="8"/>
  </r>
  <r>
    <x v="142"/>
    <d v="2012-09-28T00:00:00"/>
    <x v="11"/>
    <x v="130"/>
    <x v="58"/>
    <x v="133"/>
    <n v="273400000"/>
    <x v="2"/>
    <x v="6"/>
  </r>
  <r>
    <x v="143"/>
    <d v="2015-09-25T00:00:00"/>
    <x v="11"/>
    <x v="130"/>
    <x v="80"/>
    <x v="134"/>
    <n v="393000000"/>
    <x v="4"/>
    <x v="6"/>
  </r>
  <r>
    <x v="144"/>
    <d v="2014-05-16T00:00:00"/>
    <x v="13"/>
    <x v="131"/>
    <x v="83"/>
    <x v="135"/>
    <n v="476500000"/>
    <x v="3"/>
    <x v="8"/>
  </r>
  <r>
    <x v="145"/>
    <d v="2015-01-14T00:00:00"/>
    <x v="9"/>
    <x v="132"/>
    <x v="0"/>
    <x v="136"/>
    <n v="50000000"/>
    <x v="4"/>
    <x v="1"/>
  </r>
  <r>
    <x v="146"/>
    <d v="2015-09-11T00:00:00"/>
    <x v="4"/>
    <x v="133"/>
    <x v="62"/>
    <x v="137"/>
    <n v="-10400000"/>
    <x v="4"/>
    <x v="6"/>
  </r>
  <r>
    <x v="147"/>
    <d v="2016-07-22T00:00:00"/>
    <x v="6"/>
    <x v="134"/>
    <x v="84"/>
    <x v="138"/>
    <n v="263300000"/>
    <x v="0"/>
    <x v="11"/>
  </r>
  <r>
    <x v="148"/>
    <d v="2012-07-13T00:00:00"/>
    <x v="6"/>
    <x v="135"/>
    <x v="85"/>
    <x v="139"/>
    <n v="782000000"/>
    <x v="2"/>
    <x v="11"/>
  </r>
  <r>
    <x v="149"/>
    <d v="2013-02-08T00:00:00"/>
    <x v="1"/>
    <x v="136"/>
    <x v="18"/>
    <x v="140"/>
    <n v="139000000"/>
    <x v="1"/>
    <x v="5"/>
  </r>
  <r>
    <x v="150"/>
    <d v="2014-08-18T00:00:00"/>
    <x v="4"/>
    <x v="137"/>
    <x v="40"/>
    <x v="141"/>
    <n v="67900000"/>
    <x v="3"/>
    <x v="2"/>
  </r>
  <r>
    <x v="151"/>
    <d v="2015-12-11T00:00:00"/>
    <x v="3"/>
    <x v="138"/>
    <x v="33"/>
    <x v="142"/>
    <n v="-6100000"/>
    <x v="4"/>
    <x v="10"/>
  </r>
  <r>
    <x v="152"/>
    <d v="2016-06-20T00:00:00"/>
    <x v="1"/>
    <x v="139"/>
    <x v="86"/>
    <x v="143"/>
    <n v="217300000"/>
    <x v="0"/>
    <x v="3"/>
  </r>
  <r>
    <x v="153"/>
    <d v="2013-09-13T00:00:00"/>
    <x v="7"/>
    <x v="140"/>
    <x v="8"/>
    <x v="144"/>
    <n v="156900000"/>
    <x v="1"/>
    <x v="6"/>
  </r>
  <r>
    <x v="154"/>
    <d v="2015-06-05T00:00:00"/>
    <x v="7"/>
    <x v="141"/>
    <x v="40"/>
    <x v="145"/>
    <n v="102000000"/>
    <x v="4"/>
    <x v="3"/>
  </r>
  <r>
    <x v="155"/>
    <d v="2014-10-26T00:00:00"/>
    <x v="8"/>
    <x v="142"/>
    <x v="86"/>
    <x v="146"/>
    <n v="510100000"/>
    <x v="3"/>
    <x v="9"/>
  </r>
  <r>
    <x v="156"/>
    <d v="2014-08-08T00:00:00"/>
    <x v="6"/>
    <x v="143"/>
    <x v="21"/>
    <x v="147"/>
    <n v="111700000"/>
    <x v="3"/>
    <x v="2"/>
  </r>
  <r>
    <x v="157"/>
    <d v="2012-07-25T00:00:00"/>
    <x v="2"/>
    <x v="144"/>
    <x v="87"/>
    <x v="148"/>
    <n v="600000"/>
    <x v="2"/>
    <x v="11"/>
  </r>
  <r>
    <x v="158"/>
    <d v="2015-05-16T00:00:00"/>
    <x v="12"/>
    <x v="45"/>
    <x v="40"/>
    <x v="149"/>
    <n v="16400000"/>
    <x v="4"/>
    <x v="8"/>
  </r>
  <r>
    <x v="159"/>
    <d v="2012-12-21T00:00:00"/>
    <x v="1"/>
    <x v="145"/>
    <x v="31"/>
    <x v="150"/>
    <n v="158300000"/>
    <x v="2"/>
    <x v="10"/>
  </r>
  <r>
    <x v="160"/>
    <d v="2014-01-15T00:00:00"/>
    <x v="1"/>
    <x v="146"/>
    <x v="31"/>
    <x v="151"/>
    <n v="75500000"/>
    <x v="3"/>
    <x v="1"/>
  </r>
  <r>
    <x v="161"/>
    <d v="2016-01-29T00:00:00"/>
    <x v="1"/>
    <x v="147"/>
    <x v="61"/>
    <x v="152"/>
    <n v="-22000000"/>
    <x v="0"/>
    <x v="1"/>
  </r>
  <r>
    <x v="162"/>
    <d v="2016-07-29T00:00:00"/>
    <x v="1"/>
    <x v="148"/>
    <x v="69"/>
    <x v="153"/>
    <n v="227900000"/>
    <x v="0"/>
    <x v="11"/>
  </r>
  <r>
    <x v="163"/>
    <d v="2012-03-16T00:00:00"/>
    <x v="2"/>
    <x v="149"/>
    <x v="87"/>
    <x v="154"/>
    <n v="0"/>
    <x v="2"/>
    <x v="0"/>
  </r>
  <r>
    <x v="164"/>
    <d v="2015-10-23T00:00:00"/>
    <x v="10"/>
    <x v="150"/>
    <x v="8"/>
    <x v="155"/>
    <n v="-2700000"/>
    <x v="4"/>
    <x v="9"/>
  </r>
  <r>
    <x v="165"/>
    <d v="2014-06-05T00:00:00"/>
    <x v="4"/>
    <x v="23"/>
    <x v="88"/>
    <x v="156"/>
    <n v="9100000"/>
    <x v="3"/>
    <x v="3"/>
  </r>
  <r>
    <x v="166"/>
    <d v="2013-08-16T00:00:00"/>
    <x v="3"/>
    <x v="151"/>
    <x v="46"/>
    <x v="157"/>
    <n v="23900000"/>
    <x v="1"/>
    <x v="2"/>
  </r>
  <r>
    <x v="167"/>
    <d v="2014-10-13T00:00:00"/>
    <x v="1"/>
    <x v="152"/>
    <x v="13"/>
    <x v="158"/>
    <n v="66000000"/>
    <x v="3"/>
    <x v="9"/>
  </r>
  <r>
    <x v="168"/>
    <d v="2012-02-10T00:00:00"/>
    <x v="6"/>
    <x v="153"/>
    <x v="89"/>
    <x v="159"/>
    <n v="256300000"/>
    <x v="2"/>
    <x v="5"/>
  </r>
  <r>
    <x v="169"/>
    <d v="2015-12-25T00:00:00"/>
    <x v="2"/>
    <x v="154"/>
    <x v="31"/>
    <x v="160"/>
    <n v="41100000"/>
    <x v="4"/>
    <x v="10"/>
  </r>
  <r>
    <x v="170"/>
    <d v="2016-04-29T00:00:00"/>
    <x v="2"/>
    <x v="155"/>
    <x v="0"/>
    <x v="161"/>
    <n v="5700000"/>
    <x v="0"/>
    <x v="4"/>
  </r>
  <r>
    <x v="171"/>
    <d v="2014-10-10T00:00:00"/>
    <x v="5"/>
    <x v="156"/>
    <x v="8"/>
    <x v="162"/>
    <n v="-2500000"/>
    <x v="3"/>
    <x v="9"/>
  </r>
  <r>
    <x v="172"/>
    <d v="2012-11-30T00:00:00"/>
    <x v="5"/>
    <x v="157"/>
    <x v="0"/>
    <x v="163"/>
    <n v="22900000"/>
    <x v="2"/>
    <x v="7"/>
  </r>
  <r>
    <x v="173"/>
    <d v="2014-12-13T00:00:00"/>
    <x v="1"/>
    <x v="158"/>
    <x v="90"/>
    <x v="164"/>
    <n v="320400000"/>
    <x v="3"/>
    <x v="10"/>
  </r>
  <r>
    <x v="174"/>
    <d v="2015-12-04T00:00:00"/>
    <x v="7"/>
    <x v="159"/>
    <x v="0"/>
    <x v="165"/>
    <n v="46500000"/>
    <x v="4"/>
    <x v="10"/>
  </r>
  <r>
    <x v="175"/>
    <d v="2016-08-19T00:00:00"/>
    <x v="11"/>
    <x v="160"/>
    <x v="31"/>
    <x v="166"/>
    <n v="-32400000"/>
    <x v="0"/>
    <x v="2"/>
  </r>
  <r>
    <x v="176"/>
    <d v="2016-01-23T00:00:00"/>
    <x v="1"/>
    <x v="161"/>
    <x v="83"/>
    <x v="167"/>
    <n v="374900000"/>
    <x v="0"/>
    <x v="1"/>
  </r>
  <r>
    <x v="177"/>
    <d v="2016-01-27T00:00:00"/>
    <x v="8"/>
    <x v="162"/>
    <x v="91"/>
    <x v="168"/>
    <n v="-800000"/>
    <x v="0"/>
    <x v="1"/>
  </r>
  <r>
    <x v="178"/>
    <d v="2014-10-03T00:00:00"/>
    <x v="14"/>
    <x v="163"/>
    <x v="92"/>
    <x v="166"/>
    <n v="11600000"/>
    <x v="3"/>
    <x v="9"/>
  </r>
  <r>
    <x v="179"/>
    <d v="2012-12-25T00:00:00"/>
    <x v="10"/>
    <x v="164"/>
    <x v="2"/>
    <x v="169"/>
    <n v="380800000"/>
    <x v="2"/>
    <x v="10"/>
  </r>
  <r>
    <x v="180"/>
    <d v="2014-08-13T00:00:00"/>
    <x v="1"/>
    <x v="165"/>
    <x v="68"/>
    <x v="170"/>
    <n v="121200000"/>
    <x v="3"/>
    <x v="2"/>
  </r>
  <r>
    <x v="181"/>
    <d v="2012-11-21T00:00:00"/>
    <x v="4"/>
    <x v="166"/>
    <x v="69"/>
    <x v="171"/>
    <n v="489000000"/>
    <x v="2"/>
    <x v="7"/>
  </r>
  <r>
    <x v="182"/>
    <d v="2016-07-22T00:00:00"/>
    <x v="7"/>
    <x v="167"/>
    <x v="93"/>
    <x v="172"/>
    <n v="121000000"/>
    <x v="0"/>
    <x v="11"/>
  </r>
  <r>
    <x v="183"/>
    <d v="2012-11-09T00:00:00"/>
    <x v="4"/>
    <x v="48"/>
    <x v="25"/>
    <x v="173"/>
    <n v="210300000"/>
    <x v="2"/>
    <x v="7"/>
  </r>
  <r>
    <x v="184"/>
    <d v="2015-04-24T00:00:00"/>
    <x v="4"/>
    <x v="168"/>
    <x v="13"/>
    <x v="174"/>
    <n v="-2500000"/>
    <x v="4"/>
    <x v="4"/>
  </r>
  <r>
    <x v="185"/>
    <d v="2012-04-13T00:00:00"/>
    <x v="1"/>
    <x v="169"/>
    <x v="13"/>
    <x v="175"/>
    <n v="12200000.000000004"/>
    <x v="2"/>
    <x v="4"/>
  </r>
  <r>
    <x v="186"/>
    <d v="2016-03-04T00:00:00"/>
    <x v="1"/>
    <x v="170"/>
    <x v="31"/>
    <x v="176"/>
    <n v="135700000"/>
    <x v="0"/>
    <x v="0"/>
  </r>
  <r>
    <x v="187"/>
    <d v="2012-09-28T00:00:00"/>
    <x v="1"/>
    <x v="171"/>
    <x v="54"/>
    <x v="177"/>
    <n v="146500000"/>
    <x v="2"/>
    <x v="6"/>
  </r>
  <r>
    <x v="188"/>
    <d v="2015-11-04T00:00:00"/>
    <x v="9"/>
    <x v="172"/>
    <x v="94"/>
    <x v="178"/>
    <n v="17100000"/>
    <x v="4"/>
    <x v="7"/>
  </r>
  <r>
    <x v="189"/>
    <d v="2014-07-25T00:00:00"/>
    <x v="8"/>
    <x v="173"/>
    <x v="6"/>
    <x v="179"/>
    <n v="423400000"/>
    <x v="3"/>
    <x v="11"/>
  </r>
  <r>
    <x v="190"/>
    <d v="2015-05-07T00:00:00"/>
    <x v="1"/>
    <x v="174"/>
    <x v="52"/>
    <x v="180"/>
    <n v="228400000"/>
    <x v="4"/>
    <x v="8"/>
  </r>
  <r>
    <x v="191"/>
    <d v="2012-06-08T00:00:00"/>
    <x v="2"/>
    <x v="175"/>
    <x v="83"/>
    <x v="181"/>
    <n v="601900000"/>
    <x v="2"/>
    <x v="3"/>
  </r>
  <r>
    <x v="192"/>
    <d v="2014-07-25T00:00:00"/>
    <x v="2"/>
    <x v="45"/>
    <x v="95"/>
    <x v="182"/>
    <n v="34200000"/>
    <x v="3"/>
    <x v="11"/>
  </r>
  <r>
    <x v="193"/>
    <d v="2013-01-18T00:00:00"/>
    <x v="7"/>
    <x v="176"/>
    <x v="0"/>
    <x v="183"/>
    <n v="131400000"/>
    <x v="1"/>
    <x v="1"/>
  </r>
  <r>
    <x v="194"/>
    <d v="2013-06-14T00:00:00"/>
    <x v="1"/>
    <x v="33"/>
    <x v="96"/>
    <x v="184"/>
    <n v="443000000"/>
    <x v="1"/>
    <x v="3"/>
  </r>
  <r>
    <x v="195"/>
    <d v="2012-01-27T00:00:00"/>
    <x v="1"/>
    <x v="177"/>
    <x v="81"/>
    <x v="91"/>
    <n v="4200000"/>
    <x v="2"/>
    <x v="1"/>
  </r>
  <r>
    <x v="196"/>
    <d v="2015-06-26T00:00:00"/>
    <x v="6"/>
    <x v="178"/>
    <x v="13"/>
    <x v="185"/>
    <n v="24000000"/>
    <x v="4"/>
    <x v="3"/>
  </r>
  <r>
    <x v="197"/>
    <d v="2015-09-18T00:00:00"/>
    <x v="8"/>
    <x v="179"/>
    <x v="2"/>
    <x v="186"/>
    <n v="251300000"/>
    <x v="4"/>
    <x v="6"/>
  </r>
  <r>
    <x v="198"/>
    <d v="2015-01-25T00:00:00"/>
    <x v="2"/>
    <x v="180"/>
    <x v="15"/>
    <x v="187"/>
    <n v="1100000"/>
    <x v="4"/>
    <x v="1"/>
  </r>
  <r>
    <x v="199"/>
    <d v="2016-06-03T00:00:00"/>
    <x v="4"/>
    <x v="181"/>
    <x v="13"/>
    <x v="188"/>
    <n v="176200000"/>
    <x v="0"/>
    <x v="3"/>
  </r>
  <r>
    <x v="200"/>
    <d v="2016-08-26T00:00:00"/>
    <x v="1"/>
    <x v="182"/>
    <x v="6"/>
    <x v="154"/>
    <n v="-32500000"/>
    <x v="0"/>
    <x v="2"/>
  </r>
  <r>
    <x v="201"/>
    <d v="2012-05-25T00:00:00"/>
    <x v="2"/>
    <x v="183"/>
    <x v="97"/>
    <x v="189"/>
    <n v="409000000"/>
    <x v="2"/>
    <x v="8"/>
  </r>
  <r>
    <x v="202"/>
    <d v="2016-02-12T00:00:00"/>
    <x v="8"/>
    <x v="184"/>
    <x v="38"/>
    <x v="190"/>
    <n v="-11800000"/>
    <x v="0"/>
    <x v="5"/>
  </r>
  <r>
    <x v="203"/>
    <d v="2016-03-16T00:00:00"/>
    <x v="4"/>
    <x v="185"/>
    <x v="62"/>
    <x v="191"/>
    <n v="60600000"/>
    <x v="0"/>
    <x v="0"/>
  </r>
  <r>
    <x v="204"/>
    <d v="2012-03-30T00:00:00"/>
    <x v="11"/>
    <x v="186"/>
    <x v="58"/>
    <x v="192"/>
    <n v="98000000"/>
    <x v="2"/>
    <x v="0"/>
  </r>
  <r>
    <x v="205"/>
    <d v="2015-07-23T00:00:00"/>
    <x v="1"/>
    <x v="145"/>
    <x v="52"/>
    <x v="193"/>
    <n v="532300000"/>
    <x v="4"/>
    <x v="11"/>
  </r>
  <r>
    <x v="206"/>
    <d v="2014-05-09T00:00:00"/>
    <x v="14"/>
    <x v="187"/>
    <x v="8"/>
    <x v="194"/>
    <n v="5500000"/>
    <x v="3"/>
    <x v="8"/>
  </r>
  <r>
    <x v="207"/>
    <d v="2016-05-13T00:00:00"/>
    <x v="4"/>
    <x v="188"/>
    <x v="98"/>
    <x v="195"/>
    <n v="66100000"/>
    <x v="0"/>
    <x v="8"/>
  </r>
  <r>
    <x v="208"/>
    <d v="2016-01-22T00:00:00"/>
    <x v="1"/>
    <x v="189"/>
    <x v="99"/>
    <x v="196"/>
    <n v="329200000"/>
    <x v="0"/>
    <x v="1"/>
  </r>
  <r>
    <x v="209"/>
    <d v="2012-05-25T00:00:00"/>
    <x v="2"/>
    <x v="190"/>
    <x v="92"/>
    <x v="197"/>
    <n v="52300000"/>
    <x v="2"/>
    <x v="8"/>
  </r>
  <r>
    <x v="210"/>
    <d v="2015-01-23T00:00:00"/>
    <x v="1"/>
    <x v="191"/>
    <x v="31"/>
    <x v="198"/>
    <n v="-13000000"/>
    <x v="4"/>
    <x v="1"/>
  </r>
  <r>
    <x v="211"/>
    <d v="2016-04-13T00:00:00"/>
    <x v="2"/>
    <x v="192"/>
    <x v="61"/>
    <x v="199"/>
    <n v="18800000"/>
    <x v="0"/>
    <x v="4"/>
  </r>
  <r>
    <x v="212"/>
    <d v="2014-02-07T00:00:00"/>
    <x v="13"/>
    <x v="193"/>
    <x v="83"/>
    <x v="200"/>
    <n v="130700000"/>
    <x v="3"/>
    <x v="5"/>
  </r>
  <r>
    <x v="213"/>
    <d v="2013-04-26T00:00:00"/>
    <x v="4"/>
    <x v="184"/>
    <x v="35"/>
    <x v="201"/>
    <n v="22600000"/>
    <x v="1"/>
    <x v="4"/>
  </r>
  <r>
    <x v="214"/>
    <d v="2015-05-19T00:00:00"/>
    <x v="4"/>
    <x v="194"/>
    <x v="100"/>
    <x v="202"/>
    <n v="3600000"/>
    <x v="4"/>
    <x v="8"/>
  </r>
  <r>
    <x v="215"/>
    <d v="2015-11-13T00:00:00"/>
    <x v="3"/>
    <x v="195"/>
    <x v="13"/>
    <x v="203"/>
    <n v="-17800000"/>
    <x v="4"/>
    <x v="7"/>
  </r>
  <r>
    <x v="216"/>
    <d v="2016-03-25T00:00:00"/>
    <x v="9"/>
    <x v="196"/>
    <x v="38"/>
    <x v="204"/>
    <n v="70900000"/>
    <x v="0"/>
    <x v="0"/>
  </r>
  <r>
    <x v="217"/>
    <d v="2014-03-12T00:00:00"/>
    <x v="1"/>
    <x v="197"/>
    <x v="25"/>
    <x v="205"/>
    <n v="138300000"/>
    <x v="3"/>
    <x v="0"/>
  </r>
  <r>
    <x v="218"/>
    <d v="2014-03-08T00:00:00"/>
    <x v="2"/>
    <x v="198"/>
    <x v="38"/>
    <x v="206"/>
    <n v="252700000"/>
    <x v="3"/>
    <x v="0"/>
  </r>
  <r>
    <x v="219"/>
    <d v="2016-05-20T00:00:00"/>
    <x v="2"/>
    <x v="198"/>
    <x v="18"/>
    <x v="207"/>
    <n v="72900000"/>
    <x v="0"/>
    <x v="8"/>
  </r>
  <r>
    <x v="220"/>
    <d v="2016-07-27T00:00:00"/>
    <x v="0"/>
    <x v="199"/>
    <x v="13"/>
    <x v="208"/>
    <n v="27600000"/>
    <x v="0"/>
    <x v="11"/>
  </r>
  <r>
    <x v="221"/>
    <d v="2014-12-11T00:00:00"/>
    <x v="2"/>
    <x v="200"/>
    <x v="101"/>
    <x v="209"/>
    <n v="236200000"/>
    <x v="3"/>
    <x v="10"/>
  </r>
  <r>
    <x v="222"/>
    <d v="2014-09-05T00:00:00"/>
    <x v="4"/>
    <x v="201"/>
    <x v="102"/>
    <x v="65"/>
    <n v="41800000"/>
    <x v="3"/>
    <x v="6"/>
  </r>
  <r>
    <x v="223"/>
    <d v="2016-08-05T00:00:00"/>
    <x v="2"/>
    <x v="183"/>
    <x v="54"/>
    <x v="210"/>
    <n v="-10900000"/>
    <x v="0"/>
    <x v="2"/>
  </r>
  <r>
    <x v="224"/>
    <d v="2015-08-17T00:00:00"/>
    <x v="1"/>
    <x v="30"/>
    <x v="8"/>
    <x v="211"/>
    <n v="49400000"/>
    <x v="4"/>
    <x v="2"/>
  </r>
  <r>
    <x v="225"/>
    <d v="2014-09-12T00:00:00"/>
    <x v="5"/>
    <x v="202"/>
    <x v="103"/>
    <x v="212"/>
    <n v="41100000"/>
    <x v="3"/>
    <x v="6"/>
  </r>
  <r>
    <x v="226"/>
    <d v="2013-05-10T00:00:00"/>
    <x v="7"/>
    <x v="203"/>
    <x v="104"/>
    <x v="20"/>
    <n v="-1900000"/>
    <x v="1"/>
    <x v="8"/>
  </r>
  <r>
    <x v="227"/>
    <d v="2014-03-10T00:00:00"/>
    <x v="6"/>
    <x v="204"/>
    <x v="105"/>
    <x v="213"/>
    <n v="237600000"/>
    <x v="3"/>
    <x v="0"/>
  </r>
  <r>
    <x v="228"/>
    <d v="2014-01-27T00:00:00"/>
    <x v="0"/>
    <x v="205"/>
    <x v="21"/>
    <x v="214"/>
    <n v="172800000"/>
    <x v="3"/>
    <x v="1"/>
  </r>
  <r>
    <x v="229"/>
    <d v="2013-05-31T00:00:00"/>
    <x v="5"/>
    <x v="206"/>
    <x v="76"/>
    <x v="215"/>
    <n v="276700000"/>
    <x v="1"/>
    <x v="8"/>
  </r>
  <r>
    <x v="230"/>
    <d v="2016-06-06T00:00:00"/>
    <x v="0"/>
    <x v="150"/>
    <x v="20"/>
    <x v="216"/>
    <n v="230900000"/>
    <x v="0"/>
    <x v="3"/>
  </r>
  <r>
    <x v="231"/>
    <d v="2013-04-10T00:00:00"/>
    <x v="1"/>
    <x v="207"/>
    <x v="69"/>
    <x v="217"/>
    <n v="166200000"/>
    <x v="1"/>
    <x v="4"/>
  </r>
  <r>
    <x v="232"/>
    <d v="2013-03-22T00:00:00"/>
    <x v="1"/>
    <x v="208"/>
    <x v="37"/>
    <x v="218"/>
    <n v="91000000"/>
    <x v="1"/>
    <x v="0"/>
  </r>
  <r>
    <x v="233"/>
    <d v="2013-08-29T00:00:00"/>
    <x v="16"/>
    <x v="209"/>
    <x v="35"/>
    <x v="219"/>
    <n v="58500000"/>
    <x v="1"/>
    <x v="2"/>
  </r>
  <r>
    <x v="234"/>
    <d v="2012-01-27T00:00:00"/>
    <x v="5"/>
    <x v="210"/>
    <x v="6"/>
    <x v="79"/>
    <n v="-3100000"/>
    <x v="2"/>
    <x v="1"/>
  </r>
  <r>
    <x v="235"/>
    <d v="2014-10-24T00:00:00"/>
    <x v="7"/>
    <x v="211"/>
    <x v="8"/>
    <x v="220"/>
    <n v="98600000"/>
    <x v="3"/>
    <x v="9"/>
  </r>
  <r>
    <x v="236"/>
    <d v="2015-09-11T00:00:00"/>
    <x v="2"/>
    <x v="212"/>
    <x v="14"/>
    <x v="221"/>
    <n v="-19400000"/>
    <x v="4"/>
    <x v="6"/>
  </r>
  <r>
    <x v="237"/>
    <d v="2013-07-12T00:00:00"/>
    <x v="1"/>
    <x v="69"/>
    <x v="106"/>
    <x v="222"/>
    <n v="221000000"/>
    <x v="1"/>
    <x v="11"/>
  </r>
  <r>
    <x v="238"/>
    <d v="2013-04-26T00:00:00"/>
    <x v="1"/>
    <x v="1"/>
    <x v="107"/>
    <x v="223"/>
    <n v="60200000"/>
    <x v="1"/>
    <x v="4"/>
  </r>
  <r>
    <x v="239"/>
    <d v="2015-09-30T00:00:00"/>
    <x v="11"/>
    <x v="213"/>
    <x v="52"/>
    <x v="224"/>
    <n v="-21600000"/>
    <x v="4"/>
    <x v="6"/>
  </r>
  <r>
    <x v="240"/>
    <d v="2015-07-24T00:00:00"/>
    <x v="9"/>
    <x v="214"/>
    <x v="46"/>
    <x v="225"/>
    <n v="73500000"/>
    <x v="4"/>
    <x v="11"/>
  </r>
  <r>
    <x v="241"/>
    <d v="2012-10-19T00:00:00"/>
    <x v="0"/>
    <x v="215"/>
    <x v="8"/>
    <x v="226"/>
    <n v="137800000"/>
    <x v="2"/>
    <x v="9"/>
  </r>
  <r>
    <x v="242"/>
    <d v="2015-10-23T00:00:00"/>
    <x v="7"/>
    <x v="216"/>
    <x v="35"/>
    <x v="227"/>
    <n v="68100000"/>
    <x v="4"/>
    <x v="9"/>
  </r>
  <r>
    <x v="243"/>
    <d v="2012-08-17T00:00:00"/>
    <x v="11"/>
    <x v="217"/>
    <x v="31"/>
    <x v="228"/>
    <n v="47100000"/>
    <x v="2"/>
    <x v="2"/>
  </r>
  <r>
    <x v="244"/>
    <d v="2012-12-25T00:00:00"/>
    <x v="2"/>
    <x v="218"/>
    <x v="61"/>
    <x v="229"/>
    <n v="94800000"/>
    <x v="2"/>
    <x v="10"/>
  </r>
  <r>
    <x v="245"/>
    <d v="2013-01-25T00:00:00"/>
    <x v="5"/>
    <x v="219"/>
    <x v="18"/>
    <x v="230"/>
    <n v="13500000"/>
    <x v="1"/>
    <x v="1"/>
  </r>
  <r>
    <x v="246"/>
    <d v="2015-04-17T00:00:00"/>
    <x v="1"/>
    <x v="218"/>
    <x v="6"/>
    <x v="231"/>
    <n v="67600000"/>
    <x v="4"/>
    <x v="4"/>
  </r>
  <r>
    <x v="247"/>
    <d v="2015-09-11T00:00:00"/>
    <x v="3"/>
    <x v="220"/>
    <x v="72"/>
    <x v="232"/>
    <n v="-13600000"/>
    <x v="4"/>
    <x v="6"/>
  </r>
  <r>
    <x v="248"/>
    <d v="2014-11-14T00:00:00"/>
    <x v="13"/>
    <x v="221"/>
    <x v="108"/>
    <x v="233"/>
    <n v="241000000"/>
    <x v="3"/>
    <x v="7"/>
  </r>
  <r>
    <x v="249"/>
    <d v="2012-06-29T00:00:00"/>
    <x v="4"/>
    <x v="222"/>
    <x v="92"/>
    <x v="234"/>
    <n v="-3600000"/>
    <x v="2"/>
    <x v="3"/>
  </r>
  <r>
    <x v="250"/>
    <d v="2013-08-07T00:00:00"/>
    <x v="6"/>
    <x v="223"/>
    <x v="20"/>
    <x v="235"/>
    <n v="112200000"/>
    <x v="1"/>
    <x v="2"/>
  </r>
  <r>
    <x v="251"/>
    <d v="2012-10-05T00:00:00"/>
    <x v="2"/>
    <x v="224"/>
    <x v="68"/>
    <x v="236"/>
    <n v="98400000"/>
    <x v="2"/>
    <x v="9"/>
  </r>
  <r>
    <x v="252"/>
    <d v="2015-04-20T00:00:00"/>
    <x v="2"/>
    <x v="225"/>
    <x v="109"/>
    <x v="237"/>
    <n v="258100000"/>
    <x v="4"/>
    <x v="4"/>
  </r>
  <r>
    <x v="253"/>
    <d v="2015-07-24T00:00:00"/>
    <x v="2"/>
    <x v="226"/>
    <x v="110"/>
    <x v="238"/>
    <n v="115900000"/>
    <x v="4"/>
    <x v="11"/>
  </r>
  <r>
    <x v="254"/>
    <d v="2015-12-25T00:00:00"/>
    <x v="1"/>
    <x v="227"/>
    <x v="84"/>
    <x v="239"/>
    <n v="28699999.999999985"/>
    <x v="4"/>
    <x v="10"/>
  </r>
  <r>
    <x v="255"/>
    <d v="2015-09-17T00:00:00"/>
    <x v="1"/>
    <x v="228"/>
    <x v="91"/>
    <x v="240"/>
    <n v="14900000"/>
    <x v="4"/>
    <x v="6"/>
  </r>
  <r>
    <x v="256"/>
    <d v="2015-05-22T00:00:00"/>
    <x v="7"/>
    <x v="229"/>
    <x v="18"/>
    <x v="241"/>
    <n v="60400000"/>
    <x v="4"/>
    <x v="8"/>
  </r>
  <r>
    <x v="257"/>
    <d v="2014-02-18T00:00:00"/>
    <x v="1"/>
    <x v="230"/>
    <x v="80"/>
    <x v="242"/>
    <n v="37800000"/>
    <x v="3"/>
    <x v="5"/>
  </r>
  <r>
    <x v="258"/>
    <d v="2016-06-03T00:00:00"/>
    <x v="2"/>
    <x v="231"/>
    <x v="13"/>
    <x v="243"/>
    <n v="-10500000"/>
    <x v="0"/>
    <x v="3"/>
  </r>
  <r>
    <x v="259"/>
    <d v="2012-08-24T00:00:00"/>
    <x v="1"/>
    <x v="191"/>
    <x v="18"/>
    <x v="244"/>
    <n v="-3900000"/>
    <x v="2"/>
    <x v="2"/>
  </r>
  <r>
    <x v="260"/>
    <d v="2016-02-05T00:00:00"/>
    <x v="2"/>
    <x v="232"/>
    <x v="14"/>
    <x v="245"/>
    <n v="-11600000.000000002"/>
    <x v="0"/>
    <x v="5"/>
  </r>
  <r>
    <x v="261"/>
    <d v="2013-09-20T00:00:00"/>
    <x v="5"/>
    <x v="233"/>
    <x v="111"/>
    <x v="246"/>
    <n v="76100000"/>
    <x v="1"/>
    <x v="6"/>
  </r>
  <r>
    <x v="262"/>
    <d v="2015-01-30T00:00:00"/>
    <x v="8"/>
    <x v="234"/>
    <x v="46"/>
    <x v="247"/>
    <n v="21200000.000000004"/>
    <x v="4"/>
    <x v="1"/>
  </r>
  <r>
    <x v="263"/>
    <d v="2012-03-02T00:00:00"/>
    <x v="2"/>
    <x v="24"/>
    <x v="46"/>
    <x v="248"/>
    <n v="90700000"/>
    <x v="2"/>
    <x v="0"/>
  </r>
  <r>
    <x v="264"/>
    <d v="2012-06-08T00:00:00"/>
    <x v="8"/>
    <x v="235"/>
    <x v="17"/>
    <x v="249"/>
    <n v="273400000"/>
    <x v="2"/>
    <x v="3"/>
  </r>
  <r>
    <x v="265"/>
    <d v="2012-12-28T00:00:00"/>
    <x v="4"/>
    <x v="236"/>
    <x v="0"/>
    <x v="148"/>
    <n v="-6900000"/>
    <x v="2"/>
    <x v="10"/>
  </r>
  <r>
    <x v="266"/>
    <d v="2013-07-19T00:00:00"/>
    <x v="1"/>
    <x v="237"/>
    <x v="17"/>
    <x v="250"/>
    <n v="-51700000"/>
    <x v="1"/>
    <x v="11"/>
  </r>
  <r>
    <x v="267"/>
    <d v="2016-02-19T00:00:00"/>
    <x v="4"/>
    <x v="238"/>
    <x v="8"/>
    <x v="117"/>
    <n v="18500000"/>
    <x v="0"/>
    <x v="5"/>
  </r>
  <r>
    <x v="268"/>
    <d v="2012-09-07T00:00:00"/>
    <x v="1"/>
    <x v="48"/>
    <x v="38"/>
    <x v="251"/>
    <n v="371900000"/>
    <x v="2"/>
    <x v="6"/>
  </r>
  <r>
    <x v="269"/>
    <d v="2015-05-15T00:00:00"/>
    <x v="4"/>
    <x v="239"/>
    <x v="112"/>
    <x v="252"/>
    <n v="-10000"/>
    <x v="4"/>
    <x v="8"/>
  </r>
  <r>
    <x v="270"/>
    <d v="2016-04-29T00:00:00"/>
    <x v="8"/>
    <x v="240"/>
    <x v="13"/>
    <x v="253"/>
    <n v="-7200000"/>
    <x v="0"/>
    <x v="4"/>
  </r>
  <r>
    <x v="271"/>
    <d v="2013-07-19T00:00:00"/>
    <x v="1"/>
    <x v="241"/>
    <x v="79"/>
    <x v="254"/>
    <n v="64100000"/>
    <x v="1"/>
    <x v="11"/>
  </r>
  <r>
    <x v="272"/>
    <d v="2012-11-21T00:00:00"/>
    <x v="1"/>
    <x v="242"/>
    <x v="25"/>
    <x v="94"/>
    <n v="-16900000"/>
    <x v="2"/>
    <x v="7"/>
  </r>
  <r>
    <x v="273"/>
    <d v="2012-01-20T00:00:00"/>
    <x v="4"/>
    <x v="243"/>
    <x v="55"/>
    <x v="255"/>
    <n v="-7600000"/>
    <x v="2"/>
    <x v="1"/>
  </r>
  <r>
    <x v="274"/>
    <d v="2012-09-14T00:00:00"/>
    <x v="1"/>
    <x v="230"/>
    <x v="25"/>
    <x v="256"/>
    <n v="175200000"/>
    <x v="2"/>
    <x v="6"/>
  </r>
  <r>
    <x v="275"/>
    <d v="2015-08-07T00:00:00"/>
    <x v="2"/>
    <x v="244"/>
    <x v="38"/>
    <x v="257"/>
    <n v="23300000"/>
    <x v="4"/>
    <x v="2"/>
  </r>
  <r>
    <x v="276"/>
    <d v="2013-09-06T00:00:00"/>
    <x v="1"/>
    <x v="245"/>
    <x v="6"/>
    <x v="258"/>
    <n v="60300000"/>
    <x v="1"/>
    <x v="6"/>
  </r>
  <r>
    <x v="277"/>
    <d v="2014-01-17T00:00:00"/>
    <x v="1"/>
    <x v="246"/>
    <x v="61"/>
    <x v="259"/>
    <n v="129500000"/>
    <x v="3"/>
    <x v="1"/>
  </r>
  <r>
    <x v="278"/>
    <d v="2016-01-15T00:00:00"/>
    <x v="2"/>
    <x v="246"/>
    <x v="6"/>
    <x v="32"/>
    <n v="84200000"/>
    <x v="0"/>
    <x v="1"/>
  </r>
  <r>
    <x v="279"/>
    <d v="2014-03-20T00:00:00"/>
    <x v="13"/>
    <x v="247"/>
    <x v="113"/>
    <x v="260"/>
    <n v="397100000"/>
    <x v="3"/>
    <x v="0"/>
  </r>
  <r>
    <x v="280"/>
    <d v="2012-11-21T00:00:00"/>
    <x v="6"/>
    <x v="248"/>
    <x v="83"/>
    <x v="261"/>
    <n v="161900000"/>
    <x v="2"/>
    <x v="7"/>
  </r>
  <r>
    <x v="281"/>
    <d v="2016-02-19T00:00:00"/>
    <x v="4"/>
    <x v="249"/>
    <x v="13"/>
    <x v="262"/>
    <n v="26100000"/>
    <x v="0"/>
    <x v="5"/>
  </r>
  <r>
    <x v="282"/>
    <d v="2014-01-30T00:00:00"/>
    <x v="1"/>
    <x v="250"/>
    <x v="33"/>
    <x v="263"/>
    <n v="142700000"/>
    <x v="3"/>
    <x v="1"/>
  </r>
  <r>
    <x v="283"/>
    <d v="2012-08-17T00:00:00"/>
    <x v="2"/>
    <x v="214"/>
    <x v="10"/>
    <x v="202"/>
    <n v="2400000"/>
    <x v="2"/>
    <x v="2"/>
  </r>
  <r>
    <x v="284"/>
    <d v="2012-06-15T00:00:00"/>
    <x v="10"/>
    <x v="251"/>
    <x v="76"/>
    <x v="264"/>
    <n v="-15600000"/>
    <x v="2"/>
    <x v="3"/>
  </r>
  <r>
    <x v="285"/>
    <d v="2015-10-22T00:00:00"/>
    <x v="2"/>
    <x v="252"/>
    <x v="0"/>
    <x v="265"/>
    <n v="-11600000"/>
    <x v="4"/>
    <x v="9"/>
  </r>
  <r>
    <x v="286"/>
    <d v="2013-07-26T00:00:00"/>
    <x v="4"/>
    <x v="253"/>
    <x v="0"/>
    <x v="152"/>
    <n v="-12000000"/>
    <x v="1"/>
    <x v="11"/>
  </r>
  <r>
    <x v="287"/>
    <d v="2015-09-04T00:00:00"/>
    <x v="4"/>
    <x v="254"/>
    <x v="62"/>
    <x v="17"/>
    <n v="23000000"/>
    <x v="4"/>
    <x v="6"/>
  </r>
  <r>
    <x v="288"/>
    <d v="2015-03-13T00:00:00"/>
    <x v="1"/>
    <x v="205"/>
    <x v="114"/>
    <x v="266"/>
    <n v="10100000"/>
    <x v="4"/>
    <x v="0"/>
  </r>
  <r>
    <x v="289"/>
    <d v="2013-09-27T00:00:00"/>
    <x v="5"/>
    <x v="255"/>
    <x v="54"/>
    <x v="267"/>
    <n v="0"/>
    <x v="1"/>
    <x v="6"/>
  </r>
  <r>
    <x v="290"/>
    <d v="2013-09-20T00:00:00"/>
    <x v="1"/>
    <x v="138"/>
    <x v="115"/>
    <x v="268"/>
    <n v="52200000"/>
    <x v="1"/>
    <x v="6"/>
  </r>
  <r>
    <x v="291"/>
    <d v="2014-03-19T00:00:00"/>
    <x v="1"/>
    <x v="93"/>
    <x v="18"/>
    <x v="174"/>
    <n v="-17500000"/>
    <x v="3"/>
    <x v="0"/>
  </r>
  <r>
    <x v="292"/>
    <d v="2012-02-10T00:00:00"/>
    <x v="1"/>
    <x v="62"/>
    <x v="58"/>
    <x v="269"/>
    <n v="123100000"/>
    <x v="2"/>
    <x v="5"/>
  </r>
  <r>
    <x v="293"/>
    <d v="2012-03-09T00:00:00"/>
    <x v="4"/>
    <x v="256"/>
    <x v="116"/>
    <x v="21"/>
    <n v="20200000"/>
    <x v="2"/>
    <x v="0"/>
  </r>
  <r>
    <x v="294"/>
    <d v="2012-07-06T00:00:00"/>
    <x v="5"/>
    <x v="257"/>
    <x v="1"/>
    <x v="270"/>
    <n v="38000000"/>
    <x v="2"/>
    <x v="11"/>
  </r>
  <r>
    <x v="295"/>
    <d v="2013-04-12T00:00:00"/>
    <x v="2"/>
    <x v="32"/>
    <x v="13"/>
    <x v="271"/>
    <n v="58400000"/>
    <x v="1"/>
    <x v="4"/>
  </r>
  <r>
    <x v="296"/>
    <d v="2015-11-20T00:00:00"/>
    <x v="5"/>
    <x v="258"/>
    <x v="117"/>
    <x v="175"/>
    <n v="12700000.000000004"/>
    <x v="4"/>
    <x v="7"/>
  </r>
  <r>
    <x v="297"/>
    <d v="2015-07-10T00:00:00"/>
    <x v="4"/>
    <x v="186"/>
    <x v="107"/>
    <x v="272"/>
    <n v="4500000"/>
    <x v="4"/>
    <x v="11"/>
  </r>
  <r>
    <x v="298"/>
    <d v="2014-12-25T00:00:00"/>
    <x v="4"/>
    <x v="259"/>
    <x v="13"/>
    <x v="273"/>
    <n v="46800000"/>
    <x v="3"/>
    <x v="10"/>
  </r>
  <r>
    <x v="299"/>
    <d v="2014-12-17T00:00:00"/>
    <x v="11"/>
    <x v="260"/>
    <x v="85"/>
    <x v="274"/>
    <n v="19200000"/>
    <x v="3"/>
    <x v="10"/>
  </r>
  <r>
    <x v="300"/>
    <d v="2015-01-24T00:00:00"/>
    <x v="6"/>
    <x v="261"/>
    <x v="61"/>
    <x v="275"/>
    <n v="81000000"/>
    <x v="4"/>
    <x v="1"/>
  </r>
  <r>
    <x v="301"/>
    <d v="2015-05-19T00:00:00"/>
    <x v="5"/>
    <x v="233"/>
    <x v="54"/>
    <x v="276"/>
    <n v="54900000"/>
    <x v="4"/>
    <x v="8"/>
  </r>
  <r>
    <x v="302"/>
    <d v="2013-02-08T00:00:00"/>
    <x v="5"/>
    <x v="262"/>
    <x v="54"/>
    <x v="277"/>
    <n v="36700000"/>
    <x v="1"/>
    <x v="5"/>
  </r>
  <r>
    <x v="303"/>
    <d v="2012-10-26T00:00:00"/>
    <x v="7"/>
    <x v="263"/>
    <x v="13"/>
    <x v="278"/>
    <n v="32300000"/>
    <x v="2"/>
    <x v="9"/>
  </r>
  <r>
    <x v="304"/>
    <d v="2012-11-16T00:00:00"/>
    <x v="4"/>
    <x v="154"/>
    <x v="118"/>
    <x v="279"/>
    <n v="215400000"/>
    <x v="2"/>
    <x v="7"/>
  </r>
  <r>
    <x v="305"/>
    <d v="2014-08-19T00:00:00"/>
    <x v="5"/>
    <x v="264"/>
    <x v="25"/>
    <x v="280"/>
    <n v="-25600000"/>
    <x v="3"/>
    <x v="2"/>
  </r>
  <r>
    <x v="306"/>
    <d v="2012-10-12T00:00:00"/>
    <x v="7"/>
    <x v="77"/>
    <x v="73"/>
    <x v="281"/>
    <n v="74700000"/>
    <x v="2"/>
    <x v="9"/>
  </r>
  <r>
    <x v="307"/>
    <d v="2015-08-21T00:00:00"/>
    <x v="7"/>
    <x v="265"/>
    <x v="35"/>
    <x v="282"/>
    <n v="42900000"/>
    <x v="4"/>
    <x v="2"/>
  </r>
  <r>
    <x v="308"/>
    <d v="2015-12-18T00:00:00"/>
    <x v="2"/>
    <x v="224"/>
    <x v="54"/>
    <x v="283"/>
    <n v="75000000"/>
    <x v="4"/>
    <x v="10"/>
  </r>
  <r>
    <x v="309"/>
    <d v="2013-02-22T00:00:00"/>
    <x v="1"/>
    <x v="266"/>
    <x v="0"/>
    <x v="83"/>
    <n v="42800000"/>
    <x v="1"/>
    <x v="5"/>
  </r>
  <r>
    <x v="310"/>
    <d v="2012-06-01T00:00:00"/>
    <x v="1"/>
    <x v="267"/>
    <x v="41"/>
    <x v="284"/>
    <n v="226600000"/>
    <x v="2"/>
    <x v="3"/>
  </r>
  <r>
    <x v="311"/>
    <d v="2014-02-28T00:00:00"/>
    <x v="4"/>
    <x v="268"/>
    <x v="32"/>
    <x v="285"/>
    <n v="45800000"/>
    <x v="3"/>
    <x v="5"/>
  </r>
  <r>
    <x v="312"/>
    <d v="2015-05-15T00:00:00"/>
    <x v="4"/>
    <x v="269"/>
    <x v="56"/>
    <x v="190"/>
    <n v="4700000"/>
    <x v="4"/>
    <x v="8"/>
  </r>
  <r>
    <x v="313"/>
    <d v="2015-06-15T00:00:00"/>
    <x v="4"/>
    <x v="208"/>
    <x v="54"/>
    <x v="286"/>
    <n v="62000000"/>
    <x v="4"/>
    <x v="3"/>
  </r>
  <r>
    <x v="314"/>
    <d v="2015-09-03T00:00:00"/>
    <x v="4"/>
    <x v="270"/>
    <x v="13"/>
    <x v="287"/>
    <n v="68300000"/>
    <x v="4"/>
    <x v="6"/>
  </r>
  <r>
    <x v="315"/>
    <d v="2015-05-15T00:00:00"/>
    <x v="1"/>
    <x v="113"/>
    <x v="25"/>
    <x v="288"/>
    <n v="170700000"/>
    <x v="4"/>
    <x v="8"/>
  </r>
  <r>
    <x v="316"/>
    <d v="2014-09-05T00:00:00"/>
    <x v="2"/>
    <x v="271"/>
    <x v="62"/>
    <x v="289"/>
    <n v="41800000"/>
    <x v="3"/>
    <x v="6"/>
  </r>
  <r>
    <x v="317"/>
    <d v="2014-08-08T00:00:00"/>
    <x v="15"/>
    <x v="272"/>
    <x v="18"/>
    <x v="290"/>
    <n v="161400000"/>
    <x v="3"/>
    <x v="2"/>
  </r>
  <r>
    <x v="318"/>
    <d v="2016-07-22T00:00:00"/>
    <x v="1"/>
    <x v="100"/>
    <x v="119"/>
    <x v="291"/>
    <n v="58000000"/>
    <x v="0"/>
    <x v="11"/>
  </r>
  <r>
    <x v="319"/>
    <d v="2014-08-08T00:00:00"/>
    <x v="4"/>
    <x v="273"/>
    <x v="1"/>
    <x v="223"/>
    <n v="41200000"/>
    <x v="3"/>
    <x v="2"/>
  </r>
  <r>
    <x v="320"/>
    <d v="2015-09-05T00:00:00"/>
    <x v="3"/>
    <x v="274"/>
    <x v="54"/>
    <x v="292"/>
    <n v="4400000"/>
    <x v="4"/>
    <x v="6"/>
  </r>
  <r>
    <x v="321"/>
    <d v="2015-08-11T00:00:00"/>
    <x v="3"/>
    <x v="275"/>
    <x v="21"/>
    <x v="293"/>
    <n v="151600000"/>
    <x v="4"/>
    <x v="2"/>
  </r>
  <r>
    <x v="322"/>
    <d v="2015-09-04T00:00:00"/>
    <x v="4"/>
    <x v="276"/>
    <x v="74"/>
    <x v="294"/>
    <n v="18000000"/>
    <x v="4"/>
    <x v="6"/>
  </r>
  <r>
    <x v="323"/>
    <d v="2016-08-05T00:00:00"/>
    <x v="1"/>
    <x v="93"/>
    <x v="120"/>
    <x v="295"/>
    <n v="461700000"/>
    <x v="0"/>
    <x v="2"/>
  </r>
  <r>
    <x v="324"/>
    <d v="2012-10-05T00:00:00"/>
    <x v="1"/>
    <x v="277"/>
    <x v="121"/>
    <x v="296"/>
    <n v="333100000"/>
    <x v="2"/>
    <x v="9"/>
  </r>
  <r>
    <x v="325"/>
    <d v="2014-07-02T00:00:00"/>
    <x v="2"/>
    <x v="278"/>
    <x v="13"/>
    <x v="297"/>
    <n v="80500000"/>
    <x v="3"/>
    <x v="11"/>
  </r>
  <r>
    <x v="326"/>
    <d v="2012-06-29T00:00:00"/>
    <x v="2"/>
    <x v="279"/>
    <x v="122"/>
    <x v="298"/>
    <n v="498400000"/>
    <x v="2"/>
    <x v="3"/>
  </r>
  <r>
    <x v="327"/>
    <d v="2015-06-24T00:00:00"/>
    <x v="2"/>
    <x v="279"/>
    <x v="75"/>
    <x v="299"/>
    <n v="148700000"/>
    <x v="4"/>
    <x v="3"/>
  </r>
  <r>
    <x v="328"/>
    <d v="2014-07-29T00:00:00"/>
    <x v="1"/>
    <x v="280"/>
    <x v="105"/>
    <x v="300"/>
    <n v="368300000"/>
    <x v="3"/>
    <x v="11"/>
  </r>
  <r>
    <x v="329"/>
    <d v="2016-05-22T00:00:00"/>
    <x v="1"/>
    <x v="89"/>
    <x v="82"/>
    <x v="301"/>
    <n v="107500000"/>
    <x v="0"/>
    <x v="8"/>
  </r>
  <r>
    <x v="330"/>
    <d v="2015-06-22T00:00:00"/>
    <x v="8"/>
    <x v="281"/>
    <x v="123"/>
    <x v="302"/>
    <n v="285600000"/>
    <x v="4"/>
    <x v="3"/>
  </r>
  <r>
    <x v="331"/>
    <d v="2013-01-04T00:00:00"/>
    <x v="7"/>
    <x v="282"/>
    <x v="13"/>
    <x v="303"/>
    <n v="27200000"/>
    <x v="1"/>
    <x v="1"/>
  </r>
  <r>
    <x v="332"/>
    <d v="2014-01-27T00:00:00"/>
    <x v="2"/>
    <x v="283"/>
    <x v="15"/>
    <x v="304"/>
    <n v="32500000"/>
    <x v="3"/>
    <x v="1"/>
  </r>
  <r>
    <x v="333"/>
    <d v="2015-08-06T00:00:00"/>
    <x v="4"/>
    <x v="185"/>
    <x v="107"/>
    <x v="305"/>
    <n v="-1100000"/>
    <x v="4"/>
    <x v="2"/>
  </r>
  <r>
    <x v="334"/>
    <d v="2016-01-22T00:00:00"/>
    <x v="8"/>
    <x v="284"/>
    <x v="18"/>
    <x v="306"/>
    <n v="75700000"/>
    <x v="0"/>
    <x v="1"/>
  </r>
  <r>
    <x v="335"/>
    <d v="2015-04-24T00:00:00"/>
    <x v="9"/>
    <x v="285"/>
    <x v="61"/>
    <x v="307"/>
    <n v="40700000"/>
    <x v="4"/>
    <x v="4"/>
  </r>
  <r>
    <x v="336"/>
    <d v="2012-07-03T00:00:00"/>
    <x v="1"/>
    <x v="286"/>
    <x v="124"/>
    <x v="308"/>
    <n v="527900000"/>
    <x v="2"/>
    <x v="11"/>
  </r>
  <r>
    <x v="337"/>
    <d v="2016-05-05T00:00:00"/>
    <x v="2"/>
    <x v="287"/>
    <x v="125"/>
    <x v="309"/>
    <n v="273900000"/>
    <x v="0"/>
    <x v="8"/>
  </r>
  <r>
    <x v="338"/>
    <d v="2012-05-04T00:00:00"/>
    <x v="2"/>
    <x v="288"/>
    <x v="35"/>
    <x v="310"/>
    <n v="126800000"/>
    <x v="2"/>
    <x v="8"/>
  </r>
  <r>
    <x v="339"/>
    <d v="2015-12-11T00:00:00"/>
    <x v="3"/>
    <x v="289"/>
    <x v="14"/>
    <x v="311"/>
    <n v="105300000.00000001"/>
    <x v="4"/>
    <x v="10"/>
  </r>
  <r>
    <x v="340"/>
    <d v="2013-06-14T00:00:00"/>
    <x v="2"/>
    <x v="290"/>
    <x v="15"/>
    <x v="210"/>
    <n v="11100000"/>
    <x v="1"/>
    <x v="3"/>
  </r>
  <r>
    <x v="341"/>
    <d v="2014-10-12T00:00:00"/>
    <x v="13"/>
    <x v="291"/>
    <x v="21"/>
    <x v="43"/>
    <n v="49800000"/>
    <x v="3"/>
    <x v="9"/>
  </r>
  <r>
    <x v="342"/>
    <d v="2016-04-08T00:00:00"/>
    <x v="2"/>
    <x v="278"/>
    <x v="109"/>
    <x v="312"/>
    <n v="49600000"/>
    <x v="0"/>
    <x v="4"/>
  </r>
  <r>
    <x v="343"/>
    <d v="2012-08-10T00:00:00"/>
    <x v="1"/>
    <x v="292"/>
    <x v="105"/>
    <x v="313"/>
    <n v="151100000"/>
    <x v="2"/>
    <x v="2"/>
  </r>
  <r>
    <x v="344"/>
    <d v="2014-08-31T00:00:00"/>
    <x v="13"/>
    <x v="293"/>
    <x v="31"/>
    <x v="314"/>
    <n v="49300000"/>
    <x v="3"/>
    <x v="2"/>
  </r>
  <r>
    <x v="345"/>
    <d v="2016-01-22T00:00:00"/>
    <x v="7"/>
    <x v="294"/>
    <x v="35"/>
    <x v="315"/>
    <n v="54200000"/>
    <x v="0"/>
    <x v="1"/>
  </r>
  <r>
    <x v="346"/>
    <d v="2013-08-16T00:00:00"/>
    <x v="4"/>
    <x v="295"/>
    <x v="54"/>
    <x v="316"/>
    <n v="146600000"/>
    <x v="1"/>
    <x v="2"/>
  </r>
  <r>
    <x v="347"/>
    <d v="2012-04-13T00:00:00"/>
    <x v="7"/>
    <x v="296"/>
    <x v="54"/>
    <x v="317"/>
    <n v="36500000"/>
    <x v="2"/>
    <x v="4"/>
  </r>
  <r>
    <x v="348"/>
    <d v="2013-03-15T00:00:00"/>
    <x v="12"/>
    <x v="297"/>
    <x v="62"/>
    <x v="318"/>
    <n v="55600000"/>
    <x v="1"/>
    <x v="0"/>
  </r>
  <r>
    <x v="349"/>
    <d v="2012-08-10T00:00:00"/>
    <x v="2"/>
    <x v="298"/>
    <x v="85"/>
    <x v="319"/>
    <n v="9900000"/>
    <x v="2"/>
    <x v="2"/>
  </r>
  <r>
    <x v="350"/>
    <d v="2012-09-07T00:00:00"/>
    <x v="1"/>
    <x v="299"/>
    <x v="13"/>
    <x v="320"/>
    <n v="-3100000"/>
    <x v="2"/>
    <x v="6"/>
  </r>
  <r>
    <x v="351"/>
    <d v="2012-11-30T00:00:00"/>
    <x v="7"/>
    <x v="300"/>
    <x v="35"/>
    <x v="321"/>
    <n v="-1100000"/>
    <x v="2"/>
    <x v="7"/>
  </r>
  <r>
    <x v="352"/>
    <d v="2013-07-19T00:00:00"/>
    <x v="0"/>
    <x v="140"/>
    <x v="13"/>
    <x v="322"/>
    <n v="298000000"/>
    <x v="1"/>
    <x v="11"/>
  </r>
  <r>
    <x v="353"/>
    <d v="2016-06-07T00:00:00"/>
    <x v="7"/>
    <x v="140"/>
    <x v="6"/>
    <x v="323"/>
    <n v="279500000"/>
    <x v="0"/>
    <x v="3"/>
  </r>
  <r>
    <x v="354"/>
    <d v="2013-03-22T00:00:00"/>
    <x v="6"/>
    <x v="301"/>
    <x v="82"/>
    <x v="324"/>
    <n v="452200000"/>
    <x v="1"/>
    <x v="0"/>
  </r>
  <r>
    <x v="355"/>
    <d v="2015-09-05T00:00:00"/>
    <x v="4"/>
    <x v="164"/>
    <x v="0"/>
    <x v="315"/>
    <n v="49200000"/>
    <x v="4"/>
    <x v="6"/>
  </r>
  <r>
    <x v="356"/>
    <d v="2016-05-13T00:00:00"/>
    <x v="7"/>
    <x v="302"/>
    <x v="11"/>
    <x v="325"/>
    <n v="6900000"/>
    <x v="0"/>
    <x v="8"/>
  </r>
  <r>
    <x v="357"/>
    <d v="2012-01-06T00:00:00"/>
    <x v="7"/>
    <x v="294"/>
    <x v="45"/>
    <x v="326"/>
    <n v="100800000"/>
    <x v="2"/>
    <x v="1"/>
  </r>
  <r>
    <x v="358"/>
    <d v="2012-05-16T00:00:00"/>
    <x v="2"/>
    <x v="303"/>
    <x v="25"/>
    <x v="327"/>
    <n v="114400000"/>
    <x v="2"/>
    <x v="8"/>
  </r>
  <r>
    <x v="359"/>
    <d v="2016-03-18T00:00:00"/>
    <x v="6"/>
    <x v="237"/>
    <x v="5"/>
    <x v="328"/>
    <n v="69200000"/>
    <x v="0"/>
    <x v="0"/>
  </r>
  <r>
    <x v="360"/>
    <d v="2015-03-19T00:00:00"/>
    <x v="8"/>
    <x v="237"/>
    <x v="5"/>
    <x v="329"/>
    <n v="187300000"/>
    <x v="4"/>
    <x v="0"/>
  </r>
  <r>
    <x v="361"/>
    <d v="2014-09-12T00:00:00"/>
    <x v="4"/>
    <x v="304"/>
    <x v="126"/>
    <x v="330"/>
    <n v="6100000"/>
    <x v="3"/>
    <x v="6"/>
  </r>
  <r>
    <x v="362"/>
    <d v="2015-02-12T00:00:00"/>
    <x v="2"/>
    <x v="305"/>
    <x v="102"/>
    <x v="331"/>
    <n v="35000000"/>
    <x v="4"/>
    <x v="5"/>
  </r>
  <r>
    <x v="363"/>
    <d v="2013-05-31T00:00:00"/>
    <x v="5"/>
    <x v="306"/>
    <x v="24"/>
    <x v="332"/>
    <n v="-4100000"/>
    <x v="1"/>
    <x v="8"/>
  </r>
  <r>
    <x v="364"/>
    <d v="2014-09-07T00:00:00"/>
    <x v="0"/>
    <x v="208"/>
    <x v="3"/>
    <x v="333"/>
    <n v="137300000"/>
    <x v="3"/>
    <x v="6"/>
  </r>
  <r>
    <x v="365"/>
    <d v="2012-08-17T00:00:00"/>
    <x v="1"/>
    <x v="307"/>
    <x v="33"/>
    <x v="334"/>
    <n v="205400000"/>
    <x v="2"/>
    <x v="2"/>
  </r>
  <r>
    <x v="366"/>
    <d v="2014-08-04T00:00:00"/>
    <x v="1"/>
    <x v="308"/>
    <x v="20"/>
    <x v="335"/>
    <n v="116200000"/>
    <x v="3"/>
    <x v="2"/>
  </r>
  <r>
    <x v="367"/>
    <d v="2013-09-13T00:00:00"/>
    <x v="5"/>
    <x v="173"/>
    <x v="54"/>
    <x v="271"/>
    <n v="48400000"/>
    <x v="1"/>
    <x v="6"/>
  </r>
  <r>
    <x v="368"/>
    <d v="2014-05-16T00:00:00"/>
    <x v="4"/>
    <x v="309"/>
    <x v="62"/>
    <x v="336"/>
    <n v="294200000"/>
    <x v="3"/>
    <x v="8"/>
  </r>
  <r>
    <x v="369"/>
    <d v="2012-04-27T00:00:00"/>
    <x v="2"/>
    <x v="198"/>
    <x v="54"/>
    <x v="337"/>
    <n v="23900000"/>
    <x v="2"/>
    <x v="4"/>
  </r>
  <r>
    <x v="370"/>
    <d v="2016-01-08T00:00:00"/>
    <x v="7"/>
    <x v="310"/>
    <x v="35"/>
    <x v="338"/>
    <n v="27600000"/>
    <x v="0"/>
    <x v="1"/>
  </r>
  <r>
    <x v="371"/>
    <d v="2015-07-30T00:00:00"/>
    <x v="0"/>
    <x v="311"/>
    <x v="8"/>
    <x v="339"/>
    <n v="54000000"/>
    <x v="4"/>
    <x v="11"/>
  </r>
  <r>
    <x v="372"/>
    <d v="2014-08-11T00:00:00"/>
    <x v="8"/>
    <x v="312"/>
    <x v="61"/>
    <x v="340"/>
    <n v="42000000"/>
    <x v="3"/>
    <x v="2"/>
  </r>
  <r>
    <x v="373"/>
    <d v="2014-02-06T00:00:00"/>
    <x v="2"/>
    <x v="190"/>
    <x v="39"/>
    <x v="341"/>
    <n v="151800000"/>
    <x v="3"/>
    <x v="5"/>
  </r>
  <r>
    <x v="374"/>
    <d v="2013-05-10T00:00:00"/>
    <x v="4"/>
    <x v="313"/>
    <x v="84"/>
    <x v="342"/>
    <n v="246000000"/>
    <x v="1"/>
    <x v="8"/>
  </r>
  <r>
    <x v="375"/>
    <d v="2012-01-27T00:00:00"/>
    <x v="1"/>
    <x v="314"/>
    <x v="61"/>
    <x v="343"/>
    <n v="52300000"/>
    <x v="2"/>
    <x v="1"/>
  </r>
  <r>
    <x v="376"/>
    <d v="2015-03-20T00:00:00"/>
    <x v="0"/>
    <x v="315"/>
    <x v="6"/>
    <x v="344"/>
    <n v="-15800000"/>
    <x v="4"/>
    <x v="0"/>
  </r>
  <r>
    <x v="377"/>
    <d v="2013-05-23T00:00:00"/>
    <x v="2"/>
    <x v="316"/>
    <x v="113"/>
    <x v="345"/>
    <n v="259000000"/>
    <x v="1"/>
    <x v="8"/>
  </r>
  <r>
    <x v="378"/>
    <d v="2015-12-25T00:00:00"/>
    <x v="4"/>
    <x v="82"/>
    <x v="127"/>
    <x v="346"/>
    <n v="111800000"/>
    <x v="4"/>
    <x v="10"/>
  </r>
  <r>
    <x v="379"/>
    <d v="2013-06-28T00:00:00"/>
    <x v="1"/>
    <x v="113"/>
    <x v="121"/>
    <x v="347"/>
    <n v="186900000"/>
    <x v="1"/>
    <x v="3"/>
  </r>
  <r>
    <x v="380"/>
    <d v="2014-12-01T00:00:00"/>
    <x v="6"/>
    <x v="317"/>
    <x v="27"/>
    <x v="348"/>
    <n v="706000000"/>
    <x v="3"/>
    <x v="10"/>
  </r>
  <r>
    <x v="381"/>
    <d v="2013-03-29T00:00:00"/>
    <x v="8"/>
    <x v="318"/>
    <x v="6"/>
    <x v="349"/>
    <n v="23300000"/>
    <x v="1"/>
    <x v="0"/>
  </r>
  <r>
    <x v="382"/>
    <d v="2014-08-08T00:00:00"/>
    <x v="4"/>
    <x v="256"/>
    <x v="32"/>
    <x v="204"/>
    <n v="66900000"/>
    <x v="3"/>
    <x v="2"/>
  </r>
  <r>
    <x v="383"/>
    <d v="2012-03-23T00:00:00"/>
    <x v="1"/>
    <x v="104"/>
    <x v="48"/>
    <x v="350"/>
    <n v="616400000"/>
    <x v="2"/>
    <x v="0"/>
  </r>
  <r>
    <x v="384"/>
    <d v="2014-11-10T00:00:00"/>
    <x v="8"/>
    <x v="319"/>
    <x v="105"/>
    <x v="351"/>
    <n v="630400000"/>
    <x v="3"/>
    <x v="7"/>
  </r>
  <r>
    <x v="385"/>
    <d v="2015-11-04T00:00:00"/>
    <x v="8"/>
    <x v="319"/>
    <x v="70"/>
    <x v="352"/>
    <n v="493400000"/>
    <x v="4"/>
    <x v="7"/>
  </r>
  <r>
    <x v="386"/>
    <d v="2016-04-22T00:00:00"/>
    <x v="11"/>
    <x v="320"/>
    <x v="64"/>
    <x v="353"/>
    <n v="49600000"/>
    <x v="0"/>
    <x v="4"/>
  </r>
  <r>
    <x v="387"/>
    <d v="2013-05-03T00:00:00"/>
    <x v="4"/>
    <x v="68"/>
    <x v="35"/>
    <x v="35"/>
    <n v="-5600000"/>
    <x v="1"/>
    <x v="8"/>
  </r>
  <r>
    <x v="388"/>
    <d v="2014-04-17T00:00:00"/>
    <x v="14"/>
    <x v="321"/>
    <x v="92"/>
    <x v="53"/>
    <n v="-13200000"/>
    <x v="3"/>
    <x v="4"/>
  </r>
  <r>
    <x v="389"/>
    <d v="2014-08-29T00:00:00"/>
    <x v="4"/>
    <x v="322"/>
    <x v="74"/>
    <x v="354"/>
    <n v="219600000"/>
    <x v="3"/>
    <x v="2"/>
  </r>
  <r>
    <x v="390"/>
    <d v="2012-12-21T00:00:00"/>
    <x v="4"/>
    <x v="323"/>
    <x v="1"/>
    <x v="355"/>
    <n v="135300000"/>
    <x v="2"/>
    <x v="10"/>
  </r>
  <r>
    <x v="391"/>
    <d v="2013-03-15T00:00:00"/>
    <x v="2"/>
    <x v="324"/>
    <x v="128"/>
    <x v="149"/>
    <n v="-6600000"/>
    <x v="1"/>
    <x v="0"/>
  </r>
  <r>
    <x v="392"/>
    <d v="2016-07-13T00:00:00"/>
    <x v="4"/>
    <x v="255"/>
    <x v="129"/>
    <x v="356"/>
    <n v="-32300000"/>
    <x v="0"/>
    <x v="11"/>
  </r>
  <r>
    <x v="393"/>
    <d v="2015-09-15T00:00:00"/>
    <x v="2"/>
    <x v="325"/>
    <x v="127"/>
    <x v="357"/>
    <n v="150600000"/>
    <x v="4"/>
    <x v="6"/>
  </r>
  <r>
    <x v="394"/>
    <d v="2013-06-07T00:00:00"/>
    <x v="2"/>
    <x v="200"/>
    <x v="55"/>
    <x v="358"/>
    <n v="35000000"/>
    <x v="1"/>
    <x v="3"/>
  </r>
  <r>
    <x v="395"/>
    <d v="2014-12-11T00:00:00"/>
    <x v="1"/>
    <x v="326"/>
    <x v="127"/>
    <x v="104"/>
    <n v="-32700000"/>
    <x v="3"/>
    <x v="10"/>
  </r>
  <r>
    <x v="396"/>
    <d v="2014-09-04T00:00:00"/>
    <x v="2"/>
    <x v="327"/>
    <x v="21"/>
    <x v="359"/>
    <n v="34400000"/>
    <x v="3"/>
    <x v="6"/>
  </r>
  <r>
    <x v="397"/>
    <d v="2015-12-04T00:00:00"/>
    <x v="2"/>
    <x v="328"/>
    <x v="130"/>
    <x v="40"/>
    <n v="35400000"/>
    <x v="4"/>
    <x v="10"/>
  </r>
  <r>
    <x v="398"/>
    <d v="2013-03-01T00:00:00"/>
    <x v="7"/>
    <x v="329"/>
    <x v="8"/>
    <x v="39"/>
    <n v="10100000"/>
    <x v="1"/>
    <x v="0"/>
  </r>
  <r>
    <x v="399"/>
    <d v="2013-01-18T00:00:00"/>
    <x v="1"/>
    <x v="330"/>
    <x v="1"/>
    <x v="360"/>
    <n v="3300000"/>
    <x v="1"/>
    <x v="1"/>
  </r>
  <r>
    <x v="400"/>
    <d v="2015-10-23T00:00:00"/>
    <x v="1"/>
    <x v="331"/>
    <x v="20"/>
    <x v="361"/>
    <n v="50400000"/>
    <x v="4"/>
    <x v="9"/>
  </r>
  <r>
    <x v="401"/>
    <d v="2015-02-27T00:00:00"/>
    <x v="7"/>
    <x v="332"/>
    <x v="131"/>
    <x v="362"/>
    <n v="35100000"/>
    <x v="4"/>
    <x v="5"/>
  </r>
  <r>
    <x v="402"/>
    <d v="2014-01-10T00:00:00"/>
    <x v="1"/>
    <x v="333"/>
    <x v="37"/>
    <x v="363"/>
    <n v="-8700000"/>
    <x v="3"/>
    <x v="1"/>
  </r>
  <r>
    <x v="403"/>
    <d v="2016-07-01T00:00:00"/>
    <x v="1"/>
    <x v="334"/>
    <x v="132"/>
    <x v="364"/>
    <n v="172700000"/>
    <x v="0"/>
    <x v="11"/>
  </r>
  <r>
    <x v="404"/>
    <d v="2014-02-01T00:00:00"/>
    <x v="13"/>
    <x v="3"/>
    <x v="31"/>
    <x v="365"/>
    <n v="409200000"/>
    <x v="3"/>
    <x v="5"/>
  </r>
  <r>
    <x v="405"/>
    <d v="2015-12-04T00:00:00"/>
    <x v="4"/>
    <x v="335"/>
    <x v="45"/>
    <x v="168"/>
    <n v="600000"/>
    <x v="4"/>
    <x v="10"/>
  </r>
  <r>
    <x v="406"/>
    <d v="2012-04-20T00:00:00"/>
    <x v="4"/>
    <x v="336"/>
    <x v="61"/>
    <x v="366"/>
    <n v="74400000"/>
    <x v="2"/>
    <x v="4"/>
  </r>
  <r>
    <x v="407"/>
    <d v="2015-08-07T00:00:00"/>
    <x v="1"/>
    <x v="337"/>
    <x v="76"/>
    <x v="367"/>
    <n v="34800000"/>
    <x v="4"/>
    <x v="2"/>
  </r>
  <r>
    <x v="408"/>
    <d v="2012-11-02T00:00:00"/>
    <x v="1"/>
    <x v="338"/>
    <x v="13"/>
    <x v="368"/>
    <n v="300000"/>
    <x v="2"/>
    <x v="7"/>
  </r>
  <r>
    <x v="409"/>
    <d v="2015-09-11T00:00:00"/>
    <x v="8"/>
    <x v="235"/>
    <x v="133"/>
    <x v="369"/>
    <n v="522200000"/>
    <x v="4"/>
    <x v="6"/>
  </r>
  <r>
    <x v="410"/>
    <d v="2012-09-14T00:00:00"/>
    <x v="4"/>
    <x v="339"/>
    <x v="134"/>
    <x v="84"/>
    <n v="-3700000"/>
    <x v="2"/>
    <x v="6"/>
  </r>
  <r>
    <x v="411"/>
    <d v="2014-09-19T00:00:00"/>
    <x v="8"/>
    <x v="179"/>
    <x v="128"/>
    <x v="370"/>
    <n v="314300000"/>
    <x v="3"/>
    <x v="6"/>
  </r>
  <r>
    <x v="412"/>
    <d v="2016-02-08T00:00:00"/>
    <x v="8"/>
    <x v="340"/>
    <x v="135"/>
    <x v="371"/>
    <n v="493080000"/>
    <x v="0"/>
    <x v="5"/>
  </r>
  <r>
    <x v="413"/>
    <d v="2014-02-07T00:00:00"/>
    <x v="4"/>
    <x v="341"/>
    <x v="37"/>
    <x v="372"/>
    <n v="85000000"/>
    <x v="3"/>
    <x v="5"/>
  </r>
  <r>
    <x v="414"/>
    <d v="2013-08-21T00:00:00"/>
    <x v="1"/>
    <x v="342"/>
    <x v="31"/>
    <x v="373"/>
    <n v="30600000"/>
    <x v="1"/>
    <x v="2"/>
  </r>
  <r>
    <x v="415"/>
    <d v="2015-11-20T00:00:00"/>
    <x v="2"/>
    <x v="343"/>
    <x v="61"/>
    <x v="374"/>
    <n v="27400000"/>
    <x v="4"/>
    <x v="7"/>
  </r>
  <r>
    <x v="416"/>
    <d v="2014-08-27T00:00:00"/>
    <x v="0"/>
    <x v="344"/>
    <x v="0"/>
    <x v="375"/>
    <n v="19800000"/>
    <x v="3"/>
    <x v="2"/>
  </r>
  <r>
    <x v="417"/>
    <d v="2014-01-11T00:00:00"/>
    <x v="13"/>
    <x v="345"/>
    <x v="136"/>
    <x v="376"/>
    <n v="78100000"/>
    <x v="3"/>
    <x v="1"/>
  </r>
  <r>
    <x v="418"/>
    <d v="2012-08-29T00:00:00"/>
    <x v="13"/>
    <x v="346"/>
    <x v="13"/>
    <x v="377"/>
    <n v="-18900000"/>
    <x v="2"/>
    <x v="2"/>
  </r>
  <r>
    <x v="419"/>
    <d v="2014-03-31T00:00:00"/>
    <x v="2"/>
    <x v="347"/>
    <x v="6"/>
    <x v="378"/>
    <n v="156700000"/>
    <x v="3"/>
    <x v="0"/>
  </r>
  <r>
    <x v="420"/>
    <d v="2015-11-01T00:00:00"/>
    <x v="15"/>
    <x v="135"/>
    <x v="137"/>
    <x v="379"/>
    <n v="147200000"/>
    <x v="4"/>
    <x v="7"/>
  </r>
  <r>
    <x v="421"/>
    <d v="2015-09-02T00:00:00"/>
    <x v="0"/>
    <x v="348"/>
    <x v="38"/>
    <x v="380"/>
    <n v="42300000"/>
    <x v="4"/>
    <x v="6"/>
  </r>
  <r>
    <x v="422"/>
    <d v="2016-03-11T00:00:00"/>
    <x v="9"/>
    <x v="349"/>
    <x v="8"/>
    <x v="381"/>
    <n v="5400000"/>
    <x v="0"/>
    <x v="0"/>
  </r>
  <r>
    <x v="423"/>
    <d v="2012-09-21T00:00:00"/>
    <x v="4"/>
    <x v="350"/>
    <x v="62"/>
    <x v="112"/>
    <n v="20400000"/>
    <x v="2"/>
    <x v="6"/>
  </r>
  <r>
    <x v="424"/>
    <d v="2012-04-27T00:00:00"/>
    <x v="2"/>
    <x v="351"/>
    <x v="3"/>
    <x v="382"/>
    <n v="68000000"/>
    <x v="2"/>
    <x v="4"/>
  </r>
  <r>
    <x v="425"/>
    <d v="2013-03-29T00:00:00"/>
    <x v="5"/>
    <x v="352"/>
    <x v="0"/>
    <x v="198"/>
    <n v="32000000"/>
    <x v="1"/>
    <x v="0"/>
  </r>
  <r>
    <x v="426"/>
    <d v="2012-08-31T00:00:00"/>
    <x v="7"/>
    <x v="353"/>
    <x v="74"/>
    <x v="383"/>
    <n v="64500000"/>
    <x v="2"/>
    <x v="2"/>
  </r>
  <r>
    <x v="427"/>
    <d v="2013-05-31T00:00:00"/>
    <x v="8"/>
    <x v="354"/>
    <x v="73"/>
    <x v="384"/>
    <n v="86300000"/>
    <x v="1"/>
    <x v="8"/>
  </r>
  <r>
    <x v="428"/>
    <d v="2016-07-01T00:00:00"/>
    <x v="7"/>
    <x v="354"/>
    <x v="35"/>
    <x v="385"/>
    <n v="95600000"/>
    <x v="0"/>
    <x v="11"/>
  </r>
  <r>
    <x v="429"/>
    <d v="2014-01-21T00:00:00"/>
    <x v="1"/>
    <x v="355"/>
    <x v="138"/>
    <x v="386"/>
    <n v="2100000"/>
    <x v="3"/>
    <x v="1"/>
  </r>
  <r>
    <x v="430"/>
    <d v="2012-03-23T00:00:00"/>
    <x v="1"/>
    <x v="355"/>
    <x v="139"/>
    <x v="387"/>
    <n v="8040000"/>
    <x v="2"/>
    <x v="0"/>
  </r>
  <r>
    <x v="431"/>
    <d v="2012-04-27T00:00:00"/>
    <x v="0"/>
    <x v="356"/>
    <x v="107"/>
    <x v="388"/>
    <n v="3700000"/>
    <x v="2"/>
    <x v="4"/>
  </r>
  <r>
    <x v="432"/>
    <d v="2015-12-25T00:00:00"/>
    <x v="0"/>
    <x v="357"/>
    <x v="82"/>
    <x v="389"/>
    <n v="398000000"/>
    <x v="4"/>
    <x v="10"/>
  </r>
  <r>
    <x v="433"/>
    <d v="2015-02-26T00:00:00"/>
    <x v="2"/>
    <x v="288"/>
    <x v="35"/>
    <x v="158"/>
    <n v="76000000"/>
    <x v="4"/>
    <x v="5"/>
  </r>
  <r>
    <x v="434"/>
    <d v="2015-01-25T00:00:00"/>
    <x v="4"/>
    <x v="358"/>
    <x v="11"/>
    <x v="190"/>
    <n v="2200000"/>
    <x v="4"/>
    <x v="1"/>
  </r>
  <r>
    <x v="435"/>
    <d v="2016-07-08T00:00:00"/>
    <x v="6"/>
    <x v="78"/>
    <x v="76"/>
    <x v="390"/>
    <n v="649900000"/>
    <x v="0"/>
    <x v="11"/>
  </r>
  <r>
    <x v="436"/>
    <d v="2012-02-17T00:00:00"/>
    <x v="6"/>
    <x v="359"/>
    <x v="39"/>
    <x v="391"/>
    <n v="122600000"/>
    <x v="2"/>
    <x v="5"/>
  </r>
  <r>
    <x v="437"/>
    <d v="2016-06-21T00:00:00"/>
    <x v="7"/>
    <x v="205"/>
    <x v="68"/>
    <x v="392"/>
    <n v="76200000"/>
    <x v="0"/>
    <x v="3"/>
  </r>
  <r>
    <x v="438"/>
    <d v="2014-01-20T00:00:00"/>
    <x v="8"/>
    <x v="360"/>
    <x v="11"/>
    <x v="393"/>
    <n v="-1580000"/>
    <x v="3"/>
    <x v="1"/>
  </r>
  <r>
    <x v="439"/>
    <d v="2014-03-14T00:00:00"/>
    <x v="2"/>
    <x v="118"/>
    <x v="15"/>
    <x v="394"/>
    <n v="8300000"/>
    <x v="3"/>
    <x v="0"/>
  </r>
  <r>
    <x v="440"/>
    <d v="2013-07-31T00:00:00"/>
    <x v="6"/>
    <x v="361"/>
    <x v="84"/>
    <x v="395"/>
    <n v="242500000"/>
    <x v="1"/>
    <x v="11"/>
  </r>
  <r>
    <x v="441"/>
    <d v="2013-08-02T00:00:00"/>
    <x v="4"/>
    <x v="362"/>
    <x v="10"/>
    <x v="396"/>
    <n v="4400000"/>
    <x v="1"/>
    <x v="2"/>
  </r>
  <r>
    <x v="442"/>
    <d v="2015-02-06T00:00:00"/>
    <x v="6"/>
    <x v="363"/>
    <x v="140"/>
    <x v="397"/>
    <n v="249400000"/>
    <x v="4"/>
    <x v="5"/>
  </r>
  <r>
    <x v="443"/>
    <d v="2015-06-10T00:00:00"/>
    <x v="2"/>
    <x v="364"/>
    <x v="141"/>
    <x v="51"/>
    <n v="-500000"/>
    <x v="4"/>
    <x v="3"/>
  </r>
  <r>
    <x v="444"/>
    <d v="2014-09-07T00:00:00"/>
    <x v="3"/>
    <x v="365"/>
    <x v="0"/>
    <x v="398"/>
    <n v="108700000"/>
    <x v="3"/>
    <x v="6"/>
  </r>
  <r>
    <x v="445"/>
    <d v="2012-04-13T00:00:00"/>
    <x v="2"/>
    <x v="366"/>
    <x v="54"/>
    <x v="289"/>
    <n v="24800000"/>
    <x v="2"/>
    <x v="4"/>
  </r>
  <r>
    <x v="446"/>
    <d v="2015-09-04T00:00:00"/>
    <x v="1"/>
    <x v="47"/>
    <x v="61"/>
    <x v="399"/>
    <n v="47600000"/>
    <x v="4"/>
    <x v="6"/>
  </r>
  <r>
    <x v="447"/>
    <d v="2012-11-16T00:00:00"/>
    <x v="11"/>
    <x v="367"/>
    <x v="69"/>
    <x v="400"/>
    <n v="709700000"/>
    <x v="2"/>
    <x v="7"/>
  </r>
  <r>
    <x v="448"/>
    <d v="2015-07-25T00:00:00"/>
    <x v="7"/>
    <x v="112"/>
    <x v="62"/>
    <x v="401"/>
    <n v="500000"/>
    <x v="4"/>
    <x v="11"/>
  </r>
  <r>
    <x v="449"/>
    <d v="2015-09-08T00:00:00"/>
    <x v="7"/>
    <x v="17"/>
    <x v="8"/>
    <x v="402"/>
    <n v="93500000"/>
    <x v="4"/>
    <x v="6"/>
  </r>
  <r>
    <x v="450"/>
    <d v="2015-09-30T00:00:00"/>
    <x v="3"/>
    <x v="101"/>
    <x v="1"/>
    <x v="403"/>
    <n v="16200000"/>
    <x v="4"/>
    <x v="6"/>
  </r>
  <r>
    <x v="451"/>
    <d v="2012-07-27T00:00:00"/>
    <x v="2"/>
    <x v="368"/>
    <x v="75"/>
    <x v="197"/>
    <n v="300000"/>
    <x v="2"/>
    <x v="11"/>
  </r>
  <r>
    <x v="452"/>
    <d v="2014-12-26T00:00:00"/>
    <x v="4"/>
    <x v="369"/>
    <x v="142"/>
    <x v="404"/>
    <n v="8300000"/>
    <x v="3"/>
    <x v="10"/>
  </r>
  <r>
    <x v="453"/>
    <d v="2013-07-05T00:00:00"/>
    <x v="2"/>
    <x v="370"/>
    <x v="8"/>
    <x v="31"/>
    <n v="0"/>
    <x v="1"/>
    <x v="11"/>
  </r>
  <r>
    <x v="454"/>
    <d v="2015-01-16T00:00:00"/>
    <x v="9"/>
    <x v="371"/>
    <x v="39"/>
    <x v="405"/>
    <n v="56800000"/>
    <x v="4"/>
    <x v="1"/>
  </r>
  <r>
    <x v="455"/>
    <d v="2016-01-27T00:00:00"/>
    <x v="7"/>
    <x v="372"/>
    <x v="73"/>
    <x v="406"/>
    <n v="37400000"/>
    <x v="0"/>
    <x v="1"/>
  </r>
  <r>
    <x v="456"/>
    <d v="2013-07-24T00:00:00"/>
    <x v="1"/>
    <x v="373"/>
    <x v="69"/>
    <x v="407"/>
    <n v="294800000"/>
    <x v="1"/>
    <x v="11"/>
  </r>
  <r>
    <x v="457"/>
    <d v="2012-02-03T00:00:00"/>
    <x v="7"/>
    <x v="374"/>
    <x v="0"/>
    <x v="408"/>
    <n v="113500000"/>
    <x v="2"/>
    <x v="5"/>
  </r>
  <r>
    <x v="458"/>
    <d v="2014-12-30T00:00:00"/>
    <x v="7"/>
    <x v="375"/>
    <x v="0"/>
    <x v="409"/>
    <n v="33900000"/>
    <x v="3"/>
    <x v="10"/>
  </r>
  <r>
    <x v="459"/>
    <d v="2013-07-19T00:00:00"/>
    <x v="2"/>
    <x v="376"/>
    <x v="13"/>
    <x v="262"/>
    <n v="26100000"/>
    <x v="1"/>
    <x v="11"/>
  </r>
  <r>
    <x v="460"/>
    <d v="2016-03-11T00:00:00"/>
    <x v="4"/>
    <x v="377"/>
    <x v="143"/>
    <x v="410"/>
    <n v="-11300000"/>
    <x v="0"/>
    <x v="0"/>
  </r>
  <r>
    <x v="461"/>
    <d v="2012-04-20T00:00:00"/>
    <x v="2"/>
    <x v="246"/>
    <x v="46"/>
    <x v="411"/>
    <n v="84100000"/>
    <x v="2"/>
    <x v="4"/>
  </r>
  <r>
    <x v="462"/>
    <d v="2013-06-12T00:00:00"/>
    <x v="2"/>
    <x v="378"/>
    <x v="134"/>
    <x v="412"/>
    <n v="94000000"/>
    <x v="1"/>
    <x v="3"/>
  </r>
  <r>
    <x v="463"/>
    <d v="2014-09-19T00:00:00"/>
    <x v="2"/>
    <x v="200"/>
    <x v="144"/>
    <x v="257"/>
    <n v="21500000"/>
    <x v="3"/>
    <x v="6"/>
  </r>
  <r>
    <x v="464"/>
    <d v="2012-02-17T00:00:00"/>
    <x v="1"/>
    <x v="379"/>
    <x v="25"/>
    <x v="413"/>
    <n v="91500000"/>
    <x v="2"/>
    <x v="5"/>
  </r>
  <r>
    <x v="465"/>
    <d v="2014-09-06T00:00:00"/>
    <x v="2"/>
    <x v="380"/>
    <x v="46"/>
    <x v="414"/>
    <n v="14100000"/>
    <x v="3"/>
    <x v="6"/>
  </r>
  <r>
    <x v="466"/>
    <d v="2013-02-08T00:00:00"/>
    <x v="1"/>
    <x v="381"/>
    <x v="0"/>
    <x v="415"/>
    <n v="341800000"/>
    <x v="1"/>
    <x v="5"/>
  </r>
  <r>
    <x v="467"/>
    <d v="2012-08-03T00:00:00"/>
    <x v="1"/>
    <x v="382"/>
    <x v="105"/>
    <x v="416"/>
    <n v="73500000"/>
    <x v="2"/>
    <x v="2"/>
  </r>
  <r>
    <x v="468"/>
    <d v="2013-03-27T00:00:00"/>
    <x v="5"/>
    <x v="274"/>
    <x v="13"/>
    <x v="417"/>
    <n v="4300000"/>
    <x v="1"/>
    <x v="0"/>
  </r>
  <r>
    <x v="469"/>
    <d v="2014-04-10T00:00:00"/>
    <x v="8"/>
    <x v="383"/>
    <x v="33"/>
    <x v="418"/>
    <n v="3000000"/>
    <x v="3"/>
    <x v="4"/>
  </r>
  <r>
    <x v="470"/>
    <d v="2016-02-16T00:00:00"/>
    <x v="5"/>
    <x v="384"/>
    <x v="13"/>
    <x v="419"/>
    <n v="3400000"/>
    <x v="0"/>
    <x v="5"/>
  </r>
  <r>
    <x v="471"/>
    <d v="2012-09-21T00:00:00"/>
    <x v="4"/>
    <x v="385"/>
    <x v="31"/>
    <x v="420"/>
    <n v="-11000000"/>
    <x v="2"/>
    <x v="6"/>
  </r>
  <r>
    <x v="472"/>
    <d v="2015-09-12T00:00:00"/>
    <x v="4"/>
    <x v="298"/>
    <x v="0"/>
    <x v="70"/>
    <n v="-6800000.0000000009"/>
    <x v="4"/>
    <x v="6"/>
  </r>
  <r>
    <x v="473"/>
    <d v="2015-09-12T00:00:00"/>
    <x v="4"/>
    <x v="386"/>
    <x v="145"/>
    <x v="232"/>
    <n v="-4200000"/>
    <x v="4"/>
    <x v="6"/>
  </r>
  <r>
    <x v="474"/>
    <d v="2013-07-17T00:00:00"/>
    <x v="2"/>
    <x v="387"/>
    <x v="101"/>
    <x v="421"/>
    <n v="155600000"/>
    <x v="1"/>
    <x v="11"/>
  </r>
  <r>
    <x v="475"/>
    <d v="2014-09-06T00:00:00"/>
    <x v="7"/>
    <x v="388"/>
    <x v="73"/>
    <x v="422"/>
    <n v="-1100000"/>
    <x v="3"/>
    <x v="6"/>
  </r>
  <r>
    <x v="476"/>
    <d v="2014-11-17T00:00:00"/>
    <x v="4"/>
    <x v="52"/>
    <x v="25"/>
    <x v="423"/>
    <n v="98400000"/>
    <x v="3"/>
    <x v="7"/>
  </r>
  <r>
    <x v="477"/>
    <d v="2015-03-06T00:00:00"/>
    <x v="2"/>
    <x v="389"/>
    <x v="18"/>
    <x v="424"/>
    <n v="-20600000"/>
    <x v="4"/>
    <x v="0"/>
  </r>
  <r>
    <x v="478"/>
    <d v="2014-07-20T00:00:00"/>
    <x v="7"/>
    <x v="390"/>
    <x v="45"/>
    <x v="425"/>
    <n v="63099999.999999993"/>
    <x v="3"/>
    <x v="11"/>
  </r>
  <r>
    <x v="479"/>
    <d v="2015-07-29T00:00:00"/>
    <x v="6"/>
    <x v="391"/>
    <x v="71"/>
    <x v="319"/>
    <n v="73900000"/>
    <x v="4"/>
    <x v="11"/>
  </r>
  <r>
    <x v="480"/>
    <d v="2014-02-07T00:00:00"/>
    <x v="1"/>
    <x v="392"/>
    <x v="54"/>
    <x v="426"/>
    <n v="-14600000"/>
    <x v="3"/>
    <x v="5"/>
  </r>
  <r>
    <x v="481"/>
    <d v="2014-03-14T00:00:00"/>
    <x v="12"/>
    <x v="393"/>
    <x v="130"/>
    <x v="427"/>
    <n v="-2500000"/>
    <x v="3"/>
    <x v="0"/>
  </r>
  <r>
    <x v="482"/>
    <d v="2015-11-25T00:00:00"/>
    <x v="7"/>
    <x v="394"/>
    <x v="6"/>
    <x v="428"/>
    <n v="-5800000"/>
    <x v="4"/>
    <x v="7"/>
  </r>
  <r>
    <x v="483"/>
    <d v="2012-02-24T00:00:00"/>
    <x v="2"/>
    <x v="395"/>
    <x v="18"/>
    <x v="344"/>
    <n v="-10800000"/>
    <x v="2"/>
    <x v="5"/>
  </r>
  <r>
    <x v="484"/>
    <d v="2016-08-19T00:00:00"/>
    <x v="5"/>
    <x v="316"/>
    <x v="6"/>
    <x v="429"/>
    <n v="2700000"/>
    <x v="0"/>
    <x v="2"/>
  </r>
  <r>
    <x v="485"/>
    <d v="2015-08-28T00:00:00"/>
    <x v="4"/>
    <x v="396"/>
    <x v="73"/>
    <x v="430"/>
    <n v="70700000"/>
    <x v="4"/>
    <x v="2"/>
  </r>
  <r>
    <x v="486"/>
    <d v="2016-06-10T00:00:00"/>
    <x v="1"/>
    <x v="397"/>
    <x v="70"/>
    <x v="431"/>
    <n v="273500000"/>
    <x v="0"/>
    <x v="3"/>
  </r>
  <r>
    <x v="487"/>
    <d v="2013-02-01T00:00:00"/>
    <x v="2"/>
    <x v="343"/>
    <x v="18"/>
    <x v="432"/>
    <n v="82000000"/>
    <x v="1"/>
    <x v="5"/>
  </r>
  <r>
    <x v="488"/>
    <d v="2013-05-03T00:00:00"/>
    <x v="4"/>
    <x v="398"/>
    <x v="8"/>
    <x v="433"/>
    <n v="-2300000"/>
    <x v="1"/>
    <x v="8"/>
  </r>
  <r>
    <x v="489"/>
    <d v="2012-05-18T00:00:00"/>
    <x v="2"/>
    <x v="196"/>
    <x v="6"/>
    <x v="359"/>
    <n v="44400000"/>
    <x v="2"/>
    <x v="8"/>
  </r>
  <r>
    <x v="490"/>
    <d v="2014-08-04T00:00:00"/>
    <x v="14"/>
    <x v="399"/>
    <x v="0"/>
    <x v="434"/>
    <n v="15100000"/>
    <x v="3"/>
    <x v="2"/>
  </r>
  <r>
    <x v="491"/>
    <d v="2014-01-16T00:00:00"/>
    <x v="4"/>
    <x v="400"/>
    <x v="131"/>
    <x v="420"/>
    <n v="45700000"/>
    <x v="3"/>
    <x v="1"/>
  </r>
  <r>
    <x v="492"/>
    <d v="2016-03-04T00:00:00"/>
    <x v="4"/>
    <x v="401"/>
    <x v="18"/>
    <x v="305"/>
    <n v="-10100000"/>
    <x v="0"/>
    <x v="0"/>
  </r>
  <r>
    <x v="493"/>
    <d v="2013-06-28T00:00:00"/>
    <x v="1"/>
    <x v="139"/>
    <x v="52"/>
    <x v="435"/>
    <n v="55000000"/>
    <x v="1"/>
    <x v="3"/>
  </r>
  <r>
    <x v="494"/>
    <d v="2014-08-29T00:00:00"/>
    <x v="4"/>
    <x v="402"/>
    <x v="0"/>
    <x v="436"/>
    <n v="37500000"/>
    <x v="3"/>
    <x v="2"/>
  </r>
  <r>
    <x v="495"/>
    <d v="2014-02-13T00:00:00"/>
    <x v="4"/>
    <x v="403"/>
    <x v="31"/>
    <x v="244"/>
    <n v="-28900000"/>
    <x v="3"/>
    <x v="5"/>
  </r>
  <r>
    <x v="496"/>
    <d v="2014-01-18T00:00:00"/>
    <x v="4"/>
    <x v="404"/>
    <x v="130"/>
    <x v="437"/>
    <n v="-500000"/>
    <x v="3"/>
    <x v="1"/>
  </r>
  <r>
    <x v="497"/>
    <d v="2015-04-01T00:00:00"/>
    <x v="4"/>
    <x v="405"/>
    <x v="40"/>
    <x v="438"/>
    <n v="50600000"/>
    <x v="4"/>
    <x v="4"/>
  </r>
  <r>
    <x v="498"/>
    <d v="2012-09-28T00:00:00"/>
    <x v="4"/>
    <x v="406"/>
    <x v="72"/>
    <x v="232"/>
    <n v="-13600000"/>
    <x v="2"/>
    <x v="6"/>
  </r>
  <r>
    <x v="499"/>
    <d v="2015-10-16T00:00:00"/>
    <x v="4"/>
    <x v="407"/>
    <x v="62"/>
    <x v="424"/>
    <n v="1400000"/>
    <x v="4"/>
    <x v="9"/>
  </r>
  <r>
    <x v="500"/>
    <d v="2013-06-21T00:00:00"/>
    <x v="1"/>
    <x v="408"/>
    <x v="106"/>
    <x v="439"/>
    <n v="350000000"/>
    <x v="1"/>
    <x v="3"/>
  </r>
  <r>
    <x v="501"/>
    <d v="2012-03-30T00:00:00"/>
    <x v="1"/>
    <x v="280"/>
    <x v="52"/>
    <x v="440"/>
    <n v="155300000"/>
    <x v="2"/>
    <x v="0"/>
  </r>
  <r>
    <x v="502"/>
    <d v="2016-05-09T00:00:00"/>
    <x v="1"/>
    <x v="409"/>
    <x v="63"/>
    <x v="441"/>
    <n v="366600000"/>
    <x v="0"/>
    <x v="8"/>
  </r>
  <r>
    <x v="503"/>
    <d v="2014-05-10T00:00:00"/>
    <x v="1"/>
    <x v="409"/>
    <x v="146"/>
    <x v="442"/>
    <n v="547900000"/>
    <x v="3"/>
    <x v="8"/>
  </r>
  <r>
    <x v="504"/>
    <d v="2013-08-23T00:00:00"/>
    <x v="7"/>
    <x v="410"/>
    <x v="45"/>
    <x v="443"/>
    <n v="25800000"/>
    <x v="1"/>
    <x v="2"/>
  </r>
  <r>
    <x v="505"/>
    <d v="2012-12-19T00:00:00"/>
    <x v="4"/>
    <x v="411"/>
    <x v="6"/>
    <x v="444"/>
    <n v="92800000.000000015"/>
    <x v="2"/>
    <x v="10"/>
  </r>
  <r>
    <x v="506"/>
    <d v="2015-02-19T00:00:00"/>
    <x v="9"/>
    <x v="412"/>
    <x v="54"/>
    <x v="445"/>
    <n v="34470000"/>
    <x v="4"/>
    <x v="5"/>
  </r>
  <r>
    <x v="507"/>
    <d v="2016-02-12T00:00:00"/>
    <x v="2"/>
    <x v="413"/>
    <x v="21"/>
    <x v="446"/>
    <n v="6000000"/>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31B36-EDD0-48AB-B7B8-C3319A027BE7}" name="Revenue by Genr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location ref="V3:X20" firstHeaderRow="0" firstDataRow="1" firstDataCol="1"/>
  <pivotFields count="9">
    <pivotField showAll="0"/>
    <pivotField numFmtId="14" showAll="0"/>
    <pivotField axis="axisRow" showAll="0" sortType="descending">
      <items count="18">
        <item x="0"/>
        <item x="8"/>
        <item x="9"/>
        <item x="14"/>
        <item x="12"/>
        <item x="10"/>
        <item x="7"/>
        <item x="11"/>
        <item x="13"/>
        <item x="4"/>
        <item x="16"/>
        <item x="5"/>
        <item x="2"/>
        <item x="3"/>
        <item x="15"/>
        <item x="6"/>
        <item x="1"/>
        <item t="default"/>
      </items>
    </pivotField>
    <pivotField showAll="0"/>
    <pivotField numFmtId="164" showAll="0"/>
    <pivotField dataField="1" numFmtId="164" multipleItemSelectionAllowed="1" showAll="0"/>
    <pivotField dataField="1" numFmtId="164" showAll="0"/>
    <pivotField showAll="0">
      <items count="6">
        <item x="2"/>
        <item x="1"/>
        <item x="3"/>
        <item x="4"/>
        <item x="0"/>
        <item t="default"/>
      </items>
    </pivotField>
    <pivotField showAll="0"/>
  </pivotFields>
  <rowFields count="1">
    <field x="2"/>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Box Office Revenue ($)" fld="5" baseField="0" baseItem="0"/>
    <dataField name="Sum of Profit($)" fld="6" baseField="0" baseItem="0"/>
  </dataFields>
  <formats count="2">
    <format dxfId="80">
      <pivotArea dataOnly="0" labelOnly="1" outline="0" fieldPosition="0">
        <references count="1">
          <reference field="4294967294" count="2">
            <x v="0"/>
            <x v="1"/>
          </reference>
        </references>
      </pivotArea>
    </format>
    <format dxfId="81">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F72E6-0256-49F6-A05E-2A7876F5B414}" name="Movies Revenu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A3:C8" firstHeaderRow="0" firstDataRow="1" firstDataCol="1"/>
  <pivotFields count="9">
    <pivotField axis="axisRow" showAll="0" measureFilter="1" sortType="ascending">
      <items count="5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numFmtId="164" showAll="0"/>
    <pivotField dataField="1" numFmtId="164" multipleItemSelectionAllowed="1" showAll="0">
      <items count="448">
        <item h="1" x="20"/>
        <item h="1" x="377"/>
        <item h="1" x="168"/>
        <item h="1" x="123"/>
        <item h="1" x="252"/>
        <item h="1" x="422"/>
        <item h="1" x="203"/>
        <item h="1" x="155"/>
        <item h="1" x="332"/>
        <item h="1" x="393"/>
        <item h="1" x="162"/>
        <item h="1" x="137"/>
        <item h="1" x="433"/>
        <item h="1" x="53"/>
        <item h="1" x="7"/>
        <item h="1" x="152"/>
        <item h="1" x="51"/>
        <item h="1" x="265"/>
        <item h="1" x="427"/>
        <item h="1" x="35"/>
        <item h="1" x="8"/>
        <item h="1" x="202"/>
        <item h="1" x="31"/>
        <item h="1" x="232"/>
        <item h="1" x="437"/>
        <item h="1" x="190"/>
        <item h="1" x="76"/>
        <item h="1" x="386"/>
        <item h="1" x="56"/>
        <item h="1" x="396"/>
        <item h="1" x="12"/>
        <item h="1" x="410"/>
        <item h="1" x="154"/>
        <item h="1" x="148"/>
        <item h="1" x="70"/>
        <item h="1" x="58"/>
        <item h="1" x="221"/>
        <item h="1" x="321"/>
        <item h="1" x="187"/>
        <item h="1" x="387"/>
        <item h="1" x="243"/>
        <item h="1" x="381"/>
        <item h="1" x="194"/>
        <item h="1" x="325"/>
        <item h="1" x="104"/>
        <item h="1" x="107"/>
        <item h="1" x="113"/>
        <item h="1" x="13"/>
        <item h="1" x="106"/>
        <item h="1" x="234"/>
        <item h="1" x="253"/>
        <item h="1" x="61"/>
        <item h="1" x="401"/>
        <item h="1" x="424"/>
        <item h="1" x="127"/>
        <item h="1" x="41"/>
        <item h="1" x="39"/>
        <item h="1" x="356"/>
        <item h="1" x="426"/>
        <item h="1" x="394"/>
        <item h="1" x="245"/>
        <item h="1" x="36"/>
        <item h="1" x="320"/>
        <item h="1" x="240"/>
        <item h="1" x="174"/>
        <item h="1" x="74"/>
        <item h="1" x="330"/>
        <item h="1" x="210"/>
        <item h="1" x="44"/>
        <item h="1" x="368"/>
        <item h="1" x="161"/>
        <item h="1" x="105"/>
        <item h="1" x="38"/>
        <item h="1" x="15"/>
        <item h="1" x="419"/>
        <item h="1" x="117"/>
        <item h="1" x="11"/>
        <item h="1" x="344"/>
        <item h="1" x="417"/>
        <item h="1" x="305"/>
        <item h="1" x="95"/>
        <item h="1" x="414"/>
        <item h="1" x="22"/>
        <item h="1" x="72"/>
        <item h="1" x="443"/>
        <item h="1" x="26"/>
        <item h="1" x="149"/>
        <item h="1" x="166"/>
        <item h="1" x="84"/>
        <item h="1" x="42"/>
        <item h="1" x="87"/>
        <item h="1" x="388"/>
        <item h="1" x="267"/>
        <item h="1" x="434"/>
        <item h="1" x="272"/>
        <item h="1" x="404"/>
        <item h="1" x="244"/>
        <item h="1" x="103"/>
        <item h="1" x="294"/>
        <item h="1" x="175"/>
        <item h="1" x="201"/>
        <item h="1" x="99"/>
        <item h="1" x="247"/>
        <item h="1" x="112"/>
        <item h="1" x="428"/>
        <item h="1" x="292"/>
        <item h="1" x="21"/>
        <item h="1" x="375"/>
        <item h="1" x="67"/>
        <item h="1" x="157"/>
        <item h="1" x="17"/>
        <item h="1" x="14"/>
        <item h="1" x="50"/>
        <item h="1" x="79"/>
        <item h="1" x="60"/>
        <item h="1" x="338"/>
        <item h="1" x="163"/>
        <item h="1" x="362"/>
        <item h="1" x="280"/>
        <item h="1" x="54"/>
        <item h="1" x="406"/>
        <item h="1" x="304"/>
        <item h="1" x="178"/>
        <item h="1" x="257"/>
        <item h="1" x="40"/>
        <item h="1" x="429"/>
        <item h="1" x="331"/>
        <item h="1" x="199"/>
        <item h="1" x="185"/>
        <item h="1" x="46"/>
        <item h="1" x="90"/>
        <item h="1" x="59"/>
        <item h="1" x="262"/>
        <item h="1" x="91"/>
        <item h="1" x="198"/>
        <item h="1" x="303"/>
        <item h="1" x="208"/>
        <item h="1" x="94"/>
        <item h="1" x="360"/>
        <item h="1" x="230"/>
        <item h="1" x="409"/>
        <item h="1" x="420"/>
        <item h="1" x="96"/>
        <item h="1" x="65"/>
        <item h="1" x="255"/>
        <item h="1" x="182"/>
        <item h="1" x="132"/>
        <item h="1" x="278"/>
        <item h="1" x="374"/>
        <item h="1" x="436"/>
        <item h="1" x="282"/>
        <item h="1" x="337"/>
        <item h="1" x="212"/>
        <item h="1" x="211"/>
        <item h="1" x="289"/>
        <item h="1" x="33"/>
        <item h="1" x="446"/>
        <item h="1" x="83"/>
        <item h="1" x="16"/>
        <item h="1" x="339"/>
        <item h="1" x="264"/>
        <item h="1" x="10"/>
        <item h="1" x="380"/>
        <item h="1" x="403"/>
        <item h="1" x="363"/>
        <item h="1" x="165"/>
        <item h="1" x="438"/>
        <item h="1" x="49"/>
        <item h="1" x="116"/>
        <item h="1" x="349"/>
        <item h="1" x="425"/>
        <item h="1" x="315"/>
        <item h="1" x="445"/>
        <item h="1" x="136"/>
        <item h="1" x="307"/>
        <item h="1" x="317"/>
        <item h="1" x="277"/>
        <item h="1" x="273"/>
        <item h="1" x="340"/>
        <item h="1" x="156"/>
        <item h="1" x="285"/>
        <item h="1" x="197"/>
        <item h="1" x="219"/>
        <item h="1" x="318"/>
        <item h="1" x="47"/>
        <item h="1" x="1"/>
        <item h="1" x="266"/>
        <item h="1" x="399"/>
        <item h="1" x="126"/>
        <item h="1" x="191"/>
        <item h="1" x="430"/>
        <item h="1" x="98"/>
        <item h="1" x="68"/>
        <item h="1" x="80"/>
        <item h="1" x="343"/>
        <item h="1" x="281"/>
        <item h="1" x="227"/>
        <item h="1" x="250"/>
        <item h="1" x="271"/>
        <item h="1" x="383"/>
        <item h="1" x="312"/>
        <item h="1" x="141"/>
        <item h="1" x="405"/>
        <item h="1" x="128"/>
        <item h="1" x="270"/>
        <item h="1" x="359"/>
        <item h="1" x="276"/>
        <item h="1" x="225"/>
        <item h="1" x="158"/>
        <item h="1" x="223"/>
        <item h="1" x="77"/>
        <item h="1" x="287"/>
        <item h="1" x="204"/>
        <item h="1" x="384"/>
        <item h="1" x="268"/>
        <item h="1" x="373"/>
        <item h="1" x="286"/>
        <item h="1" x="358"/>
        <item h="1" x="195"/>
        <item h="1" x="392"/>
        <item h="1" x="142"/>
        <item h="1" x="241"/>
        <item h="1" x="411"/>
        <item h="1" x="6"/>
        <item h="1" x="402"/>
        <item h="1" x="366"/>
        <item h="1" x="43"/>
        <item h="1" x="258"/>
        <item h="1" x="297"/>
        <item h="1" x="160"/>
        <item h="1" x="125"/>
        <item h="1" x="326"/>
        <item h="1" x="57"/>
        <item h="1" x="248"/>
        <item h="1" x="418"/>
        <item h="1" x="220"/>
        <item h="1" x="319"/>
        <item h="1" x="283"/>
        <item h="1" x="110"/>
        <item h="1" x="385"/>
        <item h="1" x="275"/>
        <item h="1" x="228"/>
        <item h="1" x="231"/>
        <item h="1" x="131"/>
        <item h="1" x="207"/>
        <item h="1" x="0"/>
        <item h="1" x="314"/>
        <item h="1" x="367"/>
        <item h="1" x="306"/>
        <item h="1" x="111"/>
        <item h="1" x="145"/>
        <item h="1" x="274"/>
        <item h="1" x="130"/>
        <item h="1" x="236"/>
        <item h="1" x="18"/>
        <item h="1" x="432"/>
        <item h="1" x="242"/>
        <item h="1" x="229"/>
        <item h="1" x="88"/>
        <item h="1" x="376"/>
        <item h="1" x="246"/>
        <item h="1" x="382"/>
        <item h="1" x="398"/>
        <item h="1" x="32"/>
        <item h="1" x="172"/>
        <item h="1" x="412"/>
        <item h="1" x="62"/>
        <item h="1" x="45"/>
        <item h="1" x="224"/>
        <item h="1" x="408"/>
        <item h="1" x="63"/>
        <item h="1" x="2"/>
        <item h="1" x="114"/>
        <item h="1" x="444"/>
        <item h="1" x="311"/>
        <item h="1" x="239"/>
        <item h="1" x="28"/>
        <item h="1" x="151"/>
        <item h="1" x="310"/>
        <item h="1" x="170"/>
        <item h="1" x="361"/>
        <item h="1" x="226"/>
        <item h="1" x="391"/>
        <item h="1" x="118"/>
        <item h="1" x="183"/>
        <item h="1" x="254"/>
        <item h="1" x="121"/>
        <item h="1" x="259"/>
        <item h="1" x="372"/>
        <item h="1" x="346"/>
        <item h="1" x="413"/>
        <item h="1" x="218"/>
        <item h="1" x="147"/>
        <item h="1" x="102"/>
        <item h="1" x="144"/>
        <item h="1" x="423"/>
        <item h="1" x="353"/>
        <item h="1" x="48"/>
        <item h="1" x="100"/>
        <item h="1" x="89"/>
        <item h="1" x="66"/>
        <item h="1" x="140"/>
        <item h="1" x="341"/>
        <item h="1" x="177"/>
        <item h="1" x="316"/>
        <item h="1" x="328"/>
        <item h="1" x="327"/>
        <item h="1" x="355"/>
        <item h="1" x="192"/>
        <item h="1" x="333"/>
        <item h="1" x="357"/>
        <item h="1" x="176"/>
        <item h="1" x="188"/>
        <item h="1" x="290"/>
        <item h="1" x="378"/>
        <item h="1" x="416"/>
        <item h="1" x="3"/>
        <item h="1" x="293"/>
        <item h="1" x="235"/>
        <item h="1" x="205"/>
        <item h="1" x="435"/>
        <item h="1" x="335"/>
        <item h="1" x="269"/>
        <item h="1" x="108"/>
        <item h="1" x="55"/>
        <item h="1" x="299"/>
        <item h="1" x="86"/>
        <item h="1" x="115"/>
        <item h="1" x="150"/>
        <item h="1" x="214"/>
        <item h="1" x="124"/>
        <item h="1" x="347"/>
        <item h="1" x="30"/>
        <item h="1" x="354"/>
        <item h="1" x="23"/>
        <item h="1" x="24"/>
        <item h="1" x="288"/>
        <item h="1" x="279"/>
        <item h="1" x="256"/>
        <item h="1" x="69"/>
        <item h="1" x="301"/>
        <item h="1" x="263"/>
        <item h="1" x="291"/>
        <item h="1" x="19"/>
        <item h="1" x="238"/>
        <item h="1" x="71"/>
        <item h="1" x="379"/>
        <item h="1" x="122"/>
        <item h="1" x="27"/>
        <item h="1" x="97"/>
        <item h="1" x="206"/>
        <item h="1" x="64"/>
        <item h="1" x="173"/>
        <item h="1" x="200"/>
        <item h="1" x="313"/>
        <item h="1" x="421"/>
        <item h="1" x="93"/>
        <item h="1" x="217"/>
        <item h="1" x="237"/>
        <item h="1" x="81"/>
        <item h="1" x="329"/>
        <item h="1" x="37"/>
        <item h="1" x="9"/>
        <item h="1" x="440"/>
        <item h="1" x="334"/>
        <item h="1" x="261"/>
        <item h="1" x="336"/>
        <item h="1" x="186"/>
        <item h="1" x="322"/>
        <item h="1" x="323"/>
        <item h="1" x="216"/>
        <item h="1" x="397"/>
        <item h="1" x="4"/>
        <item h="1" x="159"/>
        <item h="1" x="5"/>
        <item h="1" x="309"/>
        <item h="1" x="395"/>
        <item h="1" x="153"/>
        <item h="1" x="370"/>
        <item h="1" x="85"/>
        <item h="1" x="342"/>
        <item h="1" x="215"/>
        <item h="1" x="364"/>
        <item h="1" x="415"/>
        <item h="1" x="133"/>
        <item h="1" x="345"/>
        <item h="1" x="213"/>
        <item h="1" x="209"/>
        <item h="1" x="138"/>
        <item h="1" x="120"/>
        <item h="1" x="92"/>
        <item h="1" x="233"/>
        <item h="1" x="109"/>
        <item h="1" x="296"/>
        <item h="1" x="180"/>
        <item h="1" x="143"/>
        <item h="1" x="196"/>
        <item h="1" x="129"/>
        <item h="1" x="251"/>
        <item h="1" x="284"/>
        <item h="1" x="249"/>
        <item h="1" x="222"/>
        <item h="1" x="164"/>
        <item h="1" x="407"/>
        <item h="1" x="82"/>
        <item h="1" x="431"/>
        <item h="1" x="302"/>
        <item h="1" x="169"/>
        <item h="1" x="179"/>
        <item h="1" x="365"/>
        <item h="1" x="134"/>
        <item h="1" x="300"/>
        <item h="1" x="260"/>
        <item h="1" x="29"/>
        <item h="1" x="167"/>
        <item h="1" x="119"/>
        <item h="1" x="389"/>
        <item h="1" x="439"/>
        <item h="1" x="441"/>
        <item h="1" x="25"/>
        <item h="1" x="298"/>
        <item h="1" x="371"/>
        <item h="1" x="324"/>
        <item h="1" x="171"/>
        <item h="1" x="135"/>
        <item h="1" x="189"/>
        <item h="1" x="369"/>
        <item h="1" x="295"/>
        <item h="1" x="352"/>
        <item h="1" x="184"/>
        <item h="1" x="146"/>
        <item h="1" x="193"/>
        <item h="1" x="350"/>
        <item h="1" x="73"/>
        <item h="1" x="52"/>
        <item h="1" x="390"/>
        <item h="1" x="181"/>
        <item x="442"/>
        <item x="351"/>
        <item x="308"/>
        <item x="75"/>
        <item x="101"/>
        <item x="400"/>
        <item x="34"/>
        <item x="139"/>
        <item x="348"/>
        <item x="78"/>
        <item t="default"/>
      </items>
    </pivotField>
    <pivotField dataField="1" numFmtId="164" showAll="0"/>
    <pivotField showAll="0">
      <items count="6">
        <item x="2"/>
        <item x="1"/>
        <item x="3"/>
        <item x="4"/>
        <item x="0"/>
        <item t="default"/>
      </items>
    </pivotField>
    <pivotField showAll="0"/>
  </pivotFields>
  <rowFields count="1">
    <field x="0"/>
  </rowFields>
  <rowItems count="5">
    <i>
      <x v="447"/>
    </i>
    <i>
      <x v="35"/>
    </i>
    <i>
      <x v="148"/>
    </i>
    <i>
      <x v="380"/>
    </i>
    <i>
      <x v="82"/>
    </i>
  </rowItems>
  <colFields count="1">
    <field x="-2"/>
  </colFields>
  <colItems count="2">
    <i>
      <x/>
    </i>
    <i i="1">
      <x v="1"/>
    </i>
  </colItems>
  <dataFields count="2">
    <dataField name="Sum of Box Office Revenue ($)" fld="5" baseField="0" baseItem="0" numFmtId="44"/>
    <dataField name="Sum of Profit($)" fld="6" baseField="0" baseItem="0" numFmtId="44"/>
  </dataFields>
  <formats count="3">
    <format dxfId="85">
      <pivotArea collapsedLevelsAreSubtotals="1" fieldPosition="0">
        <references count="1">
          <reference field="0" count="10">
            <x v="35"/>
            <x v="79"/>
            <x v="82"/>
            <x v="108"/>
            <x v="148"/>
            <x v="336"/>
            <x v="380"/>
            <x v="384"/>
            <x v="447"/>
            <x v="503"/>
          </reference>
        </references>
      </pivotArea>
    </format>
    <format dxfId="86">
      <pivotArea outline="0" collapsedLevelsAreSubtotals="1" fieldPosition="0">
        <references count="1">
          <reference field="4294967294" count="1" selected="0">
            <x v="1"/>
          </reference>
        </references>
      </pivotArea>
    </format>
    <format dxfId="87">
      <pivotArea outline="0" collapsedLevelsAreSubtotals="1" fieldPosition="0">
        <references count="1">
          <reference field="4294967294" count="1" selected="0">
            <x v="0"/>
          </reference>
        </references>
      </pivotArea>
    </format>
  </formats>
  <chartFormats count="4">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62A362-5B8C-4923-A177-2D3231CD4768}" name="PivotTable1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location ref="V24:W34" firstHeaderRow="1" firstDataRow="1" firstDataCol="1"/>
  <pivotFields count="9">
    <pivotField axis="axisRow" showAll="0" measureFilter="1" sortType="ascending">
      <items count="509">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numFmtId="14" showAll="0"/>
    <pivotField showAll="0">
      <items count="18">
        <item x="1"/>
        <item x="6"/>
        <item x="15"/>
        <item x="3"/>
        <item x="2"/>
        <item x="5"/>
        <item x="16"/>
        <item x="4"/>
        <item x="13"/>
        <item x="11"/>
        <item x="7"/>
        <item x="10"/>
        <item x="12"/>
        <item x="14"/>
        <item x="9"/>
        <item x="8"/>
        <item x="0"/>
        <item t="default"/>
      </items>
    </pivotField>
    <pivotField showAll="0"/>
    <pivotField dataField="1" numFmtId="164" multipleItemSelectionAllowed="1" showAll="0">
      <items count="148">
        <item h="1" x="45"/>
        <item h="1" x="139"/>
        <item h="1" x="100"/>
        <item h="1" x="65"/>
        <item h="1" x="56"/>
        <item h="1" x="112"/>
        <item h="1" x="30"/>
        <item h="1" x="42"/>
        <item h="1" x="91"/>
        <item h="1" x="10"/>
        <item h="1" x="104"/>
        <item h="1" x="73"/>
        <item h="1" x="131"/>
        <item h="1" x="23"/>
        <item h="1" x="28"/>
        <item h="1" x="141"/>
        <item h="1" x="11"/>
        <item h="1" x="138"/>
        <item h="1" x="93"/>
        <item h="1" x="8"/>
        <item h="1" x="130"/>
        <item h="1" x="24"/>
        <item h="1" x="34"/>
        <item h="1" x="87"/>
        <item h="1" x="15"/>
        <item h="1" x="7"/>
        <item h="1" x="102"/>
        <item h="1" x="145"/>
        <item h="1" x="60"/>
        <item h="1" x="35"/>
        <item h="1" x="40"/>
        <item h="1" x="43"/>
        <item h="1" x="46"/>
        <item h="1" x="126"/>
        <item h="1" x="62"/>
        <item h="1" x="103"/>
        <item h="1" x="74"/>
        <item h="1" x="116"/>
        <item h="1" x="0"/>
        <item h="1" x="92"/>
        <item h="1" x="95"/>
        <item h="1" x="68"/>
        <item h="1" x="38"/>
        <item h="1" x="143"/>
        <item h="1" x="72"/>
        <item h="1" x="117"/>
        <item h="1" x="144"/>
        <item h="1" x="13"/>
        <item h="1" x="118"/>
        <item h="1" x="32"/>
        <item h="1" x="142"/>
        <item h="1" x="12"/>
        <item h="1" x="39"/>
        <item h="1" x="94"/>
        <item h="1" x="61"/>
        <item h="1" x="107"/>
        <item h="1" x="98"/>
        <item h="1" x="14"/>
        <item h="1" x="109"/>
        <item h="1" x="54"/>
        <item h="1" x="71"/>
        <item h="1" x="50"/>
        <item h="1" x="134"/>
        <item h="1" x="128"/>
        <item h="1" x="18"/>
        <item h="1" x="59"/>
        <item h="1" x="115"/>
        <item h="1" x="66"/>
        <item h="1" x="6"/>
        <item h="1" x="81"/>
        <item h="1" x="136"/>
        <item h="1" x="121"/>
        <item h="1" x="127"/>
        <item h="1" x="26"/>
        <item h="1" x="1"/>
        <item h="1" x="111"/>
        <item h="1" x="129"/>
        <item h="1" x="44"/>
        <item h="1" x="21"/>
        <item h="1" x="122"/>
        <item h="1" x="19"/>
        <item h="1" x="36"/>
        <item h="1" x="3"/>
        <item h="1" x="99"/>
        <item h="1" x="49"/>
        <item h="1" x="55"/>
        <item h="1" x="88"/>
        <item h="1" x="22"/>
        <item h="1" x="31"/>
        <item h="1" x="135"/>
        <item h="1" x="2"/>
        <item h="1" x="114"/>
        <item h="1" x="25"/>
        <item h="1" x="75"/>
        <item h="1" x="51"/>
        <item h="1" x="37"/>
        <item h="1" x="125"/>
        <item h="1" x="140"/>
        <item h="1" x="76"/>
        <item h="1" x="57"/>
        <item h="1" x="48"/>
        <item h="1" x="89"/>
        <item h="1" x="80"/>
        <item h="1" x="79"/>
        <item h="1" x="4"/>
        <item h="1" x="58"/>
        <item h="1" x="20"/>
        <item h="1" x="9"/>
        <item h="1" x="67"/>
        <item h="1" x="90"/>
        <item h="1" x="85"/>
        <item h="1" x="137"/>
        <item h="1" x="16"/>
        <item h="1" x="33"/>
        <item h="1" x="113"/>
        <item h="1" x="84"/>
        <item h="1" x="133"/>
        <item h="1" x="5"/>
        <item h="1" x="64"/>
        <item h="1" x="69"/>
        <item h="1" x="105"/>
        <item h="1" x="101"/>
        <item h="1" x="47"/>
        <item h="1" x="110"/>
        <item h="1" x="17"/>
        <item h="1" x="108"/>
        <item h="1" x="82"/>
        <item h="1" x="78"/>
        <item h="1" x="77"/>
        <item h="1" x="83"/>
        <item h="1" x="52"/>
        <item h="1" x="123"/>
        <item h="1" x="70"/>
        <item h="1" x="86"/>
        <item h="1" x="41"/>
        <item h="1" x="120"/>
        <item h="1" x="63"/>
        <item x="132"/>
        <item x="119"/>
        <item x="106"/>
        <item x="146"/>
        <item x="97"/>
        <item x="29"/>
        <item x="96"/>
        <item x="124"/>
        <item x="53"/>
        <item x="27"/>
        <item t="default"/>
      </items>
    </pivotField>
    <pivotField numFmtId="164" multipleItemSelectionAllowed="1" showAll="0"/>
    <pivotField numFmtId="164" showAll="0"/>
    <pivotField showAll="0">
      <items count="6">
        <item x="2"/>
        <item x="1"/>
        <item x="3"/>
        <item x="4"/>
        <item x="0"/>
        <item t="default"/>
      </items>
    </pivotField>
    <pivotField showAll="0"/>
  </pivotFields>
  <rowFields count="1">
    <field x="0"/>
  </rowFields>
  <rowItems count="10">
    <i>
      <x v="270"/>
    </i>
    <i>
      <x v="7"/>
    </i>
    <i>
      <x v="4"/>
    </i>
    <i>
      <x v="306"/>
    </i>
    <i>
      <x v="469"/>
    </i>
    <i>
      <x v="313"/>
    </i>
    <i>
      <x v="171"/>
    </i>
    <i>
      <x v="430"/>
    </i>
    <i>
      <x v="127"/>
    </i>
    <i>
      <x v="472"/>
    </i>
  </rowItems>
  <colItems count="1">
    <i/>
  </colItems>
  <dataFields count="1">
    <dataField name="Sum of Budget ($)" fld="4" baseField="0" baseItem="0"/>
  </dataFields>
  <formats count="1">
    <format dxfId="82">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671684-47B6-4346-85E3-A6F9A33FA2EE}" name="Revenue per month"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3">
  <location ref="Q23:R35" firstHeaderRow="1" firstDataRow="1" firstDataCol="1"/>
  <pivotFields count="9">
    <pivotField showAll="0"/>
    <pivotField numFmtId="14" showAll="0"/>
    <pivotField showAll="0"/>
    <pivotField showAll="0"/>
    <pivotField numFmtId="164" showAll="0"/>
    <pivotField dataField="1" numFmtId="164" multipleItemSelectionAllowed="1" showAll="0"/>
    <pivotField numFmtId="164" showAll="0"/>
    <pivotField showAll="0">
      <items count="6">
        <item x="2"/>
        <item x="1"/>
        <item x="3"/>
        <item x="4"/>
        <item x="0"/>
        <item t="default"/>
      </items>
    </pivotField>
    <pivotField axis="axisRow" showAll="0">
      <items count="13">
        <item x="1"/>
        <item x="5"/>
        <item x="0"/>
        <item x="4"/>
        <item x="8"/>
        <item x="3"/>
        <item x="11"/>
        <item x="2"/>
        <item x="6"/>
        <item x="9"/>
        <item x="7"/>
        <item x="10"/>
        <item t="default"/>
      </items>
    </pivotField>
  </pivotFields>
  <rowFields count="1">
    <field x="8"/>
  </rowFields>
  <rowItems count="12">
    <i>
      <x/>
    </i>
    <i>
      <x v="1"/>
    </i>
    <i>
      <x v="2"/>
    </i>
    <i>
      <x v="3"/>
    </i>
    <i>
      <x v="4"/>
    </i>
    <i>
      <x v="5"/>
    </i>
    <i>
      <x v="6"/>
    </i>
    <i>
      <x v="7"/>
    </i>
    <i>
      <x v="8"/>
    </i>
    <i>
      <x v="9"/>
    </i>
    <i>
      <x v="10"/>
    </i>
    <i>
      <x v="11"/>
    </i>
  </rowItems>
  <colItems count="1">
    <i/>
  </colItems>
  <dataFields count="1">
    <dataField name="Sum of Box Office Revenue ($)" fld="5" baseField="0" baseItem="0" numFmtId="170"/>
  </dataFields>
  <formats count="1">
    <format dxfId="79">
      <pivotArea outline="0" collapsedLevelsAreSubtotals="1" fieldPosition="0"/>
    </format>
  </formats>
  <chartFormats count="2">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79DF99-2C90-4631-8D1A-11C9F4FD459C}" name="Most common Genr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0">
  <location ref="Q3:R20" firstHeaderRow="1" firstDataRow="1" firstDataCol="1"/>
  <pivotFields count="9">
    <pivotField dataField="1" showAll="0"/>
    <pivotField numFmtId="14" showAll="0"/>
    <pivotField axis="axisRow" showAll="0" sortType="ascending">
      <items count="18">
        <item x="1"/>
        <item x="6"/>
        <item x="15"/>
        <item x="3"/>
        <item x="2"/>
        <item x="5"/>
        <item x="16"/>
        <item x="4"/>
        <item x="13"/>
        <item x="11"/>
        <item x="7"/>
        <item x="10"/>
        <item x="12"/>
        <item x="14"/>
        <item x="9"/>
        <item x="8"/>
        <item x="0"/>
        <item t="default"/>
      </items>
      <autoSortScope>
        <pivotArea dataOnly="0" outline="0" fieldPosition="0">
          <references count="1">
            <reference field="4294967294" count="1" selected="0">
              <x v="0"/>
            </reference>
          </references>
        </pivotArea>
      </autoSortScope>
    </pivotField>
    <pivotField showAll="0"/>
    <pivotField numFmtId="164" showAll="0"/>
    <pivotField numFmtId="164" multipleItemSelectionAllowed="1" showAll="0"/>
    <pivotField numFmtId="164" showAll="0"/>
    <pivotField showAll="0">
      <items count="6">
        <item x="2"/>
        <item x="1"/>
        <item x="3"/>
        <item x="4"/>
        <item x="0"/>
        <item t="default"/>
      </items>
    </pivotField>
    <pivotField showAll="0"/>
  </pivotFields>
  <rowFields count="1">
    <field x="2"/>
  </rowFields>
  <rowItems count="17">
    <i>
      <x v="6"/>
    </i>
    <i>
      <x v="2"/>
    </i>
    <i>
      <x v="11"/>
    </i>
    <i>
      <x v="12"/>
    </i>
    <i>
      <x v="13"/>
    </i>
    <i>
      <x v="9"/>
    </i>
    <i>
      <x v="8"/>
    </i>
    <i>
      <x v="14"/>
    </i>
    <i>
      <x v="3"/>
    </i>
    <i>
      <x v="16"/>
    </i>
    <i>
      <x v="1"/>
    </i>
    <i>
      <x v="5"/>
    </i>
    <i>
      <x v="15"/>
    </i>
    <i>
      <x v="10"/>
    </i>
    <i>
      <x v="7"/>
    </i>
    <i>
      <x v="4"/>
    </i>
    <i>
      <x/>
    </i>
  </rowItems>
  <colItems count="1">
    <i/>
  </colItems>
  <dataFields count="1">
    <dataField name="Count of Movie Title" fld="0" subtotal="count" baseField="0" baseItem="0"/>
  </dataFields>
  <formats count="1">
    <format dxfId="83">
      <pivotArea outline="0" collapsedLevelsAreSubtotals="1" fieldPosition="0"/>
    </format>
  </formats>
  <chartFormats count="18">
    <chartFormat chart="19" format="19" series="1">
      <pivotArea type="data" outline="0" fieldPosition="0">
        <references count="1">
          <reference field="4294967294" count="1" selected="0">
            <x v="0"/>
          </reference>
        </references>
      </pivotArea>
    </chartFormat>
    <chartFormat chart="19" format="20">
      <pivotArea type="data" outline="0" fieldPosition="0">
        <references count="2">
          <reference field="4294967294" count="1" selected="0">
            <x v="0"/>
          </reference>
          <reference field="2" count="1" selected="0">
            <x v="6"/>
          </reference>
        </references>
      </pivotArea>
    </chartFormat>
    <chartFormat chart="19" format="21">
      <pivotArea type="data" outline="0" fieldPosition="0">
        <references count="2">
          <reference field="4294967294" count="1" selected="0">
            <x v="0"/>
          </reference>
          <reference field="2" count="1" selected="0">
            <x v="2"/>
          </reference>
        </references>
      </pivotArea>
    </chartFormat>
    <chartFormat chart="19" format="22">
      <pivotArea type="data" outline="0" fieldPosition="0">
        <references count="2">
          <reference field="4294967294" count="1" selected="0">
            <x v="0"/>
          </reference>
          <reference field="2" count="1" selected="0">
            <x v="11"/>
          </reference>
        </references>
      </pivotArea>
    </chartFormat>
    <chartFormat chart="19" format="23">
      <pivotArea type="data" outline="0" fieldPosition="0">
        <references count="2">
          <reference field="4294967294" count="1" selected="0">
            <x v="0"/>
          </reference>
          <reference field="2" count="1" selected="0">
            <x v="12"/>
          </reference>
        </references>
      </pivotArea>
    </chartFormat>
    <chartFormat chart="19" format="24">
      <pivotArea type="data" outline="0" fieldPosition="0">
        <references count="2">
          <reference field="4294967294" count="1" selected="0">
            <x v="0"/>
          </reference>
          <reference field="2" count="1" selected="0">
            <x v="13"/>
          </reference>
        </references>
      </pivotArea>
    </chartFormat>
    <chartFormat chart="19" format="25">
      <pivotArea type="data" outline="0" fieldPosition="0">
        <references count="2">
          <reference field="4294967294" count="1" selected="0">
            <x v="0"/>
          </reference>
          <reference field="2" count="1" selected="0">
            <x v="9"/>
          </reference>
        </references>
      </pivotArea>
    </chartFormat>
    <chartFormat chart="19" format="26">
      <pivotArea type="data" outline="0" fieldPosition="0">
        <references count="2">
          <reference field="4294967294" count="1" selected="0">
            <x v="0"/>
          </reference>
          <reference field="2" count="1" selected="0">
            <x v="8"/>
          </reference>
        </references>
      </pivotArea>
    </chartFormat>
    <chartFormat chart="19" format="27">
      <pivotArea type="data" outline="0" fieldPosition="0">
        <references count="2">
          <reference field="4294967294" count="1" selected="0">
            <x v="0"/>
          </reference>
          <reference field="2" count="1" selected="0">
            <x v="14"/>
          </reference>
        </references>
      </pivotArea>
    </chartFormat>
    <chartFormat chart="19" format="28">
      <pivotArea type="data" outline="0" fieldPosition="0">
        <references count="2">
          <reference field="4294967294" count="1" selected="0">
            <x v="0"/>
          </reference>
          <reference field="2" count="1" selected="0">
            <x v="3"/>
          </reference>
        </references>
      </pivotArea>
    </chartFormat>
    <chartFormat chart="19" format="29">
      <pivotArea type="data" outline="0" fieldPosition="0">
        <references count="2">
          <reference field="4294967294" count="1" selected="0">
            <x v="0"/>
          </reference>
          <reference field="2" count="1" selected="0">
            <x v="16"/>
          </reference>
        </references>
      </pivotArea>
    </chartFormat>
    <chartFormat chart="19" format="30">
      <pivotArea type="data" outline="0" fieldPosition="0">
        <references count="2">
          <reference field="4294967294" count="1" selected="0">
            <x v="0"/>
          </reference>
          <reference field="2" count="1" selected="0">
            <x v="1"/>
          </reference>
        </references>
      </pivotArea>
    </chartFormat>
    <chartFormat chart="19" format="31">
      <pivotArea type="data" outline="0" fieldPosition="0">
        <references count="2">
          <reference field="4294967294" count="1" selected="0">
            <x v="0"/>
          </reference>
          <reference field="2" count="1" selected="0">
            <x v="5"/>
          </reference>
        </references>
      </pivotArea>
    </chartFormat>
    <chartFormat chart="19" format="32">
      <pivotArea type="data" outline="0" fieldPosition="0">
        <references count="2">
          <reference field="4294967294" count="1" selected="0">
            <x v="0"/>
          </reference>
          <reference field="2" count="1" selected="0">
            <x v="15"/>
          </reference>
        </references>
      </pivotArea>
    </chartFormat>
    <chartFormat chart="19" format="33">
      <pivotArea type="data" outline="0" fieldPosition="0">
        <references count="2">
          <reference field="4294967294" count="1" selected="0">
            <x v="0"/>
          </reference>
          <reference field="2" count="1" selected="0">
            <x v="10"/>
          </reference>
        </references>
      </pivotArea>
    </chartFormat>
    <chartFormat chart="19" format="34">
      <pivotArea type="data" outline="0" fieldPosition="0">
        <references count="2">
          <reference field="4294967294" count="1" selected="0">
            <x v="0"/>
          </reference>
          <reference field="2" count="1" selected="0">
            <x v="7"/>
          </reference>
        </references>
      </pivotArea>
    </chartFormat>
    <chartFormat chart="19" format="35">
      <pivotArea type="data" outline="0" fieldPosition="0">
        <references count="2">
          <reference field="4294967294" count="1" selected="0">
            <x v="0"/>
          </reference>
          <reference field="2" count="1" selected="0">
            <x v="4"/>
          </reference>
        </references>
      </pivotArea>
    </chartFormat>
    <chartFormat chart="19" format="36">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4AED1B-0D75-4B49-A97C-CD979CE4AD10}" name="Directors Revenu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
  <location ref="I3:K8" firstHeaderRow="0" firstDataRow="1" firstDataCol="1"/>
  <pivotFields count="9">
    <pivotField showAll="0"/>
    <pivotField numFmtId="14" showAll="0"/>
    <pivotField showAll="0"/>
    <pivotField axis="axisRow" showAll="0" measureFilter="1" sortType="ascending">
      <items count="415">
        <item x="289"/>
        <item x="251"/>
        <item x="410"/>
        <item x="403"/>
        <item x="368"/>
        <item x="281"/>
        <item x="357"/>
        <item x="168"/>
        <item x="126"/>
        <item x="98"/>
        <item x="396"/>
        <item x="222"/>
        <item x="115"/>
        <item x="180"/>
        <item x="176"/>
        <item x="157"/>
        <item x="187"/>
        <item x="318"/>
        <item x="218"/>
        <item x="166"/>
        <item x="52"/>
        <item x="195"/>
        <item x="358"/>
        <item x="129"/>
        <item x="243"/>
        <item x="53"/>
        <item x="293"/>
        <item x="208"/>
        <item x="12"/>
        <item x="305"/>
        <item x="215"/>
        <item x="68"/>
        <item x="177"/>
        <item x="25"/>
        <item x="259"/>
        <item x="170"/>
        <item x="2"/>
        <item x="252"/>
        <item x="183"/>
        <item x="313"/>
        <item x="29"/>
        <item x="278"/>
        <item x="413"/>
        <item x="37"/>
        <item x="35"/>
        <item x="367"/>
        <item x="349"/>
        <item x="258"/>
        <item x="178"/>
        <item x="366"/>
        <item x="297"/>
        <item x="255"/>
        <item x="153"/>
        <item x="61"/>
        <item x="331"/>
        <item x="5"/>
        <item x="13"/>
        <item x="364"/>
        <item x="409"/>
        <item x="232"/>
        <item x="97"/>
        <item x="20"/>
        <item x="47"/>
        <item x="253"/>
        <item x="247"/>
        <item x="320"/>
        <item x="152"/>
        <item x="83"/>
        <item x="217"/>
        <item x="226"/>
        <item x="78"/>
        <item x="380"/>
        <item x="301"/>
        <item x="96"/>
        <item x="145"/>
        <item x="142"/>
        <item x="268"/>
        <item x="265"/>
        <item x="92"/>
        <item x="287"/>
        <item x="23"/>
        <item x="65"/>
        <item x="111"/>
        <item x="59"/>
        <item x="377"/>
        <item x="400"/>
        <item x="242"/>
        <item x="71"/>
        <item x="201"/>
        <item x="0"/>
        <item x="406"/>
        <item x="62"/>
        <item x="87"/>
        <item x="274"/>
        <item x="204"/>
        <item x="89"/>
        <item x="93"/>
        <item x="80"/>
        <item x="327"/>
        <item x="167"/>
        <item x="117"/>
        <item x="128"/>
        <item x="332"/>
        <item x="212"/>
        <item x="191"/>
        <item x="18"/>
        <item x="348"/>
        <item x="154"/>
        <item x="387"/>
        <item x="245"/>
        <item x="395"/>
        <item x="334"/>
        <item x="125"/>
        <item x="131"/>
        <item x="234"/>
        <item x="241"/>
        <item x="233"/>
        <item x="194"/>
        <item x="120"/>
        <item x="182"/>
        <item x="352"/>
        <item x="90"/>
        <item x="57"/>
        <item x="324"/>
        <item x="95"/>
        <item x="91"/>
        <item x="296"/>
        <item x="397"/>
        <item x="321"/>
        <item x="329"/>
        <item x="220"/>
        <item x="376"/>
        <item x="225"/>
        <item x="175"/>
        <item x="227"/>
        <item x="109"/>
        <item x="378"/>
        <item x="275"/>
        <item x="84"/>
        <item x="319"/>
        <item x="44"/>
        <item x="264"/>
        <item x="116"/>
        <item x="355"/>
        <item x="192"/>
        <item x="104"/>
        <item x="359"/>
        <item x="85"/>
        <item x="99"/>
        <item x="147"/>
        <item x="130"/>
        <item x="341"/>
        <item x="174"/>
        <item x="228"/>
        <item x="229"/>
        <item x="40"/>
        <item x="401"/>
        <item x="302"/>
        <item x="216"/>
        <item x="239"/>
        <item x="69"/>
        <item x="236"/>
        <item x="337"/>
        <item x="342"/>
        <item x="114"/>
        <item x="199"/>
        <item x="86"/>
        <item x="284"/>
        <item x="11"/>
        <item x="214"/>
        <item x="354"/>
        <item x="373"/>
        <item x="365"/>
        <item x="169"/>
        <item x="356"/>
        <item x="362"/>
        <item x="386"/>
        <item x="140"/>
        <item x="374"/>
        <item x="224"/>
        <item x="310"/>
        <item x="205"/>
        <item x="149"/>
        <item x="298"/>
        <item x="402"/>
        <item x="184"/>
        <item x="105"/>
        <item x="161"/>
        <item x="371"/>
        <item x="240"/>
        <item x="54"/>
        <item x="172"/>
        <item x="188"/>
        <item x="314"/>
        <item x="213"/>
        <item x="121"/>
        <item x="311"/>
        <item x="49"/>
        <item x="30"/>
        <item x="391"/>
        <item x="384"/>
        <item x="282"/>
        <item x="288"/>
        <item x="8"/>
        <item x="26"/>
        <item x="51"/>
        <item x="107"/>
        <item x="60"/>
        <item x="22"/>
        <item x="31"/>
        <item x="150"/>
        <item x="244"/>
        <item x="122"/>
        <item x="343"/>
        <item x="280"/>
        <item x="291"/>
        <item x="231"/>
        <item x="250"/>
        <item x="207"/>
        <item x="309"/>
        <item x="106"/>
        <item x="63"/>
        <item x="151"/>
        <item x="323"/>
        <item x="210"/>
        <item x="100"/>
        <item x="411"/>
        <item x="15"/>
        <item x="389"/>
        <item x="146"/>
        <item x="249"/>
        <item x="388"/>
        <item x="330"/>
        <item x="196"/>
        <item x="303"/>
        <item x="256"/>
        <item x="269"/>
        <item x="295"/>
        <item x="285"/>
        <item x="141"/>
        <item x="382"/>
        <item x="254"/>
        <item x="390"/>
        <item x="206"/>
        <item x="173"/>
        <item x="165"/>
        <item x="17"/>
        <item x="299"/>
        <item x="32"/>
        <item x="133"/>
        <item x="408"/>
        <item x="286"/>
        <item x="300"/>
        <item x="261"/>
        <item x="112"/>
        <item x="392"/>
        <item x="79"/>
        <item x="162"/>
        <item x="73"/>
        <item x="346"/>
        <item x="158"/>
        <item x="379"/>
        <item x="1"/>
        <item x="156"/>
        <item x="159"/>
        <item x="263"/>
        <item x="43"/>
        <item x="7"/>
        <item x="304"/>
        <item x="9"/>
        <item x="134"/>
        <item x="209"/>
        <item x="322"/>
        <item x="325"/>
        <item x="370"/>
        <item x="81"/>
        <item x="58"/>
        <item x="328"/>
        <item x="198"/>
        <item x="347"/>
        <item x="94"/>
        <item x="74"/>
        <item x="24"/>
        <item x="103"/>
        <item x="4"/>
        <item x="353"/>
        <item x="257"/>
        <item x="277"/>
        <item x="10"/>
        <item x="185"/>
        <item x="308"/>
        <item x="113"/>
        <item x="148"/>
        <item x="394"/>
        <item x="339"/>
        <item x="363"/>
        <item x="230"/>
        <item x="155"/>
        <item x="36"/>
        <item x="88"/>
        <item x="317"/>
        <item x="66"/>
        <item x="345"/>
        <item x="351"/>
        <item x="412"/>
        <item x="248"/>
        <item x="28"/>
        <item x="3"/>
        <item x="312"/>
        <item x="315"/>
        <item x="82"/>
        <item x="137"/>
        <item x="361"/>
        <item x="189"/>
        <item x="124"/>
        <item x="56"/>
        <item x="333"/>
        <item x="171"/>
        <item x="266"/>
        <item x="38"/>
        <item x="46"/>
        <item x="235"/>
        <item x="19"/>
        <item x="119"/>
        <item x="193"/>
        <item x="393"/>
        <item x="372"/>
        <item x="385"/>
        <item x="237"/>
        <item x="101"/>
        <item x="344"/>
        <item x="139"/>
        <item x="138"/>
        <item x="39"/>
        <item x="108"/>
        <item x="267"/>
        <item x="369"/>
        <item x="67"/>
        <item x="203"/>
        <item x="338"/>
        <item x="132"/>
        <item x="34"/>
        <item x="202"/>
        <item x="276"/>
        <item x="72"/>
        <item x="42"/>
        <item x="77"/>
        <item x="14"/>
        <item x="336"/>
        <item x="398"/>
        <item x="197"/>
        <item x="70"/>
        <item x="260"/>
        <item x="136"/>
        <item x="279"/>
        <item x="326"/>
        <item x="200"/>
        <item x="405"/>
        <item x="221"/>
        <item x="307"/>
        <item x="290"/>
        <item x="350"/>
        <item x="340"/>
        <item x="102"/>
        <item x="238"/>
        <item x="135"/>
        <item x="143"/>
        <item x="262"/>
        <item x="48"/>
        <item x="211"/>
        <item x="272"/>
        <item x="186"/>
        <item x="110"/>
        <item x="219"/>
        <item x="407"/>
        <item x="181"/>
        <item x="271"/>
        <item x="399"/>
        <item x="223"/>
        <item x="41"/>
        <item x="127"/>
        <item x="75"/>
        <item x="246"/>
        <item x="144"/>
        <item x="16"/>
        <item x="55"/>
        <item x="316"/>
        <item x="283"/>
        <item x="375"/>
        <item x="164"/>
        <item x="270"/>
        <item x="64"/>
        <item x="123"/>
        <item x="292"/>
        <item x="381"/>
        <item x="160"/>
        <item x="273"/>
        <item x="118"/>
        <item x="76"/>
        <item x="163"/>
        <item x="383"/>
        <item x="21"/>
        <item x="50"/>
        <item x="190"/>
        <item x="179"/>
        <item x="27"/>
        <item x="294"/>
        <item x="360"/>
        <item x="335"/>
        <item x="45"/>
        <item x="6"/>
        <item x="404"/>
        <item x="33"/>
        <item x="306"/>
        <item t="default"/>
      </items>
      <autoSortScope>
        <pivotArea dataOnly="0" outline="0" fieldPosition="0">
          <references count="1">
            <reference field="4294967294" count="1" selected="0">
              <x v="0"/>
            </reference>
          </references>
        </pivotArea>
      </autoSortScope>
    </pivotField>
    <pivotField numFmtId="164" showAll="0"/>
    <pivotField dataField="1" numFmtId="164" multipleItemSelectionAllowed="1" showAll="0">
      <items count="448">
        <item h="1" x="20"/>
        <item h="1" x="377"/>
        <item h="1" x="168"/>
        <item h="1" x="123"/>
        <item h="1" x="252"/>
        <item h="1" x="422"/>
        <item h="1" x="203"/>
        <item h="1" x="155"/>
        <item h="1" x="332"/>
        <item h="1" x="393"/>
        <item h="1" x="162"/>
        <item h="1" x="137"/>
        <item h="1" x="433"/>
        <item h="1" x="53"/>
        <item h="1" x="7"/>
        <item h="1" x="152"/>
        <item h="1" x="51"/>
        <item h="1" x="265"/>
        <item h="1" x="427"/>
        <item h="1" x="35"/>
        <item h="1" x="8"/>
        <item h="1" x="202"/>
        <item h="1" x="31"/>
        <item h="1" x="232"/>
        <item h="1" x="437"/>
        <item h="1" x="190"/>
        <item h="1" x="76"/>
        <item h="1" x="386"/>
        <item h="1" x="56"/>
        <item h="1" x="396"/>
        <item h="1" x="12"/>
        <item h="1" x="410"/>
        <item h="1" x="154"/>
        <item h="1" x="148"/>
        <item h="1" x="70"/>
        <item h="1" x="58"/>
        <item h="1" x="221"/>
        <item h="1" x="321"/>
        <item h="1" x="187"/>
        <item h="1" x="387"/>
        <item h="1" x="243"/>
        <item h="1" x="381"/>
        <item h="1" x="194"/>
        <item h="1" x="325"/>
        <item h="1" x="104"/>
        <item h="1" x="107"/>
        <item h="1" x="113"/>
        <item h="1" x="13"/>
        <item h="1" x="106"/>
        <item h="1" x="234"/>
        <item h="1" x="253"/>
        <item h="1" x="61"/>
        <item h="1" x="401"/>
        <item h="1" x="424"/>
        <item h="1" x="127"/>
        <item h="1" x="41"/>
        <item h="1" x="39"/>
        <item h="1" x="356"/>
        <item h="1" x="426"/>
        <item h="1" x="394"/>
        <item h="1" x="245"/>
        <item h="1" x="36"/>
        <item h="1" x="320"/>
        <item h="1" x="240"/>
        <item h="1" x="174"/>
        <item h="1" x="74"/>
        <item h="1" x="330"/>
        <item h="1" x="210"/>
        <item h="1" x="44"/>
        <item h="1" x="368"/>
        <item h="1" x="161"/>
        <item h="1" x="105"/>
        <item h="1" x="38"/>
        <item h="1" x="15"/>
        <item h="1" x="419"/>
        <item h="1" x="117"/>
        <item h="1" x="11"/>
        <item h="1" x="344"/>
        <item h="1" x="417"/>
        <item h="1" x="305"/>
        <item h="1" x="95"/>
        <item h="1" x="414"/>
        <item h="1" x="22"/>
        <item h="1" x="72"/>
        <item h="1" x="443"/>
        <item h="1" x="26"/>
        <item h="1" x="149"/>
        <item h="1" x="166"/>
        <item h="1" x="84"/>
        <item h="1" x="42"/>
        <item h="1" x="87"/>
        <item h="1" x="388"/>
        <item h="1" x="267"/>
        <item h="1" x="434"/>
        <item h="1" x="272"/>
        <item h="1" x="404"/>
        <item h="1" x="244"/>
        <item h="1" x="103"/>
        <item h="1" x="294"/>
        <item h="1" x="175"/>
        <item h="1" x="201"/>
        <item h="1" x="99"/>
        <item h="1" x="247"/>
        <item h="1" x="112"/>
        <item h="1" x="428"/>
        <item h="1" x="292"/>
        <item h="1" x="21"/>
        <item h="1" x="375"/>
        <item h="1" x="67"/>
        <item h="1" x="157"/>
        <item h="1" x="17"/>
        <item h="1" x="14"/>
        <item h="1" x="50"/>
        <item h="1" x="79"/>
        <item h="1" x="60"/>
        <item h="1" x="338"/>
        <item h="1" x="163"/>
        <item h="1" x="362"/>
        <item h="1" x="280"/>
        <item h="1" x="54"/>
        <item h="1" x="406"/>
        <item h="1" x="304"/>
        <item h="1" x="178"/>
        <item h="1" x="257"/>
        <item h="1" x="40"/>
        <item h="1" x="429"/>
        <item h="1" x="331"/>
        <item h="1" x="199"/>
        <item h="1" x="185"/>
        <item h="1" x="46"/>
        <item h="1" x="90"/>
        <item h="1" x="59"/>
        <item h="1" x="262"/>
        <item h="1" x="91"/>
        <item h="1" x="198"/>
        <item h="1" x="303"/>
        <item h="1" x="208"/>
        <item h="1" x="94"/>
        <item h="1" x="360"/>
        <item h="1" x="230"/>
        <item h="1" x="409"/>
        <item h="1" x="420"/>
        <item h="1" x="96"/>
        <item h="1" x="65"/>
        <item h="1" x="255"/>
        <item h="1" x="182"/>
        <item h="1" x="132"/>
        <item h="1" x="278"/>
        <item h="1" x="374"/>
        <item h="1" x="436"/>
        <item h="1" x="282"/>
        <item h="1" x="337"/>
        <item h="1" x="212"/>
        <item h="1" x="211"/>
        <item h="1" x="289"/>
        <item h="1" x="33"/>
        <item h="1" x="446"/>
        <item h="1" x="83"/>
        <item h="1" x="16"/>
        <item h="1" x="339"/>
        <item h="1" x="264"/>
        <item h="1" x="10"/>
        <item h="1" x="380"/>
        <item h="1" x="403"/>
        <item h="1" x="363"/>
        <item h="1" x="165"/>
        <item h="1" x="438"/>
        <item h="1" x="49"/>
        <item h="1" x="116"/>
        <item h="1" x="349"/>
        <item h="1" x="425"/>
        <item h="1" x="315"/>
        <item h="1" x="445"/>
        <item h="1" x="136"/>
        <item h="1" x="307"/>
        <item h="1" x="317"/>
        <item h="1" x="277"/>
        <item h="1" x="273"/>
        <item h="1" x="340"/>
        <item h="1" x="156"/>
        <item h="1" x="285"/>
        <item h="1" x="197"/>
        <item h="1" x="219"/>
        <item h="1" x="318"/>
        <item h="1" x="47"/>
        <item h="1" x="1"/>
        <item h="1" x="266"/>
        <item h="1" x="399"/>
        <item h="1" x="126"/>
        <item h="1" x="191"/>
        <item h="1" x="430"/>
        <item h="1" x="98"/>
        <item h="1" x="68"/>
        <item h="1" x="80"/>
        <item h="1" x="343"/>
        <item h="1" x="281"/>
        <item h="1" x="227"/>
        <item h="1" x="250"/>
        <item h="1" x="271"/>
        <item h="1" x="383"/>
        <item h="1" x="312"/>
        <item h="1" x="141"/>
        <item h="1" x="405"/>
        <item h="1" x="128"/>
        <item h="1" x="270"/>
        <item h="1" x="359"/>
        <item h="1" x="276"/>
        <item h="1" x="225"/>
        <item h="1" x="158"/>
        <item h="1" x="223"/>
        <item h="1" x="77"/>
        <item h="1" x="287"/>
        <item h="1" x="204"/>
        <item h="1" x="384"/>
        <item h="1" x="268"/>
        <item h="1" x="373"/>
        <item h="1" x="286"/>
        <item h="1" x="358"/>
        <item h="1" x="195"/>
        <item h="1" x="392"/>
        <item h="1" x="142"/>
        <item h="1" x="241"/>
        <item h="1" x="411"/>
        <item h="1" x="6"/>
        <item h="1" x="402"/>
        <item h="1" x="366"/>
        <item h="1" x="43"/>
        <item h="1" x="258"/>
        <item h="1" x="297"/>
        <item h="1" x="160"/>
        <item h="1" x="125"/>
        <item h="1" x="326"/>
        <item h="1" x="57"/>
        <item h="1" x="248"/>
        <item h="1" x="418"/>
        <item h="1" x="220"/>
        <item h="1" x="319"/>
        <item h="1" x="283"/>
        <item h="1" x="110"/>
        <item h="1" x="385"/>
        <item h="1" x="275"/>
        <item h="1" x="228"/>
        <item h="1" x="231"/>
        <item h="1" x="131"/>
        <item h="1" x="207"/>
        <item h="1" x="0"/>
        <item h="1" x="314"/>
        <item h="1" x="367"/>
        <item h="1" x="306"/>
        <item h="1" x="111"/>
        <item h="1" x="145"/>
        <item h="1" x="274"/>
        <item h="1" x="130"/>
        <item h="1" x="236"/>
        <item h="1" x="18"/>
        <item h="1" x="432"/>
        <item h="1" x="242"/>
        <item h="1" x="229"/>
        <item h="1" x="88"/>
        <item h="1" x="376"/>
        <item h="1" x="246"/>
        <item h="1" x="382"/>
        <item h="1" x="398"/>
        <item h="1" x="32"/>
        <item h="1" x="172"/>
        <item h="1" x="412"/>
        <item h="1" x="62"/>
        <item h="1" x="45"/>
        <item h="1" x="224"/>
        <item h="1" x="408"/>
        <item h="1" x="63"/>
        <item h="1" x="2"/>
        <item h="1" x="114"/>
        <item h="1" x="444"/>
        <item h="1" x="311"/>
        <item h="1" x="239"/>
        <item h="1" x="28"/>
        <item h="1" x="151"/>
        <item h="1" x="310"/>
        <item h="1" x="170"/>
        <item h="1" x="361"/>
        <item h="1" x="226"/>
        <item h="1" x="391"/>
        <item h="1" x="118"/>
        <item h="1" x="183"/>
        <item h="1" x="254"/>
        <item h="1" x="121"/>
        <item h="1" x="259"/>
        <item h="1" x="372"/>
        <item h="1" x="346"/>
        <item h="1" x="413"/>
        <item h="1" x="218"/>
        <item h="1" x="147"/>
        <item h="1" x="102"/>
        <item h="1" x="144"/>
        <item h="1" x="423"/>
        <item h="1" x="353"/>
        <item h="1" x="48"/>
        <item h="1" x="100"/>
        <item h="1" x="89"/>
        <item h="1" x="66"/>
        <item h="1" x="140"/>
        <item h="1" x="341"/>
        <item h="1" x="177"/>
        <item h="1" x="316"/>
        <item h="1" x="328"/>
        <item h="1" x="327"/>
        <item h="1" x="355"/>
        <item h="1" x="192"/>
        <item h="1" x="333"/>
        <item h="1" x="357"/>
        <item h="1" x="176"/>
        <item h="1" x="188"/>
        <item h="1" x="290"/>
        <item h="1" x="378"/>
        <item h="1" x="416"/>
        <item h="1" x="3"/>
        <item h="1" x="293"/>
        <item h="1" x="235"/>
        <item h="1" x="205"/>
        <item h="1" x="435"/>
        <item h="1" x="335"/>
        <item h="1" x="269"/>
        <item h="1" x="108"/>
        <item h="1" x="55"/>
        <item h="1" x="299"/>
        <item h="1" x="86"/>
        <item h="1" x="115"/>
        <item h="1" x="150"/>
        <item h="1" x="214"/>
        <item h="1" x="124"/>
        <item h="1" x="347"/>
        <item h="1" x="30"/>
        <item h="1" x="354"/>
        <item h="1" x="23"/>
        <item h="1" x="24"/>
        <item h="1" x="288"/>
        <item h="1" x="279"/>
        <item h="1" x="256"/>
        <item h="1" x="69"/>
        <item h="1" x="301"/>
        <item h="1" x="263"/>
        <item h="1" x="291"/>
        <item h="1" x="19"/>
        <item h="1" x="238"/>
        <item h="1" x="71"/>
        <item h="1" x="379"/>
        <item h="1" x="122"/>
        <item h="1" x="27"/>
        <item h="1" x="97"/>
        <item h="1" x="206"/>
        <item h="1" x="64"/>
        <item h="1" x="173"/>
        <item h="1" x="200"/>
        <item h="1" x="313"/>
        <item h="1" x="421"/>
        <item h="1" x="93"/>
        <item h="1" x="217"/>
        <item h="1" x="237"/>
        <item h="1" x="81"/>
        <item h="1" x="329"/>
        <item h="1" x="37"/>
        <item h="1" x="9"/>
        <item h="1" x="440"/>
        <item h="1" x="334"/>
        <item h="1" x="261"/>
        <item h="1" x="336"/>
        <item h="1" x="186"/>
        <item h="1" x="322"/>
        <item h="1" x="323"/>
        <item h="1" x="216"/>
        <item h="1" x="397"/>
        <item h="1" x="4"/>
        <item h="1" x="159"/>
        <item h="1" x="5"/>
        <item h="1" x="309"/>
        <item h="1" x="395"/>
        <item h="1" x="153"/>
        <item h="1" x="370"/>
        <item h="1" x="85"/>
        <item h="1" x="342"/>
        <item h="1" x="215"/>
        <item h="1" x="364"/>
        <item h="1" x="415"/>
        <item h="1" x="133"/>
        <item h="1" x="345"/>
        <item h="1" x="213"/>
        <item h="1" x="209"/>
        <item h="1" x="138"/>
        <item h="1" x="120"/>
        <item h="1" x="92"/>
        <item h="1" x="233"/>
        <item h="1" x="109"/>
        <item h="1" x="296"/>
        <item h="1" x="180"/>
        <item h="1" x="143"/>
        <item h="1" x="196"/>
        <item h="1" x="129"/>
        <item h="1" x="251"/>
        <item h="1" x="284"/>
        <item h="1" x="249"/>
        <item h="1" x="222"/>
        <item h="1" x="164"/>
        <item h="1" x="407"/>
        <item h="1" x="82"/>
        <item h="1" x="431"/>
        <item h="1" x="302"/>
        <item h="1" x="169"/>
        <item h="1" x="179"/>
        <item h="1" x="365"/>
        <item h="1" x="134"/>
        <item h="1" x="300"/>
        <item h="1" x="260"/>
        <item h="1" x="29"/>
        <item h="1" x="167"/>
        <item h="1" x="119"/>
        <item h="1" x="389"/>
        <item h="1" x="439"/>
        <item h="1" x="441"/>
        <item h="1" x="25"/>
        <item h="1" x="298"/>
        <item h="1" x="371"/>
        <item h="1" x="324"/>
        <item h="1" x="171"/>
        <item h="1" x="135"/>
        <item h="1" x="189"/>
        <item h="1" x="369"/>
        <item h="1" x="295"/>
        <item h="1" x="352"/>
        <item h="1" x="184"/>
        <item h="1" x="146"/>
        <item h="1" x="193"/>
        <item h="1" x="350"/>
        <item h="1" x="73"/>
        <item h="1" x="52"/>
        <item h="1" x="390"/>
        <item h="1" x="181"/>
        <item x="442"/>
        <item x="351"/>
        <item x="308"/>
        <item x="75"/>
        <item x="101"/>
        <item x="400"/>
        <item x="34"/>
        <item x="139"/>
        <item x="348"/>
        <item x="78"/>
        <item t="default"/>
      </items>
    </pivotField>
    <pivotField dataField="1" numFmtId="164" showAll="0"/>
    <pivotField showAll="0">
      <items count="6">
        <item x="2"/>
        <item x="1"/>
        <item x="3"/>
        <item x="4"/>
        <item x="0"/>
        <item t="default"/>
      </items>
    </pivotField>
    <pivotField showAll="0"/>
  </pivotFields>
  <rowFields count="1">
    <field x="3"/>
  </rowFields>
  <rowItems count="5">
    <i>
      <x v="365"/>
    </i>
    <i>
      <x v="58"/>
    </i>
    <i>
      <x v="139"/>
    </i>
    <i>
      <x v="412"/>
    </i>
    <i>
      <x v="70"/>
    </i>
  </rowItems>
  <colFields count="1">
    <field x="-2"/>
  </colFields>
  <colItems count="2">
    <i>
      <x/>
    </i>
    <i i="1">
      <x v="1"/>
    </i>
  </colItems>
  <dataFields count="2">
    <dataField name="Sum of Box Office Revenue ($)" fld="5" baseField="0" baseItem="0"/>
    <dataField name="Sum of Profit($)" fld="6" baseField="0" baseItem="0"/>
  </dataFields>
  <formats count="1">
    <format dxfId="84">
      <pivotArea outline="0" collapsedLevelsAreSubtotals="1"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270DB6-5405-463A-B818-DE4DE1F0BC60}" sourceName="Year">
  <pivotTables>
    <pivotTable tabId="11" name="Movies Revenue"/>
    <pivotTable tabId="11" name="Directors Revenues"/>
    <pivotTable tabId="11" name="Most common Genre"/>
    <pivotTable tabId="11" name="PivotTable12"/>
    <pivotTable tabId="11" name="Revenue by Genre"/>
    <pivotTable tabId="11" name="Revenue per month"/>
  </pivotTables>
  <data>
    <tabular pivotCacheId="1295273369">
      <items count="5">
        <i x="2" s="1"/>
        <i x="1"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A13ED94-6C16-4A4A-A9B6-D14137861ED4}" cache="Slicer_Year" caption="Year" columnCount="5" showCaption="0" style="Slicer3" rowHeight="274320"/>
</slicers>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Gangster_Squad" TargetMode="External"/><Relationship Id="rId299" Type="http://schemas.openxmlformats.org/officeDocument/2006/relationships/hyperlink" Target="https://en.wikipedia.org/wiki/Seventh_Son_(film)" TargetMode="External"/><Relationship Id="rId21" Type="http://schemas.openxmlformats.org/officeDocument/2006/relationships/hyperlink" Target="https://en.wikipedia.org/wiki/Alex_Cross_(film)" TargetMode="External"/><Relationship Id="rId63" Type="http://schemas.openxmlformats.org/officeDocument/2006/relationships/hyperlink" Target="https://en.wikipedia.org/wiki/Chef_(film)" TargetMode="External"/><Relationship Id="rId159" Type="http://schemas.openxmlformats.org/officeDocument/2006/relationships/hyperlink" Target="https://en.wikipedia.org/wiki/Jack_Reacher_(film)" TargetMode="External"/><Relationship Id="rId324" Type="http://schemas.openxmlformats.org/officeDocument/2006/relationships/hyperlink" Target="https://en.wikipedia.org/wiki/Taken_2" TargetMode="External"/><Relationship Id="rId366" Type="http://schemas.openxmlformats.org/officeDocument/2006/relationships/hyperlink" Target="https://en.wikipedia.org/wiki/The_Expendables_3" TargetMode="External"/><Relationship Id="rId170" Type="http://schemas.openxmlformats.org/officeDocument/2006/relationships/hyperlink" Target="https://en.wikipedia.org/wiki/Keanu_(film)" TargetMode="External"/><Relationship Id="rId226" Type="http://schemas.openxmlformats.org/officeDocument/2006/relationships/hyperlink" Target="https://en.wikipedia.org/wiki/No_One_Lives" TargetMode="External"/><Relationship Id="rId433" Type="http://schemas.openxmlformats.org/officeDocument/2006/relationships/hyperlink" Target="https://en.wikipedia.org/wiki/The_Second_Best_Exotic_Marigold_Hotel" TargetMode="External"/><Relationship Id="rId268" Type="http://schemas.openxmlformats.org/officeDocument/2006/relationships/hyperlink" Target="https://en.wikipedia.org/wiki/Raiders_of_the_Lost_Ark" TargetMode="External"/><Relationship Id="rId475" Type="http://schemas.openxmlformats.org/officeDocument/2006/relationships/hyperlink" Target="https://en.wikipedia.org/wiki/Tusk_(2014_film)" TargetMode="External"/><Relationship Id="rId32" Type="http://schemas.openxmlformats.org/officeDocument/2006/relationships/hyperlink" Target="https://en.wikipedia.org/wiki/As_Above,_So_Below_(film)" TargetMode="External"/><Relationship Id="rId74" Type="http://schemas.openxmlformats.org/officeDocument/2006/relationships/hyperlink" Target="https://en.wikipedia.org/wiki/Danny_Collins_(film)" TargetMode="External"/><Relationship Id="rId128" Type="http://schemas.openxmlformats.org/officeDocument/2006/relationships/hyperlink" Target="https://en.wikipedia.org/wiki/Good_Deeds" TargetMode="External"/><Relationship Id="rId335" Type="http://schemas.openxmlformats.org/officeDocument/2006/relationships/hyperlink" Target="https://en.wikipedia.org/wiki/The_Age_of_Adaline" TargetMode="External"/><Relationship Id="rId377" Type="http://schemas.openxmlformats.org/officeDocument/2006/relationships/hyperlink" Target="https://en.wikipedia.org/wiki/The_Hangover_Part_III" TargetMode="External"/><Relationship Id="rId500" Type="http://schemas.openxmlformats.org/officeDocument/2006/relationships/hyperlink" Target="https://en.wikipedia.org/wiki/World_War_Z_(film)" TargetMode="External"/><Relationship Id="rId5" Type="http://schemas.openxmlformats.org/officeDocument/2006/relationships/hyperlink" Target="https://en.wikipedia.org/wiki/300:_Rise_of_an_Empire" TargetMode="External"/><Relationship Id="rId181" Type="http://schemas.openxmlformats.org/officeDocument/2006/relationships/hyperlink" Target="https://en.wikipedia.org/wiki/Life_of_Pi_(film)" TargetMode="External"/><Relationship Id="rId237" Type="http://schemas.openxmlformats.org/officeDocument/2006/relationships/hyperlink" Target="https://en.wikipedia.org/wiki/Pacific_Rim_(film)" TargetMode="External"/><Relationship Id="rId402" Type="http://schemas.openxmlformats.org/officeDocument/2006/relationships/hyperlink" Target="https://en.wikipedia.org/wiki/The_Legend_of_Hercules" TargetMode="External"/><Relationship Id="rId279" Type="http://schemas.openxmlformats.org/officeDocument/2006/relationships/hyperlink" Target="https://en.wikipedia.org/wiki/Rio_2" TargetMode="External"/><Relationship Id="rId444" Type="http://schemas.openxmlformats.org/officeDocument/2006/relationships/hyperlink" Target="https://en.wikipedia.org/wiki/The_Theory_of_Everything_(2014_film)" TargetMode="External"/><Relationship Id="rId486" Type="http://schemas.openxmlformats.org/officeDocument/2006/relationships/hyperlink" Target="https://en.wikipedia.org/wiki/Warcraft_(film)" TargetMode="External"/><Relationship Id="rId43" Type="http://schemas.openxmlformats.org/officeDocument/2006/relationships/hyperlink" Target="https://en.wikipedia.org/wiki/Beyond_the_Lights" TargetMode="External"/><Relationship Id="rId139" Type="http://schemas.openxmlformats.org/officeDocument/2006/relationships/hyperlink" Target="https://en.wikipedia.org/wiki/Hope_Springs_(2012_film)" TargetMode="External"/><Relationship Id="rId290" Type="http://schemas.openxmlformats.org/officeDocument/2006/relationships/hyperlink" Target="https://en.wikipedia.org/wiki/Rush_(2013_film)" TargetMode="External"/><Relationship Id="rId304" Type="http://schemas.openxmlformats.org/officeDocument/2006/relationships/hyperlink" Target="https://en.wikipedia.org/wiki/Silver_Linings_Playbook" TargetMode="External"/><Relationship Id="rId346" Type="http://schemas.openxmlformats.org/officeDocument/2006/relationships/hyperlink" Target="https://en.wikipedia.org/wiki/The_Butler" TargetMode="External"/><Relationship Id="rId388" Type="http://schemas.openxmlformats.org/officeDocument/2006/relationships/hyperlink" Target="https://en.wikipedia.org/wiki/The_Identical" TargetMode="External"/><Relationship Id="rId85" Type="http://schemas.openxmlformats.org/officeDocument/2006/relationships/hyperlink" Target="https://en.wikipedia.org/wiki/Divergent_(film)" TargetMode="External"/><Relationship Id="rId150" Type="http://schemas.openxmlformats.org/officeDocument/2006/relationships/hyperlink" Target="https://en.wikipedia.org/wiki/If_I_Stay_(film)" TargetMode="External"/><Relationship Id="rId192" Type="http://schemas.openxmlformats.org/officeDocument/2006/relationships/hyperlink" Target="https://en.wikipedia.org/wiki/Magic_in_the_Moonlight" TargetMode="External"/><Relationship Id="rId206" Type="http://schemas.openxmlformats.org/officeDocument/2006/relationships/hyperlink" Target="https://en.wikipedia.org/wiki/Moms%2527_Night_Out" TargetMode="External"/><Relationship Id="rId413" Type="http://schemas.openxmlformats.org/officeDocument/2006/relationships/hyperlink" Target="https://en.wikipedia.org/wiki/The_Monuments_Men" TargetMode="External"/><Relationship Id="rId248" Type="http://schemas.openxmlformats.org/officeDocument/2006/relationships/hyperlink" Target="https://en.wikipedia.org/wiki/Penguins_of_Madagascar" TargetMode="External"/><Relationship Id="rId455" Type="http://schemas.openxmlformats.org/officeDocument/2006/relationships/hyperlink" Target="https://en.wikipedia.org/wiki/The_Witch_(2015_film)" TargetMode="External"/><Relationship Id="rId497" Type="http://schemas.openxmlformats.org/officeDocument/2006/relationships/hyperlink" Target="https://en.wikipedia.org/wiki/Woman_in_Gold_(film)" TargetMode="External"/><Relationship Id="rId12" Type="http://schemas.openxmlformats.org/officeDocument/2006/relationships/hyperlink" Target="https://en.wikipedia.org/wiki/A_Long_Way_Down_(film)" TargetMode="External"/><Relationship Id="rId108" Type="http://schemas.openxmlformats.org/officeDocument/2006/relationships/hyperlink" Target="https://en.wikipedia.org/wiki/Fast_%2526_Furious_6" TargetMode="External"/><Relationship Id="rId315" Type="http://schemas.openxmlformats.org/officeDocument/2006/relationships/hyperlink" Target="https://en.wikipedia.org/wiki/Spy_(2015_film)" TargetMode="External"/><Relationship Id="rId357" Type="http://schemas.openxmlformats.org/officeDocument/2006/relationships/hyperlink" Target="https://en.wikipedia.org/wiki/The_Devil_Inside_(film)" TargetMode="External"/><Relationship Id="rId54" Type="http://schemas.openxmlformats.org/officeDocument/2006/relationships/hyperlink" Target="https://en.wikipedia.org/wiki/Burnt_(film)" TargetMode="External"/><Relationship Id="rId96" Type="http://schemas.openxmlformats.org/officeDocument/2006/relationships/hyperlink" Target="https://en.wikipedia.org/wiki/Edge_of_Tomorrow_(film)" TargetMode="External"/><Relationship Id="rId161" Type="http://schemas.openxmlformats.org/officeDocument/2006/relationships/hyperlink" Target="https://en.wikipedia.org/wiki/Jane_Got_a_Gun" TargetMode="External"/><Relationship Id="rId217" Type="http://schemas.openxmlformats.org/officeDocument/2006/relationships/hyperlink" Target="https://en.wikipedia.org/wiki/Need_for_Speed_(film)" TargetMode="External"/><Relationship Id="rId399" Type="http://schemas.openxmlformats.org/officeDocument/2006/relationships/hyperlink" Target="https://en.wikipedia.org/wiki/The_Last_Stand_(2013_film)" TargetMode="External"/><Relationship Id="rId259" Type="http://schemas.openxmlformats.org/officeDocument/2006/relationships/hyperlink" Target="https://en.wikipedia.org/wiki/Premium_Rush" TargetMode="External"/><Relationship Id="rId424" Type="http://schemas.openxmlformats.org/officeDocument/2006/relationships/hyperlink" Target="https://en.wikipedia.org/wiki/The_Pirates!_In_an_Adventure_with_Scientists_(film)" TargetMode="External"/><Relationship Id="rId466" Type="http://schemas.openxmlformats.org/officeDocument/2006/relationships/hyperlink" Target="https://en.wikipedia.org/wiki/Top_Gun" TargetMode="External"/><Relationship Id="rId23" Type="http://schemas.openxmlformats.org/officeDocument/2006/relationships/hyperlink" Target="https://en.wikipedia.org/wiki/Alvin_and_the_Chipmunks:_The_Road_Chip" TargetMode="External"/><Relationship Id="rId119" Type="http://schemas.openxmlformats.org/officeDocument/2006/relationships/hyperlink" Target="https://en.wikipedia.org/wiki/Get_on_Up_(film)" TargetMode="External"/><Relationship Id="rId270" Type="http://schemas.openxmlformats.org/officeDocument/2006/relationships/hyperlink" Target="https://en.wikipedia.org/wiki/Ratchet_%2526_Clank_(film)" TargetMode="External"/><Relationship Id="rId326" Type="http://schemas.openxmlformats.org/officeDocument/2006/relationships/hyperlink" Target="https://en.wikipedia.org/wiki/Ted_(film)" TargetMode="External"/><Relationship Id="rId65" Type="http://schemas.openxmlformats.org/officeDocument/2006/relationships/hyperlink" Target="https://en.wikipedia.org/wiki/Child_44_(film)" TargetMode="External"/><Relationship Id="rId130" Type="http://schemas.openxmlformats.org/officeDocument/2006/relationships/hyperlink" Target="https://en.wikipedia.org/wiki/Grown_Ups_2" TargetMode="External"/><Relationship Id="rId368" Type="http://schemas.openxmlformats.org/officeDocument/2006/relationships/hyperlink" Target="https://en.wikipedia.org/wiki/The_Fault_in_Our_Stars_(film)" TargetMode="External"/><Relationship Id="rId172" Type="http://schemas.openxmlformats.org/officeDocument/2006/relationships/hyperlink" Target="https://en.wikipedia.org/wiki/Killing_Them_Softly" TargetMode="External"/><Relationship Id="rId228" Type="http://schemas.openxmlformats.org/officeDocument/2006/relationships/hyperlink" Target="https://en.wikipedia.org/wiki/Non-Stop_(film)" TargetMode="External"/><Relationship Id="rId435" Type="http://schemas.openxmlformats.org/officeDocument/2006/relationships/hyperlink" Target="https://en.wikipedia.org/wiki/The_Secret_Life_of_Pets" TargetMode="External"/><Relationship Id="rId477" Type="http://schemas.openxmlformats.org/officeDocument/2006/relationships/hyperlink" Target="https://en.wikipedia.org/wiki/Unfinished_Business_(2015_film)" TargetMode="External"/><Relationship Id="rId281" Type="http://schemas.openxmlformats.org/officeDocument/2006/relationships/hyperlink" Target="https://en.wikipedia.org/wiki/Risen_(2016_film)" TargetMode="External"/><Relationship Id="rId337" Type="http://schemas.openxmlformats.org/officeDocument/2006/relationships/hyperlink" Target="https://en.wikipedia.org/wiki/The_Angry_Birds_Movie" TargetMode="External"/><Relationship Id="rId502" Type="http://schemas.openxmlformats.org/officeDocument/2006/relationships/hyperlink" Target="https://en.wikipedia.org/wiki/X-Men:_Apocalypse" TargetMode="External"/><Relationship Id="rId34" Type="http://schemas.openxmlformats.org/officeDocument/2006/relationships/hyperlink" Target="https://en.wikipedia.org/wiki/Barbershop:_The_Next_Cut" TargetMode="External"/><Relationship Id="rId76" Type="http://schemas.openxmlformats.org/officeDocument/2006/relationships/hyperlink" Target="https://en.wikipedia.org/wiki/Dark_Skies_(film)" TargetMode="External"/><Relationship Id="rId141" Type="http://schemas.openxmlformats.org/officeDocument/2006/relationships/hyperlink" Target="https://en.wikipedia.org/wiki/Hot_Pursuit_(2015_film)" TargetMode="External"/><Relationship Id="rId379" Type="http://schemas.openxmlformats.org/officeDocument/2006/relationships/hyperlink" Target="https://en.wikipedia.org/wiki/The_Heat_(film)" TargetMode="External"/><Relationship Id="rId7" Type="http://schemas.openxmlformats.org/officeDocument/2006/relationships/hyperlink" Target="https://en.wikipedia.org/wiki/%252771_(film)" TargetMode="External"/><Relationship Id="rId183" Type="http://schemas.openxmlformats.org/officeDocument/2006/relationships/hyperlink" Target="https://en.wikipedia.org/wiki/Lincoln_(2012_film)" TargetMode="External"/><Relationship Id="rId239" Type="http://schemas.openxmlformats.org/officeDocument/2006/relationships/hyperlink" Target="https://en.wikipedia.org/wiki/Pan_(2015_film)" TargetMode="External"/><Relationship Id="rId390" Type="http://schemas.openxmlformats.org/officeDocument/2006/relationships/hyperlink" Target="https://en.wikipedia.org/wiki/The_Impossible_(2012_film)" TargetMode="External"/><Relationship Id="rId404" Type="http://schemas.openxmlformats.org/officeDocument/2006/relationships/hyperlink" Target="https://en.wikipedia.org/wiki/The_Lego_Movie" TargetMode="External"/><Relationship Id="rId446" Type="http://schemas.openxmlformats.org/officeDocument/2006/relationships/hyperlink" Target="https://en.wikipedia.org/wiki/The_Transporter_Refueled" TargetMode="External"/><Relationship Id="rId250" Type="http://schemas.openxmlformats.org/officeDocument/2006/relationships/hyperlink" Target="https://en.wikipedia.org/wiki/Percy_Jackson:_Sea_of_Monsters" TargetMode="External"/><Relationship Id="rId292" Type="http://schemas.openxmlformats.org/officeDocument/2006/relationships/hyperlink" Target="https://en.wikipedia.org/wiki/Safe_House_(2012_film)" TargetMode="External"/><Relationship Id="rId306" Type="http://schemas.openxmlformats.org/officeDocument/2006/relationships/hyperlink" Target="https://en.wikipedia.org/wiki/Sinister_(film)" TargetMode="External"/><Relationship Id="rId488" Type="http://schemas.openxmlformats.org/officeDocument/2006/relationships/hyperlink" Target="https://en.wikipedia.org/wiki/What_Maisie_Knew_(film)" TargetMode="External"/><Relationship Id="rId45" Type="http://schemas.openxmlformats.org/officeDocument/2006/relationships/hyperlink" Target="https://en.wikipedia.org/wiki/Black_Mass_(film)" TargetMode="External"/><Relationship Id="rId87" Type="http://schemas.openxmlformats.org/officeDocument/2006/relationships/hyperlink" Target="https://en.wikipedia.org/wiki/Dolphin_Tale_2" TargetMode="External"/><Relationship Id="rId110" Type="http://schemas.openxmlformats.org/officeDocument/2006/relationships/hyperlink" Target="https://en.wikipedia.org/wiki/Florence_Foster_Jenkins_(film)" TargetMode="External"/><Relationship Id="rId348" Type="http://schemas.openxmlformats.org/officeDocument/2006/relationships/hyperlink" Target="https://en.wikipedia.org/wiki/The_Call_(2013_film)" TargetMode="External"/><Relationship Id="rId152" Type="http://schemas.openxmlformats.org/officeDocument/2006/relationships/hyperlink" Target="https://en.wikipedia.org/wiki/Independence_Day:_Resurgence" TargetMode="External"/><Relationship Id="rId194" Type="http://schemas.openxmlformats.org/officeDocument/2006/relationships/hyperlink" Target="https://en.wikipedia.org/wiki/Man_of_Steel_(film)" TargetMode="External"/><Relationship Id="rId208" Type="http://schemas.openxmlformats.org/officeDocument/2006/relationships/hyperlink" Target="https://en.wikipedia.org/wiki/Monster_Hunt" TargetMode="External"/><Relationship Id="rId415" Type="http://schemas.openxmlformats.org/officeDocument/2006/relationships/hyperlink" Target="https://en.wikipedia.org/wiki/The_Night_Before_(2015_film)" TargetMode="External"/><Relationship Id="rId457" Type="http://schemas.openxmlformats.org/officeDocument/2006/relationships/hyperlink" Target="https://en.wikipedia.org/wiki/The_Woman_in_Black_(2012_film)" TargetMode="External"/><Relationship Id="rId261" Type="http://schemas.openxmlformats.org/officeDocument/2006/relationships/hyperlink" Target="https://en.wikipedia.org/wiki/Prisoners_(2013_film)" TargetMode="External"/><Relationship Id="rId499" Type="http://schemas.openxmlformats.org/officeDocument/2006/relationships/hyperlink" Target="https://en.wikipedia.org/wiki/Woodlawn_(film)" TargetMode="External"/><Relationship Id="rId14" Type="http://schemas.openxmlformats.org/officeDocument/2006/relationships/hyperlink" Target="https://en.wikipedia.org/wiki/A_Most_Wanted_Man_(film)" TargetMode="External"/><Relationship Id="rId56" Type="http://schemas.openxmlformats.org/officeDocument/2006/relationships/hyperlink" Target="https://en.wikipedia.org/wiki/Captain_America:_The_Winter_Soldier" TargetMode="External"/><Relationship Id="rId317" Type="http://schemas.openxmlformats.org/officeDocument/2006/relationships/hyperlink" Target="https://en.wikipedia.org/wiki/Stand_by_Me_Doraemon" TargetMode="External"/><Relationship Id="rId359" Type="http://schemas.openxmlformats.org/officeDocument/2006/relationships/hyperlink" Target="https://en.wikipedia.org/wiki/The_Divergent_Series:_Allegiant" TargetMode="External"/><Relationship Id="rId98" Type="http://schemas.openxmlformats.org/officeDocument/2006/relationships/hyperlink" Target="https://en.wikipedia.org/wiki/Embrace_of_the_Serpent" TargetMode="External"/><Relationship Id="rId121" Type="http://schemas.openxmlformats.org/officeDocument/2006/relationships/hyperlink" Target="https://en.wikipedia.org/wiki/Ghost_Rider:_Spirit_of_Vengeance" TargetMode="External"/><Relationship Id="rId163" Type="http://schemas.openxmlformats.org/officeDocument/2006/relationships/hyperlink" Target="https://en.wikipedia.org/wiki/Jeff,_Who_Lives_at_Home" TargetMode="External"/><Relationship Id="rId219" Type="http://schemas.openxmlformats.org/officeDocument/2006/relationships/hyperlink" Target="https://en.wikipedia.org/wiki/Neighbors_2:_Sorority_Rising" TargetMode="External"/><Relationship Id="rId370" Type="http://schemas.openxmlformats.org/officeDocument/2006/relationships/hyperlink" Target="https://en.wikipedia.org/wiki/The_Forest_(2016_film)" TargetMode="External"/><Relationship Id="rId426" Type="http://schemas.openxmlformats.org/officeDocument/2006/relationships/hyperlink" Target="https://en.wikipedia.org/wiki/The_Possession_(2012_film)" TargetMode="External"/><Relationship Id="rId230" Type="http://schemas.openxmlformats.org/officeDocument/2006/relationships/hyperlink" Target="https://en.wikipedia.org/wiki/Now_You_See_Me_2" TargetMode="External"/><Relationship Id="rId468" Type="http://schemas.openxmlformats.org/officeDocument/2006/relationships/hyperlink" Target="https://en.wikipedia.org/wiki/Trance_(2013_film)" TargetMode="External"/><Relationship Id="rId25" Type="http://schemas.openxmlformats.org/officeDocument/2006/relationships/hyperlink" Target="https://en.wikipedia.org/wiki/American_Sniper" TargetMode="External"/><Relationship Id="rId67" Type="http://schemas.openxmlformats.org/officeDocument/2006/relationships/hyperlink" Target="https://en.wikipedia.org/wiki/Cloud_Atlas_(film)" TargetMode="External"/><Relationship Id="rId272" Type="http://schemas.openxmlformats.org/officeDocument/2006/relationships/hyperlink" Target="https://en.wikipedia.org/wiki/Red_Dawn_(2012_film)" TargetMode="External"/><Relationship Id="rId328" Type="http://schemas.openxmlformats.org/officeDocument/2006/relationships/hyperlink" Target="https://en.wikipedia.org/wiki/Teenage_Mutant_Ninja_Turtles_(2014_film)" TargetMode="External"/><Relationship Id="rId132" Type="http://schemas.openxmlformats.org/officeDocument/2006/relationships/hyperlink" Target="https://en.wikipedia.org/wiki/Hands_of_Stone" TargetMode="External"/><Relationship Id="rId174" Type="http://schemas.openxmlformats.org/officeDocument/2006/relationships/hyperlink" Target="https://en.wikipedia.org/wiki/Krampus_(film)" TargetMode="External"/><Relationship Id="rId381" Type="http://schemas.openxmlformats.org/officeDocument/2006/relationships/hyperlink" Target="https://en.wikipedia.org/wiki/The_Host_(2013_film)" TargetMode="External"/><Relationship Id="rId241" Type="http://schemas.openxmlformats.org/officeDocument/2006/relationships/hyperlink" Target="https://en.wikipedia.org/wiki/Paranormal_Activity_4" TargetMode="External"/><Relationship Id="rId437" Type="http://schemas.openxmlformats.org/officeDocument/2006/relationships/hyperlink" Target="https://en.wikipedia.org/wiki/The_Shallows_(film)" TargetMode="External"/><Relationship Id="rId479" Type="http://schemas.openxmlformats.org/officeDocument/2006/relationships/hyperlink" Target="https://en.wikipedia.org/wiki/Vacation_(2015_film)" TargetMode="External"/><Relationship Id="rId36" Type="http://schemas.openxmlformats.org/officeDocument/2006/relationships/hyperlink" Target="https://en.wikipedia.org/wiki/Batman:_The_Killing_Joke_(film)" TargetMode="External"/><Relationship Id="rId283" Type="http://schemas.openxmlformats.org/officeDocument/2006/relationships/hyperlink" Target="https://en.wikipedia.org/wiki/Robot_%2526_Frank" TargetMode="External"/><Relationship Id="rId339" Type="http://schemas.openxmlformats.org/officeDocument/2006/relationships/hyperlink" Target="https://en.wikipedia.org/wiki/The_Big_Short_(film)" TargetMode="External"/><Relationship Id="rId490" Type="http://schemas.openxmlformats.org/officeDocument/2006/relationships/hyperlink" Target="https://en.wikipedia.org/wiki/When_the_Game_Stands_Tall" TargetMode="External"/><Relationship Id="rId504" Type="http://schemas.openxmlformats.org/officeDocument/2006/relationships/hyperlink" Target="https://en.wikipedia.org/wiki/You%2527re_Next" TargetMode="External"/><Relationship Id="rId78" Type="http://schemas.openxmlformats.org/officeDocument/2006/relationships/hyperlink" Target="https://en.wikipedia.org/wiki/Dead_Man_Down" TargetMode="External"/><Relationship Id="rId101" Type="http://schemas.openxmlformats.org/officeDocument/2006/relationships/hyperlink" Target="https://en.wikipedia.org/wiki/Entourage_(film)" TargetMode="External"/><Relationship Id="rId143" Type="http://schemas.openxmlformats.org/officeDocument/2006/relationships/hyperlink" Target="https://en.wikipedia.org/wiki/Hotel_Transylvania_2" TargetMode="External"/><Relationship Id="rId185" Type="http://schemas.openxmlformats.org/officeDocument/2006/relationships/hyperlink" Target="https://en.wikipedia.org/wiki/Lockout_(film)" TargetMode="External"/><Relationship Id="rId350" Type="http://schemas.openxmlformats.org/officeDocument/2006/relationships/hyperlink" Target="https://en.wikipedia.org/wiki/The_Cold_Light_of_Day_(film)" TargetMode="External"/><Relationship Id="rId406" Type="http://schemas.openxmlformats.org/officeDocument/2006/relationships/hyperlink" Target="https://en.wikipedia.org/wiki/The_Lucky_One_(film)" TargetMode="External"/><Relationship Id="rId9" Type="http://schemas.openxmlformats.org/officeDocument/2006/relationships/hyperlink" Target="https://en.wikipedia.org/wiki/A_Good_Day_to_Die_Hard" TargetMode="External"/><Relationship Id="rId210" Type="http://schemas.openxmlformats.org/officeDocument/2006/relationships/hyperlink" Target="https://en.wikipedia.org/wiki/Mortdecai_(film)" TargetMode="External"/><Relationship Id="rId392" Type="http://schemas.openxmlformats.org/officeDocument/2006/relationships/hyperlink" Target="https://en.wikipedia.org/wiki/The_Infiltrator_(2016_film)" TargetMode="External"/><Relationship Id="rId448" Type="http://schemas.openxmlformats.org/officeDocument/2006/relationships/hyperlink" Target="https://en.wikipedia.org/wiki/The_Vatican_Tapes" TargetMode="External"/><Relationship Id="rId252" Type="http://schemas.openxmlformats.org/officeDocument/2006/relationships/hyperlink" Target="https://en.wikipedia.org/wiki/Pitch_Perfect_2" TargetMode="External"/><Relationship Id="rId294" Type="http://schemas.openxmlformats.org/officeDocument/2006/relationships/hyperlink" Target="https://en.wikipedia.org/wiki/Savages_(2012_film)" TargetMode="External"/><Relationship Id="rId308" Type="http://schemas.openxmlformats.org/officeDocument/2006/relationships/hyperlink" Target="https://en.wikipedia.org/wiki/Sisters_(2015_film)" TargetMode="External"/><Relationship Id="rId47" Type="http://schemas.openxmlformats.org/officeDocument/2006/relationships/hyperlink" Target="https://en.wikipedia.org/wiki/Blended_(film)" TargetMode="External"/><Relationship Id="rId89" Type="http://schemas.openxmlformats.org/officeDocument/2006/relationships/hyperlink" Target="https://en.wikipedia.org/wiki/The_Lorax_(film)" TargetMode="External"/><Relationship Id="rId112" Type="http://schemas.openxmlformats.org/officeDocument/2006/relationships/hyperlink" Target="https://en.wikipedia.org/wiki/Free_State_of_Jones_(film)" TargetMode="External"/><Relationship Id="rId154" Type="http://schemas.openxmlformats.org/officeDocument/2006/relationships/hyperlink" Target="https://en.wikipedia.org/wiki/Insidious:_Chapter_3" TargetMode="External"/><Relationship Id="rId361" Type="http://schemas.openxmlformats.org/officeDocument/2006/relationships/hyperlink" Target="https://en.wikipedia.org/wiki/The_Drop_(film)" TargetMode="External"/><Relationship Id="rId196" Type="http://schemas.openxmlformats.org/officeDocument/2006/relationships/hyperlink" Target="https://en.wikipedia.org/wiki/Max_(2015_film)" TargetMode="External"/><Relationship Id="rId417" Type="http://schemas.openxmlformats.org/officeDocument/2006/relationships/hyperlink" Target="https://en.wikipedia.org/wiki/The_Nut_Job" TargetMode="External"/><Relationship Id="rId459" Type="http://schemas.openxmlformats.org/officeDocument/2006/relationships/hyperlink" Target="https://en.wikipedia.org/wiki/The_World%2527s_End_(film)" TargetMode="External"/><Relationship Id="rId16" Type="http://schemas.openxmlformats.org/officeDocument/2006/relationships/hyperlink" Target="https://en.wikipedia.org/wiki/A_Walk_Among_the_Tombstones_(film)" TargetMode="External"/><Relationship Id="rId221" Type="http://schemas.openxmlformats.org/officeDocument/2006/relationships/hyperlink" Target="https://en.wikipedia.org/wiki/Night_at_the_Museum:_Secret_of_the_Tomb" TargetMode="External"/><Relationship Id="rId263" Type="http://schemas.openxmlformats.org/officeDocument/2006/relationships/hyperlink" Target="https://en.wikipedia.org/wiki/Project_X_(2012_film)" TargetMode="External"/><Relationship Id="rId319" Type="http://schemas.openxmlformats.org/officeDocument/2006/relationships/hyperlink" Target="https://en.wikipedia.org/wiki/Step_Up:_All_In" TargetMode="External"/><Relationship Id="rId470" Type="http://schemas.openxmlformats.org/officeDocument/2006/relationships/hyperlink" Target="https://en.wikipedia.org/wiki/Triple_9" TargetMode="External"/><Relationship Id="rId58" Type="http://schemas.openxmlformats.org/officeDocument/2006/relationships/hyperlink" Target="https://en.wikipedia.org/wiki/Carol_(film)" TargetMode="External"/><Relationship Id="rId123" Type="http://schemas.openxmlformats.org/officeDocument/2006/relationships/hyperlink" Target="https://en.wikipedia.org/wiki/God%2527s_Not_Dead_(film)" TargetMode="External"/><Relationship Id="rId330" Type="http://schemas.openxmlformats.org/officeDocument/2006/relationships/hyperlink" Target="https://en.wikipedia.org/wiki/Terminator_Genisys" TargetMode="External"/><Relationship Id="rId165" Type="http://schemas.openxmlformats.org/officeDocument/2006/relationships/hyperlink" Target="https://en.wikipedia.org/wiki/Jersey_Boys_(film)" TargetMode="External"/><Relationship Id="rId372" Type="http://schemas.openxmlformats.org/officeDocument/2006/relationships/hyperlink" Target="https://en.wikipedia.org/wiki/The_Giver_(film)" TargetMode="External"/><Relationship Id="rId428" Type="http://schemas.openxmlformats.org/officeDocument/2006/relationships/hyperlink" Target="https://en.wikipedia.org/wiki/The_Purge:_Election_Year" TargetMode="External"/><Relationship Id="rId232" Type="http://schemas.openxmlformats.org/officeDocument/2006/relationships/hyperlink" Target="https://en.wikipedia.org/wiki/Olympus_Has_Fallen" TargetMode="External"/><Relationship Id="rId274" Type="http://schemas.openxmlformats.org/officeDocument/2006/relationships/hyperlink" Target="https://en.wikipedia.org/wiki/Resident_Evil:_Retribution" TargetMode="External"/><Relationship Id="rId481" Type="http://schemas.openxmlformats.org/officeDocument/2006/relationships/hyperlink" Target="https://en.wikipedia.org/wiki/Veronica_Mars_(film)" TargetMode="External"/><Relationship Id="rId27" Type="http://schemas.openxmlformats.org/officeDocument/2006/relationships/hyperlink" Target="https://en.wikipedia.org/wiki/Amy_(2015_film)" TargetMode="External"/><Relationship Id="rId69" Type="http://schemas.openxmlformats.org/officeDocument/2006/relationships/hyperlink" Target="https://en.wikipedia.org/wiki/Concussion_(2015_film)" TargetMode="External"/><Relationship Id="rId134" Type="http://schemas.openxmlformats.org/officeDocument/2006/relationships/hyperlink" Target="https://en.wikipedia.org/wiki/Heaven_Is_for_Real_(film)" TargetMode="External"/><Relationship Id="rId80" Type="http://schemas.openxmlformats.org/officeDocument/2006/relationships/hyperlink" Target="https://en.wikipedia.org/wiki/Declaration_of_War_(film)" TargetMode="External"/><Relationship Id="rId176" Type="http://schemas.openxmlformats.org/officeDocument/2006/relationships/hyperlink" Target="https://en.wikipedia.org/wiki/Kung_Fu_Panda_3" TargetMode="External"/><Relationship Id="rId341" Type="http://schemas.openxmlformats.org/officeDocument/2006/relationships/hyperlink" Target="https://en.wikipedia.org/wiki/The_Book_of_Life_(2014_film)" TargetMode="External"/><Relationship Id="rId383" Type="http://schemas.openxmlformats.org/officeDocument/2006/relationships/hyperlink" Target="https://en.wikipedia.org/wiki/The_Hunger_Games_(film)" TargetMode="External"/><Relationship Id="rId439" Type="http://schemas.openxmlformats.org/officeDocument/2006/relationships/hyperlink" Target="https://en.wikipedia.org/wiki/The_Single_Moms_Club" TargetMode="External"/><Relationship Id="rId201" Type="http://schemas.openxmlformats.org/officeDocument/2006/relationships/hyperlink" Target="https://en.wikipedia.org/wiki/Men_in_Black_3" TargetMode="External"/><Relationship Id="rId243" Type="http://schemas.openxmlformats.org/officeDocument/2006/relationships/hyperlink" Target="https://en.wikipedia.org/wiki/ParaNorman" TargetMode="External"/><Relationship Id="rId285" Type="http://schemas.openxmlformats.org/officeDocument/2006/relationships/hyperlink" Target="https://en.wikipedia.org/wiki/Rock_the_Kasbah_(film)" TargetMode="External"/><Relationship Id="rId450" Type="http://schemas.openxmlformats.org/officeDocument/2006/relationships/hyperlink" Target="https://en.wikipedia.org/wiki/The_Walk_(2015_film)" TargetMode="External"/><Relationship Id="rId506" Type="http://schemas.openxmlformats.org/officeDocument/2006/relationships/hyperlink" Target="https://en.wikipedia.org/wiki/Zhong_Kui:_Snow_Girl_and_the_Dark_Crystal" TargetMode="External"/><Relationship Id="rId38" Type="http://schemas.openxmlformats.org/officeDocument/2006/relationships/hyperlink" Target="https://en.wikipedia.org/wiki/Battleship_(film)" TargetMode="External"/><Relationship Id="rId103" Type="http://schemas.openxmlformats.org/officeDocument/2006/relationships/hyperlink" Target="https://en.wikipedia.org/wiki/Escape_from_Planet_Earth" TargetMode="External"/><Relationship Id="rId310" Type="http://schemas.openxmlformats.org/officeDocument/2006/relationships/hyperlink" Target="https://en.wikipedia.org/wiki/Snow_White_and_the_Huntsman" TargetMode="External"/><Relationship Id="rId492" Type="http://schemas.openxmlformats.org/officeDocument/2006/relationships/hyperlink" Target="https://en.wikipedia.org/wiki/Whiskey_Tango_Foxtrot_(film)" TargetMode="External"/><Relationship Id="rId91" Type="http://schemas.openxmlformats.org/officeDocument/2006/relationships/hyperlink" Target="https://en.wikipedia.org/wiki/Draft_Day" TargetMode="External"/><Relationship Id="rId145" Type="http://schemas.openxmlformats.org/officeDocument/2006/relationships/hyperlink" Target="https://en.wikipedia.org/wiki/I_(film)" TargetMode="External"/><Relationship Id="rId187" Type="http://schemas.openxmlformats.org/officeDocument/2006/relationships/hyperlink" Target="https://en.wikipedia.org/wiki/Looper_(film)" TargetMode="External"/><Relationship Id="rId352" Type="http://schemas.openxmlformats.org/officeDocument/2006/relationships/hyperlink" Target="https://en.wikipedia.org/wiki/The_Conjuring_(film)" TargetMode="External"/><Relationship Id="rId394" Type="http://schemas.openxmlformats.org/officeDocument/2006/relationships/hyperlink" Target="https://en.wikipedia.org/wiki/The_Internship" TargetMode="External"/><Relationship Id="rId408" Type="http://schemas.openxmlformats.org/officeDocument/2006/relationships/hyperlink" Target="https://en.wikipedia.org/wiki/The_Man_with_the_Iron_Fists" TargetMode="External"/><Relationship Id="rId212" Type="http://schemas.openxmlformats.org/officeDocument/2006/relationships/hyperlink" Target="https://en.wikipedia.org/wiki/Mr._Peabody_%2526_Sherman" TargetMode="External"/><Relationship Id="rId254" Type="http://schemas.openxmlformats.org/officeDocument/2006/relationships/hyperlink" Target="https://en.wikipedia.org/wiki/Point_Break_(2015_film)" TargetMode="External"/><Relationship Id="rId49" Type="http://schemas.openxmlformats.org/officeDocument/2006/relationships/hyperlink" Target="https://en.wikipedia.org/wiki/Boyhood_(film)" TargetMode="External"/><Relationship Id="rId114" Type="http://schemas.openxmlformats.org/officeDocument/2006/relationships/hyperlink" Target="https://en.wikipedia.org/wiki/Fun_Size" TargetMode="External"/><Relationship Id="rId296" Type="http://schemas.openxmlformats.org/officeDocument/2006/relationships/hyperlink" Target="https://en.wikipedia.org/wiki/Secret_in_Their_Eyes" TargetMode="External"/><Relationship Id="rId461" Type="http://schemas.openxmlformats.org/officeDocument/2006/relationships/hyperlink" Target="https://en.wikipedia.org/wiki/Think_Like_a_Man" TargetMode="External"/><Relationship Id="rId60" Type="http://schemas.openxmlformats.org/officeDocument/2006/relationships/hyperlink" Target="https://en.wikipedia.org/wiki/Cesar_Chavez_(film)" TargetMode="External"/><Relationship Id="rId156" Type="http://schemas.openxmlformats.org/officeDocument/2006/relationships/hyperlink" Target="https://en.wikipedia.org/wiki/Into_the_Storm_(2014_film)" TargetMode="External"/><Relationship Id="rId198" Type="http://schemas.openxmlformats.org/officeDocument/2006/relationships/hyperlink" Target="https://en.wikipedia.org/wiki/Me_and_Earl_and_the_Dying_Girl_(film)" TargetMode="External"/><Relationship Id="rId321" Type="http://schemas.openxmlformats.org/officeDocument/2006/relationships/hyperlink" Target="https://en.wikipedia.org/wiki/Straight_Outta_Compton_(2015_film)" TargetMode="External"/><Relationship Id="rId363" Type="http://schemas.openxmlformats.org/officeDocument/2006/relationships/hyperlink" Target="https://en.wikipedia.org/wiki/The_East_(film)" TargetMode="External"/><Relationship Id="rId419" Type="http://schemas.openxmlformats.org/officeDocument/2006/relationships/hyperlink" Target="https://en.wikipedia.org/wiki/The_Other_Woman_(2014_film)" TargetMode="External"/><Relationship Id="rId223" Type="http://schemas.openxmlformats.org/officeDocument/2006/relationships/hyperlink" Target="https://en.wikipedia.org/wiki/Nine_Lives_(2016_film)" TargetMode="External"/><Relationship Id="rId430" Type="http://schemas.openxmlformats.org/officeDocument/2006/relationships/hyperlink" Target="https://en.wikipedia.org/wiki/The_Raid:_Redemption" TargetMode="External"/><Relationship Id="rId18" Type="http://schemas.openxmlformats.org/officeDocument/2006/relationships/hyperlink" Target="https://en.wikipedia.org/wiki/Abraham_Lincoln:_Vampire_Hunter_(film)" TargetMode="External"/><Relationship Id="rId265" Type="http://schemas.openxmlformats.org/officeDocument/2006/relationships/hyperlink" Target="https://en.wikipedia.org/wiki/Promised_Land_(2012_film)" TargetMode="External"/><Relationship Id="rId472" Type="http://schemas.openxmlformats.org/officeDocument/2006/relationships/hyperlink" Target="https://en.wikipedia.org/wiki/Trumbo_(2015_film)" TargetMode="External"/><Relationship Id="rId125" Type="http://schemas.openxmlformats.org/officeDocument/2006/relationships/hyperlink" Target="https://en.wikipedia.org/wiki/Gods_of_Egypt_(film)" TargetMode="External"/><Relationship Id="rId167" Type="http://schemas.openxmlformats.org/officeDocument/2006/relationships/hyperlink" Target="https://en.wikipedia.org/wiki/John_Wick_(film)" TargetMode="External"/><Relationship Id="rId332" Type="http://schemas.openxmlformats.org/officeDocument/2006/relationships/hyperlink" Target="https://en.wikipedia.org/wiki/That_Awkward_Moment" TargetMode="External"/><Relationship Id="rId374" Type="http://schemas.openxmlformats.org/officeDocument/2006/relationships/hyperlink" Target="https://en.wikipedia.org/wiki/The_Great_Gatsby_(2013_film)" TargetMode="External"/><Relationship Id="rId71" Type="http://schemas.openxmlformats.org/officeDocument/2006/relationships/hyperlink" Target="https://en.wikipedia.org/wiki/Criminal_(2016_film)" TargetMode="External"/><Relationship Id="rId234" Type="http://schemas.openxmlformats.org/officeDocument/2006/relationships/hyperlink" Target="https://en.wikipedia.org/wiki/One_for_the_Money_(film)" TargetMode="External"/><Relationship Id="rId2" Type="http://schemas.openxmlformats.org/officeDocument/2006/relationships/hyperlink" Target="https://en.wikipedia.org/wiki/2_Guns" TargetMode="External"/><Relationship Id="rId29" Type="http://schemas.openxmlformats.org/officeDocument/2006/relationships/hyperlink" Target="https://en.wikipedia.org/wiki/Annie_(2014_film)" TargetMode="External"/><Relationship Id="rId276" Type="http://schemas.openxmlformats.org/officeDocument/2006/relationships/hyperlink" Target="https://en.wikipedia.org/wiki/Riddick_(film)" TargetMode="External"/><Relationship Id="rId441" Type="http://schemas.openxmlformats.org/officeDocument/2006/relationships/hyperlink" Target="https://en.wikipedia.org/wiki/The_Spectacular_Now" TargetMode="External"/><Relationship Id="rId483" Type="http://schemas.openxmlformats.org/officeDocument/2006/relationships/hyperlink" Target="https://en.wikipedia.org/wiki/Wanderlust_(2012_film)" TargetMode="External"/><Relationship Id="rId40" Type="http://schemas.openxmlformats.org/officeDocument/2006/relationships/hyperlink" Target="https://en.wikipedia.org/wiki/Beautiful_Creatures_(2013_film)" TargetMode="External"/><Relationship Id="rId136" Type="http://schemas.openxmlformats.org/officeDocument/2006/relationships/hyperlink" Target="https://en.wikipedia.org/wiki/Hit_and_Run_(2012_film)" TargetMode="External"/><Relationship Id="rId178" Type="http://schemas.openxmlformats.org/officeDocument/2006/relationships/hyperlink" Target="https://en.wikipedia.org/wiki/Left_Behind_(2014_film)" TargetMode="External"/><Relationship Id="rId301" Type="http://schemas.openxmlformats.org/officeDocument/2006/relationships/hyperlink" Target="https://en.wikipedia.org/wiki/Sicario_(2015_film)" TargetMode="External"/><Relationship Id="rId343" Type="http://schemas.openxmlformats.org/officeDocument/2006/relationships/hyperlink" Target="https://en.wikipedia.org/wiki/The_Bourne_Legacy_(film)" TargetMode="External"/><Relationship Id="rId82" Type="http://schemas.openxmlformats.org/officeDocument/2006/relationships/hyperlink" Target="https://en.wikipedia.org/wiki/Despicable_Me_2" TargetMode="External"/><Relationship Id="rId203" Type="http://schemas.openxmlformats.org/officeDocument/2006/relationships/hyperlink" Target="https://en.wikipedia.org/wiki/Miracles_from_Heaven_(film)" TargetMode="External"/><Relationship Id="rId385" Type="http://schemas.openxmlformats.org/officeDocument/2006/relationships/hyperlink" Target="https://en.wikipedia.org/wiki/The_Hunger_Games:_Mockingjay_%25E2%2580%2593_Part_2" TargetMode="External"/><Relationship Id="rId245" Type="http://schemas.openxmlformats.org/officeDocument/2006/relationships/hyperlink" Target="https://en.wikipedia.org/wiki/Parker_(2013_film)" TargetMode="External"/><Relationship Id="rId287" Type="http://schemas.openxmlformats.org/officeDocument/2006/relationships/hyperlink" Target="https://en.wikipedia.org/wiki/Room_(2015_film)" TargetMode="External"/><Relationship Id="rId410" Type="http://schemas.openxmlformats.org/officeDocument/2006/relationships/hyperlink" Target="https://en.wikipedia.org/wiki/The_Master_(2012_film)" TargetMode="External"/><Relationship Id="rId452" Type="http://schemas.openxmlformats.org/officeDocument/2006/relationships/hyperlink" Target="https://en.wikipedia.org/wiki/The_Water_Diviner" TargetMode="External"/><Relationship Id="rId494" Type="http://schemas.openxmlformats.org/officeDocument/2006/relationships/hyperlink" Target="https://en.wikipedia.org/wiki/Wild_(2014_film)" TargetMode="External"/><Relationship Id="rId508" Type="http://schemas.openxmlformats.org/officeDocument/2006/relationships/printerSettings" Target="../printerSettings/printerSettings1.bin"/><Relationship Id="rId105" Type="http://schemas.openxmlformats.org/officeDocument/2006/relationships/hyperlink" Target="https://en.wikipedia.org/wiki/Ex_Machina_(film)" TargetMode="External"/><Relationship Id="rId147" Type="http://schemas.openxmlformats.org/officeDocument/2006/relationships/hyperlink" Target="https://en.wikipedia.org/wiki/Ice_Age:_Collision_Course" TargetMode="External"/><Relationship Id="rId312" Type="http://schemas.openxmlformats.org/officeDocument/2006/relationships/hyperlink" Target="https://en.wikipedia.org/wiki/Son_of_Saul" TargetMode="External"/><Relationship Id="rId354" Type="http://schemas.openxmlformats.org/officeDocument/2006/relationships/hyperlink" Target="https://en.wikipedia.org/wiki/The_Croods" TargetMode="External"/><Relationship Id="rId51" Type="http://schemas.openxmlformats.org/officeDocument/2006/relationships/hyperlink" Target="https://en.wikipedia.org/wiki/Bridge_of_Spies_(film)" TargetMode="External"/><Relationship Id="rId93" Type="http://schemas.openxmlformats.org/officeDocument/2006/relationships/hyperlink" Target="https://en.wikipedia.org/wiki/Dumb_and_Dumber_To" TargetMode="External"/><Relationship Id="rId189" Type="http://schemas.openxmlformats.org/officeDocument/2006/relationships/hyperlink" Target="https://en.wikipedia.org/wiki/Lucy_(2014_film)" TargetMode="External"/><Relationship Id="rId396" Type="http://schemas.openxmlformats.org/officeDocument/2006/relationships/hyperlink" Target="https://en.wikipedia.org/wiki/The_Judge_(2014_film)" TargetMode="External"/><Relationship Id="rId214" Type="http://schemas.openxmlformats.org/officeDocument/2006/relationships/hyperlink" Target="https://en.wikipedia.org/wiki/Mustang_(film)" TargetMode="External"/><Relationship Id="rId256" Type="http://schemas.openxmlformats.org/officeDocument/2006/relationships/hyperlink" Target="https://en.wikipedia.org/wiki/Poltergeist_(2015_film)" TargetMode="External"/><Relationship Id="rId298" Type="http://schemas.openxmlformats.org/officeDocument/2006/relationships/hyperlink" Target="https://en.wikipedia.org/wiki/Selma_(film)" TargetMode="External"/><Relationship Id="rId421" Type="http://schemas.openxmlformats.org/officeDocument/2006/relationships/hyperlink" Target="https://en.wikipedia.org/wiki/The_Perfect_Guy_(2015_film)" TargetMode="External"/><Relationship Id="rId463" Type="http://schemas.openxmlformats.org/officeDocument/2006/relationships/hyperlink" Target="https://en.wikipedia.org/wiki/This_Is_Where_I_Leave_You" TargetMode="External"/><Relationship Id="rId116" Type="http://schemas.openxmlformats.org/officeDocument/2006/relationships/hyperlink" Target="https://en.wikipedia.org/wiki/G.I._Joe:_Retaliation" TargetMode="External"/><Relationship Id="rId158" Type="http://schemas.openxmlformats.org/officeDocument/2006/relationships/hyperlink" Target="https://en.wikipedia.org/wiki/Irrational_Man_(film)" TargetMode="External"/><Relationship Id="rId323" Type="http://schemas.openxmlformats.org/officeDocument/2006/relationships/hyperlink" Target="https://en.wikipedia.org/wiki/Suicide_Squad_(film)" TargetMode="External"/><Relationship Id="rId20" Type="http://schemas.openxmlformats.org/officeDocument/2006/relationships/hyperlink" Target="https://en.wikipedia.org/wiki/Ain%2527t_Them_Bodies_Saints" TargetMode="External"/><Relationship Id="rId62" Type="http://schemas.openxmlformats.org/officeDocument/2006/relationships/hyperlink" Target="https://en.wikipedia.org/wiki/Chasing_Mavericks" TargetMode="External"/><Relationship Id="rId365" Type="http://schemas.openxmlformats.org/officeDocument/2006/relationships/hyperlink" Target="https://en.wikipedia.org/wiki/The_Expendables_2" TargetMode="External"/><Relationship Id="rId225" Type="http://schemas.openxmlformats.org/officeDocument/2006/relationships/hyperlink" Target="https://en.wikipedia.org/wiki/No_Good_Deed_(2014_film)" TargetMode="External"/><Relationship Id="rId267" Type="http://schemas.openxmlformats.org/officeDocument/2006/relationships/hyperlink" Target="https://en.wikipedia.org/wiki/Race_(2016_film)" TargetMode="External"/><Relationship Id="rId432" Type="http://schemas.openxmlformats.org/officeDocument/2006/relationships/hyperlink" Target="https://en.wikipedia.org/wiki/The_Revenant_(2015_film)" TargetMode="External"/><Relationship Id="rId474" Type="http://schemas.openxmlformats.org/officeDocument/2006/relationships/hyperlink" Target="https://en.wikipedia.org/wiki/Turbo_(film)" TargetMode="External"/><Relationship Id="rId127" Type="http://schemas.openxmlformats.org/officeDocument/2006/relationships/hyperlink" Target="https://en.wikipedia.org/wiki/Gone_Girl_(film)" TargetMode="External"/><Relationship Id="rId31" Type="http://schemas.openxmlformats.org/officeDocument/2006/relationships/hyperlink" Target="https://en.wikipedia.org/wiki/Argo_(2012_film)" TargetMode="External"/><Relationship Id="rId73" Type="http://schemas.openxmlformats.org/officeDocument/2006/relationships/hyperlink" Target="https://en.wikipedia.org/wiki/Daddy%2527s_Home_(film)" TargetMode="External"/><Relationship Id="rId169" Type="http://schemas.openxmlformats.org/officeDocument/2006/relationships/hyperlink" Target="https://en.wikipedia.org/wiki/Joy_(film)" TargetMode="External"/><Relationship Id="rId334" Type="http://schemas.openxmlformats.org/officeDocument/2006/relationships/hyperlink" Target="https://en.wikipedia.org/wiki/The_5th_Wave_(film)" TargetMode="External"/><Relationship Id="rId376" Type="http://schemas.openxmlformats.org/officeDocument/2006/relationships/hyperlink" Target="https://en.wikipedia.org/wiki/The_Gunman_(film)" TargetMode="External"/><Relationship Id="rId4" Type="http://schemas.openxmlformats.org/officeDocument/2006/relationships/hyperlink" Target="https://en.wikipedia.org/wiki/22_Jump_Street" TargetMode="External"/><Relationship Id="rId180" Type="http://schemas.openxmlformats.org/officeDocument/2006/relationships/hyperlink" Target="https://en.wikipedia.org/wiki/Let%2527s_Be_Cops" TargetMode="External"/><Relationship Id="rId215" Type="http://schemas.openxmlformats.org/officeDocument/2006/relationships/hyperlink" Target="https://en.wikipedia.org/wiki/My_All_American" TargetMode="External"/><Relationship Id="rId236" Type="http://schemas.openxmlformats.org/officeDocument/2006/relationships/hyperlink" Target="https://en.wikipedia.org/wiki/Our_Brand_Is_Crisis_(2015_film)" TargetMode="External"/><Relationship Id="rId257" Type="http://schemas.openxmlformats.org/officeDocument/2006/relationships/hyperlink" Target="https://en.wikipedia.org/wiki/Pompeii_(film)" TargetMode="External"/><Relationship Id="rId278" Type="http://schemas.openxmlformats.org/officeDocument/2006/relationships/hyperlink" Target="https://en.wikipedia.org/wiki/Ride_Along_2" TargetMode="External"/><Relationship Id="rId401" Type="http://schemas.openxmlformats.org/officeDocument/2006/relationships/hyperlink" Target="https://en.wikipedia.org/wiki/The_Lazarus_Effect_(2015_film)" TargetMode="External"/><Relationship Id="rId422" Type="http://schemas.openxmlformats.org/officeDocument/2006/relationships/hyperlink" Target="https://en.wikipedia.org/wiki/The_Perfect_Match_(2016_film)" TargetMode="External"/><Relationship Id="rId443" Type="http://schemas.openxmlformats.org/officeDocument/2006/relationships/hyperlink" Target="https://en.wikipedia.org/wiki/The_Sweet_Escape_(film)" TargetMode="External"/><Relationship Id="rId464" Type="http://schemas.openxmlformats.org/officeDocument/2006/relationships/hyperlink" Target="https://en.wikipedia.org/wiki/This_Means_War_(film)" TargetMode="External"/><Relationship Id="rId303" Type="http://schemas.openxmlformats.org/officeDocument/2006/relationships/hyperlink" Target="https://en.wikipedia.org/wiki/Silent_Hill:_Revelation_3D" TargetMode="External"/><Relationship Id="rId485" Type="http://schemas.openxmlformats.org/officeDocument/2006/relationships/hyperlink" Target="https://en.wikipedia.org/wiki/War_Room_(film)" TargetMode="External"/><Relationship Id="rId42" Type="http://schemas.openxmlformats.org/officeDocument/2006/relationships/hyperlink" Target="https://en.wikipedia.org/wiki/Ben-Hur_(2016_film)" TargetMode="External"/><Relationship Id="rId84" Type="http://schemas.openxmlformats.org/officeDocument/2006/relationships/hyperlink" Target="https://en.wikipedia.org/wiki/Diary_of_a_Wimpy_Kid:_Dog_Days_(film)" TargetMode="External"/><Relationship Id="rId138" Type="http://schemas.openxmlformats.org/officeDocument/2006/relationships/hyperlink" Target="https://en.wikipedia.org/wiki/Home_(2015_animated_film)" TargetMode="External"/><Relationship Id="rId345" Type="http://schemas.openxmlformats.org/officeDocument/2006/relationships/hyperlink" Target="https://en.wikipedia.org/wiki/The_Boy_(2016_film)" TargetMode="External"/><Relationship Id="rId387" Type="http://schemas.openxmlformats.org/officeDocument/2006/relationships/hyperlink" Target="https://en.wikipedia.org/wiki/The_Iceman_(film)" TargetMode="External"/><Relationship Id="rId191" Type="http://schemas.openxmlformats.org/officeDocument/2006/relationships/hyperlink" Target="https://en.wikipedia.org/wiki/Madagascar_3:_Europe%2527s_Most_Wanted" TargetMode="External"/><Relationship Id="rId205" Type="http://schemas.openxmlformats.org/officeDocument/2006/relationships/hyperlink" Target="https://en.wikipedia.org/wiki/Mission:_Impossible_%25E2%2580%2593_Rogue_Nation" TargetMode="External"/><Relationship Id="rId247" Type="http://schemas.openxmlformats.org/officeDocument/2006/relationships/hyperlink" Target="https://en.wikipedia.org/wiki/Pawn_Sacrifice" TargetMode="External"/><Relationship Id="rId412" Type="http://schemas.openxmlformats.org/officeDocument/2006/relationships/hyperlink" Target="https://en.wikipedia.org/wiki/The_Mermaid_(2016_film)" TargetMode="External"/><Relationship Id="rId107" Type="http://schemas.openxmlformats.org/officeDocument/2006/relationships/hyperlink" Target="https://en.wikipedia.org/wiki/Fantastic_Four_(2015_film)" TargetMode="External"/><Relationship Id="rId289" Type="http://schemas.openxmlformats.org/officeDocument/2006/relationships/hyperlink" Target="https://en.wikipedia.org/wiki/Runner,_Runner_(film)" TargetMode="External"/><Relationship Id="rId454" Type="http://schemas.openxmlformats.org/officeDocument/2006/relationships/hyperlink" Target="https://en.wikipedia.org/wiki/The_Wedding_Ringer" TargetMode="External"/><Relationship Id="rId496" Type="http://schemas.openxmlformats.org/officeDocument/2006/relationships/hyperlink" Target="https://en.wikipedia.org/wiki/Wish_I_Was_Here" TargetMode="External"/><Relationship Id="rId11" Type="http://schemas.openxmlformats.org/officeDocument/2006/relationships/hyperlink" Target="https://en.wikipedia.org/wiki/A_Haunted_House_2" TargetMode="External"/><Relationship Id="rId53" Type="http://schemas.openxmlformats.org/officeDocument/2006/relationships/hyperlink" Target="https://en.wikipedia.org/wiki/Bullet_to_the_Head" TargetMode="External"/><Relationship Id="rId149" Type="http://schemas.openxmlformats.org/officeDocument/2006/relationships/hyperlink" Target="https://en.wikipedia.org/wiki/Identity_Thief" TargetMode="External"/><Relationship Id="rId314" Type="http://schemas.openxmlformats.org/officeDocument/2006/relationships/hyperlink" Target="https://en.wikipedia.org/wiki/Spotlight_(film)" TargetMode="External"/><Relationship Id="rId356" Type="http://schemas.openxmlformats.org/officeDocument/2006/relationships/hyperlink" Target="https://en.wikipedia.org/wiki/The_Darkness_(film)" TargetMode="External"/><Relationship Id="rId398" Type="http://schemas.openxmlformats.org/officeDocument/2006/relationships/hyperlink" Target="https://en.wikipedia.org/wiki/The_Last_Exorcism_Part_II" TargetMode="External"/><Relationship Id="rId95" Type="http://schemas.openxmlformats.org/officeDocument/2006/relationships/hyperlink" Target="https://en.wikipedia.org/wiki/Eddie_the_Eagle_(film)" TargetMode="External"/><Relationship Id="rId160" Type="http://schemas.openxmlformats.org/officeDocument/2006/relationships/hyperlink" Target="https://en.wikipedia.org/wiki/Jack_Ryan:_Shadow_Recruit" TargetMode="External"/><Relationship Id="rId216" Type="http://schemas.openxmlformats.org/officeDocument/2006/relationships/hyperlink" Target="https://en.wikipedia.org/wiki/My_Big_Fat_Greek_Wedding_2" TargetMode="External"/><Relationship Id="rId423" Type="http://schemas.openxmlformats.org/officeDocument/2006/relationships/hyperlink" Target="https://en.wikipedia.org/wiki/The_Perks_of_Being_a_Wallflower_(film)" TargetMode="External"/><Relationship Id="rId258" Type="http://schemas.openxmlformats.org/officeDocument/2006/relationships/hyperlink" Target="https://en.wikipedia.org/wiki/Popstar:_Never_Stop_Never_Stopping" TargetMode="External"/><Relationship Id="rId465" Type="http://schemas.openxmlformats.org/officeDocument/2006/relationships/hyperlink" Target="https://en.wikipedia.org/wiki/Top_Five" TargetMode="External"/><Relationship Id="rId22" Type="http://schemas.openxmlformats.org/officeDocument/2006/relationships/hyperlink" Target="https://en.wikipedia.org/wiki/Aloha_(film)" TargetMode="External"/><Relationship Id="rId64" Type="http://schemas.openxmlformats.org/officeDocument/2006/relationships/hyperlink" Target="https://en.wikipedia.org/wiki/Chernobyl_Diaries" TargetMode="External"/><Relationship Id="rId118" Type="http://schemas.openxmlformats.org/officeDocument/2006/relationships/hyperlink" Target="https://en.wikipedia.org/wiki/Get_Hard" TargetMode="External"/><Relationship Id="rId325" Type="http://schemas.openxmlformats.org/officeDocument/2006/relationships/hyperlink" Target="https://en.wikipedia.org/wiki/Tammy_(film)" TargetMode="External"/><Relationship Id="rId367" Type="http://schemas.openxmlformats.org/officeDocument/2006/relationships/hyperlink" Target="https://en.wikipedia.org/wiki/The_Family_(2013_film)" TargetMode="External"/><Relationship Id="rId171" Type="http://schemas.openxmlformats.org/officeDocument/2006/relationships/hyperlink" Target="https://en.wikipedia.org/wiki/Kill_the_Messenger_(2014_film)" TargetMode="External"/><Relationship Id="rId227" Type="http://schemas.openxmlformats.org/officeDocument/2006/relationships/hyperlink" Target="https://en.wikipedia.org/wiki/Noah_(2014_film)" TargetMode="External"/><Relationship Id="rId269" Type="http://schemas.openxmlformats.org/officeDocument/2006/relationships/hyperlink" Target="https://en.wikipedia.org/wiki/Rams_(film)" TargetMode="External"/><Relationship Id="rId434" Type="http://schemas.openxmlformats.org/officeDocument/2006/relationships/hyperlink" Target="https://en.wikipedia.org/wiki/The_Second_Mother_(2015_film)" TargetMode="External"/><Relationship Id="rId476" Type="http://schemas.openxmlformats.org/officeDocument/2006/relationships/hyperlink" Target="https://en.wikipedia.org/wiki/Unbroken_(film)" TargetMode="External"/><Relationship Id="rId33" Type="http://schemas.openxmlformats.org/officeDocument/2006/relationships/hyperlink" Target="https://en.wikipedia.org/wiki/Bad_Moms" TargetMode="External"/><Relationship Id="rId129" Type="http://schemas.openxmlformats.org/officeDocument/2006/relationships/hyperlink" Target="https://en.wikipedia.org/wiki/Goosebumps_(film)" TargetMode="External"/><Relationship Id="rId280" Type="http://schemas.openxmlformats.org/officeDocument/2006/relationships/hyperlink" Target="https://en.wikipedia.org/wiki/Rise_of_the_Guardians" TargetMode="External"/><Relationship Id="rId336" Type="http://schemas.openxmlformats.org/officeDocument/2006/relationships/hyperlink" Target="https://en.wikipedia.org/wiki/The_Amazing_Spider-Man_(2012_film)" TargetMode="External"/><Relationship Id="rId501" Type="http://schemas.openxmlformats.org/officeDocument/2006/relationships/hyperlink" Target="https://en.wikipedia.org/wiki/Wrath_of_the_Titans" TargetMode="External"/><Relationship Id="rId75" Type="http://schemas.openxmlformats.org/officeDocument/2006/relationships/hyperlink" Target="https://en.wikipedia.org/wiki/Dark_Shadows_(film)" TargetMode="External"/><Relationship Id="rId140" Type="http://schemas.openxmlformats.org/officeDocument/2006/relationships/hyperlink" Target="https://en.wikipedia.org/wiki/Horrible_Bosses_2" TargetMode="External"/><Relationship Id="rId182" Type="http://schemas.openxmlformats.org/officeDocument/2006/relationships/hyperlink" Target="https://en.wikipedia.org/wiki/Lights_Out_(2016_film)" TargetMode="External"/><Relationship Id="rId378" Type="http://schemas.openxmlformats.org/officeDocument/2006/relationships/hyperlink" Target="https://en.wikipedia.org/wiki/The_Hateful_Eight" TargetMode="External"/><Relationship Id="rId403" Type="http://schemas.openxmlformats.org/officeDocument/2006/relationships/hyperlink" Target="https://en.wikipedia.org/wiki/The_Legend_of_Tarzan_(film)" TargetMode="External"/><Relationship Id="rId6" Type="http://schemas.openxmlformats.org/officeDocument/2006/relationships/hyperlink" Target="https://en.wikipedia.org/wiki/42_(film)" TargetMode="External"/><Relationship Id="rId238" Type="http://schemas.openxmlformats.org/officeDocument/2006/relationships/hyperlink" Target="https://en.wikipedia.org/wiki/Pain_%2526_Gain" TargetMode="External"/><Relationship Id="rId445" Type="http://schemas.openxmlformats.org/officeDocument/2006/relationships/hyperlink" Target="https://en.wikipedia.org/wiki/The_Three_Stooges_(film)" TargetMode="External"/><Relationship Id="rId487" Type="http://schemas.openxmlformats.org/officeDocument/2006/relationships/hyperlink" Target="https://en.wikipedia.org/wiki/Warm_Bodies_(film)" TargetMode="External"/><Relationship Id="rId291" Type="http://schemas.openxmlformats.org/officeDocument/2006/relationships/hyperlink" Target="https://en.wikipedia.org/wiki/Sabotage_(2014_film)" TargetMode="External"/><Relationship Id="rId305" Type="http://schemas.openxmlformats.org/officeDocument/2006/relationships/hyperlink" Target="https://en.wikipedia.org/wiki/Sin_City:_A_Dame_to_Kill_For" TargetMode="External"/><Relationship Id="rId347" Type="http://schemas.openxmlformats.org/officeDocument/2006/relationships/hyperlink" Target="https://en.wikipedia.org/wiki/The_Cabin_in_the_Woods" TargetMode="External"/><Relationship Id="rId44" Type="http://schemas.openxmlformats.org/officeDocument/2006/relationships/hyperlink" Target="https://en.wikipedia.org/wiki/Big_Eyes" TargetMode="External"/><Relationship Id="rId86" Type="http://schemas.openxmlformats.org/officeDocument/2006/relationships/hyperlink" Target="https://en.wikipedia.org/wiki/Django_Unchained" TargetMode="External"/><Relationship Id="rId151" Type="http://schemas.openxmlformats.org/officeDocument/2006/relationships/hyperlink" Target="https://en.wikipedia.org/wiki/In_the_Heart_of_the_Sea_(film)" TargetMode="External"/><Relationship Id="rId389" Type="http://schemas.openxmlformats.org/officeDocument/2006/relationships/hyperlink" Target="https://en.wikipedia.org/wiki/The_Imitation_Game" TargetMode="External"/><Relationship Id="rId193" Type="http://schemas.openxmlformats.org/officeDocument/2006/relationships/hyperlink" Target="https://en.wikipedia.org/wiki/Mama_(2013_film)" TargetMode="External"/><Relationship Id="rId207" Type="http://schemas.openxmlformats.org/officeDocument/2006/relationships/hyperlink" Target="https://en.wikipedia.org/wiki/Money_Monster" TargetMode="External"/><Relationship Id="rId249" Type="http://schemas.openxmlformats.org/officeDocument/2006/relationships/hyperlink" Target="https://en.wikipedia.org/wiki/People_Like_Us_(film)" TargetMode="External"/><Relationship Id="rId414" Type="http://schemas.openxmlformats.org/officeDocument/2006/relationships/hyperlink" Target="https://en.wikipedia.org/wiki/The_Mortal_Instruments:_City_of_Bones" TargetMode="External"/><Relationship Id="rId456" Type="http://schemas.openxmlformats.org/officeDocument/2006/relationships/hyperlink" Target="https://en.wikipedia.org/wiki/The_Wolverine_(film)" TargetMode="External"/><Relationship Id="rId498" Type="http://schemas.openxmlformats.org/officeDocument/2006/relationships/hyperlink" Target="https://en.wikipedia.org/wiki/Won%2527t_Back_Down_(film)" TargetMode="External"/><Relationship Id="rId13" Type="http://schemas.openxmlformats.org/officeDocument/2006/relationships/hyperlink" Target="https://en.wikipedia.org/wiki/A_Most_Violent_Year" TargetMode="External"/><Relationship Id="rId109" Type="http://schemas.openxmlformats.org/officeDocument/2006/relationships/hyperlink" Target="https://en.wikipedia.org/wiki/Flight_(2012_film)" TargetMode="External"/><Relationship Id="rId260" Type="http://schemas.openxmlformats.org/officeDocument/2006/relationships/hyperlink" Target="https://en.wikipedia.org/wiki/Pride_and_Prejudice_and_Zombies_(film)" TargetMode="External"/><Relationship Id="rId316" Type="http://schemas.openxmlformats.org/officeDocument/2006/relationships/hyperlink" Target="https://en.wikipedia.org/wiki/St._Vincent_(film)" TargetMode="External"/><Relationship Id="rId55" Type="http://schemas.openxmlformats.org/officeDocument/2006/relationships/hyperlink" Target="https://en.wikipedia.org/wiki/By_the_Sea_(2015_film)" TargetMode="External"/><Relationship Id="rId97" Type="http://schemas.openxmlformats.org/officeDocument/2006/relationships/hyperlink" Target="https://en.wikipedia.org/wiki/Elysium_(film)" TargetMode="External"/><Relationship Id="rId120" Type="http://schemas.openxmlformats.org/officeDocument/2006/relationships/hyperlink" Target="https://en.wikipedia.org/wiki/Getaway_(film)" TargetMode="External"/><Relationship Id="rId358" Type="http://schemas.openxmlformats.org/officeDocument/2006/relationships/hyperlink" Target="https://en.wikipedia.org/wiki/The_Dictator_(2012_film)" TargetMode="External"/><Relationship Id="rId162" Type="http://schemas.openxmlformats.org/officeDocument/2006/relationships/hyperlink" Target="https://en.wikipedia.org/wiki/Jason_Bourne_(film)" TargetMode="External"/><Relationship Id="rId218" Type="http://schemas.openxmlformats.org/officeDocument/2006/relationships/hyperlink" Target="https://en.wikipedia.org/wiki/Neighbors_(2014_film)" TargetMode="External"/><Relationship Id="rId425" Type="http://schemas.openxmlformats.org/officeDocument/2006/relationships/hyperlink" Target="https://en.wikipedia.org/wiki/The_Place_Beyond_the_Pines" TargetMode="External"/><Relationship Id="rId467" Type="http://schemas.openxmlformats.org/officeDocument/2006/relationships/hyperlink" Target="https://en.wikipedia.org/wiki/Total_Recall_(2012_film)" TargetMode="External"/><Relationship Id="rId271" Type="http://schemas.openxmlformats.org/officeDocument/2006/relationships/hyperlink" Target="https://en.wikipedia.org/wiki/RED_2_(film)" TargetMode="External"/><Relationship Id="rId24" Type="http://schemas.openxmlformats.org/officeDocument/2006/relationships/hyperlink" Target="https://en.wikipedia.org/wiki/American_Reunion" TargetMode="External"/><Relationship Id="rId66" Type="http://schemas.openxmlformats.org/officeDocument/2006/relationships/hyperlink" Target="https://en.wikipedia.org/wiki/Chronicle_(film)" TargetMode="External"/><Relationship Id="rId131" Type="http://schemas.openxmlformats.org/officeDocument/2006/relationships/hyperlink" Target="https://en.wikipedia.org/wiki/Hail,_Caesar!" TargetMode="External"/><Relationship Id="rId327" Type="http://schemas.openxmlformats.org/officeDocument/2006/relationships/hyperlink" Target="https://en.wikipedia.org/wiki/Ted_2" TargetMode="External"/><Relationship Id="rId369" Type="http://schemas.openxmlformats.org/officeDocument/2006/relationships/hyperlink" Target="https://en.wikipedia.org/wiki/The_Five-Year_Engagement" TargetMode="External"/><Relationship Id="rId173" Type="http://schemas.openxmlformats.org/officeDocument/2006/relationships/hyperlink" Target="https://en.wikipedia.org/wiki/Kingsman:_The_Secret_Service" TargetMode="External"/><Relationship Id="rId229" Type="http://schemas.openxmlformats.org/officeDocument/2006/relationships/hyperlink" Target="https://en.wikipedia.org/wiki/Now_You_See_Me_(film)" TargetMode="External"/><Relationship Id="rId380" Type="http://schemas.openxmlformats.org/officeDocument/2006/relationships/hyperlink" Target="https://en.wikipedia.org/wiki/The_Hobbit:_The_Battle_of_the_Five_Armies" TargetMode="External"/><Relationship Id="rId436" Type="http://schemas.openxmlformats.org/officeDocument/2006/relationships/hyperlink" Target="https://en.wikipedia.org/wiki/Arrietty" TargetMode="External"/><Relationship Id="rId240" Type="http://schemas.openxmlformats.org/officeDocument/2006/relationships/hyperlink" Target="https://en.wikipedia.org/wiki/Paper_Towns_(film)" TargetMode="External"/><Relationship Id="rId478" Type="http://schemas.openxmlformats.org/officeDocument/2006/relationships/hyperlink" Target="https://en.wikipedia.org/wiki/Unfriended" TargetMode="External"/><Relationship Id="rId35" Type="http://schemas.openxmlformats.org/officeDocument/2006/relationships/hyperlink" Target="https://en.wikipedia.org/wiki/Batman_v_Superman:_Dawn_of_Justice" TargetMode="External"/><Relationship Id="rId77" Type="http://schemas.openxmlformats.org/officeDocument/2006/relationships/hyperlink" Target="https://en.wikipedia.org/wiki/Dawn_of_the_Planet_of_the_Apes" TargetMode="External"/><Relationship Id="rId100" Type="http://schemas.openxmlformats.org/officeDocument/2006/relationships/hyperlink" Target="https://en.wikipedia.org/wiki/Enough_Said_(film)" TargetMode="External"/><Relationship Id="rId282" Type="http://schemas.openxmlformats.org/officeDocument/2006/relationships/hyperlink" Target="https://en.wikipedia.org/wiki/RoboCop_(2014_film)" TargetMode="External"/><Relationship Id="rId338" Type="http://schemas.openxmlformats.org/officeDocument/2006/relationships/hyperlink" Target="https://en.wikipedia.org/wiki/The_Best_Exotic_Marigold_Hotel" TargetMode="External"/><Relationship Id="rId503" Type="http://schemas.openxmlformats.org/officeDocument/2006/relationships/hyperlink" Target="https://en.wikipedia.org/wiki/X-Men:_Days_of_Future_Past" TargetMode="External"/><Relationship Id="rId8" Type="http://schemas.openxmlformats.org/officeDocument/2006/relationships/hyperlink" Target="https://en.wikipedia.org/wiki/90_Minutes_in_Heaven_(film)" TargetMode="External"/><Relationship Id="rId142" Type="http://schemas.openxmlformats.org/officeDocument/2006/relationships/hyperlink" Target="https://en.wikipedia.org/wiki/Hotel_Transylvania" TargetMode="External"/><Relationship Id="rId184" Type="http://schemas.openxmlformats.org/officeDocument/2006/relationships/hyperlink" Target="https://en.wikipedia.org/wiki/Little_Boy_(film)" TargetMode="External"/><Relationship Id="rId391" Type="http://schemas.openxmlformats.org/officeDocument/2006/relationships/hyperlink" Target="https://en.wikipedia.org/wiki/The_Incredible_Burt_Wonderstone" TargetMode="External"/><Relationship Id="rId405" Type="http://schemas.openxmlformats.org/officeDocument/2006/relationships/hyperlink" Target="https://en.wikipedia.org/wiki/The_Letters_(film)" TargetMode="External"/><Relationship Id="rId447" Type="http://schemas.openxmlformats.org/officeDocument/2006/relationships/hyperlink" Target="https://en.wikipedia.org/wiki/The_Twilight_Saga:_Breaking_Dawn_%25E2%2580%2593_Part_2" TargetMode="External"/><Relationship Id="rId251" Type="http://schemas.openxmlformats.org/officeDocument/2006/relationships/hyperlink" Target="https://en.wikipedia.org/wiki/Pitch_Perfect" TargetMode="External"/><Relationship Id="rId489" Type="http://schemas.openxmlformats.org/officeDocument/2006/relationships/hyperlink" Target="https://en.wikipedia.org/wiki/What_to_Expect_When_You%2527re_Expecting_(film)" TargetMode="External"/><Relationship Id="rId46" Type="http://schemas.openxmlformats.org/officeDocument/2006/relationships/hyperlink" Target="https://en.wikipedia.org/wiki/Blackhat_(film)" TargetMode="External"/><Relationship Id="rId293" Type="http://schemas.openxmlformats.org/officeDocument/2006/relationships/hyperlink" Target="https://en.wikipedia.org/wiki/Salmon_Fishing_in_the_Yemen" TargetMode="External"/><Relationship Id="rId307" Type="http://schemas.openxmlformats.org/officeDocument/2006/relationships/hyperlink" Target="https://en.wikipedia.org/wiki/Sinister_2" TargetMode="External"/><Relationship Id="rId349" Type="http://schemas.openxmlformats.org/officeDocument/2006/relationships/hyperlink" Target="https://en.wikipedia.org/wiki/The_Campaign_(film)" TargetMode="External"/><Relationship Id="rId88" Type="http://schemas.openxmlformats.org/officeDocument/2006/relationships/hyperlink" Target="https://en.wikipedia.org/wiki/Don%2527t_Breathe_(2016_film)" TargetMode="External"/><Relationship Id="rId111" Type="http://schemas.openxmlformats.org/officeDocument/2006/relationships/hyperlink" Target="https://en.wikipedia.org/wiki/Frances_Ha" TargetMode="External"/><Relationship Id="rId153" Type="http://schemas.openxmlformats.org/officeDocument/2006/relationships/hyperlink" Target="https://en.wikipedia.org/wiki/Insidious:_Chapter_2" TargetMode="External"/><Relationship Id="rId195" Type="http://schemas.openxmlformats.org/officeDocument/2006/relationships/hyperlink" Target="https://en.wikipedia.org/wiki/Man_on_a_Ledge" TargetMode="External"/><Relationship Id="rId209" Type="http://schemas.openxmlformats.org/officeDocument/2006/relationships/hyperlink" Target="https://en.wikipedia.org/wiki/Moonrise_Kingdom" TargetMode="External"/><Relationship Id="rId360" Type="http://schemas.openxmlformats.org/officeDocument/2006/relationships/hyperlink" Target="https://en.wikipedia.org/wiki/The_Divergent_Series:_Insurgent" TargetMode="External"/><Relationship Id="rId416" Type="http://schemas.openxmlformats.org/officeDocument/2006/relationships/hyperlink" Target="https://en.wikipedia.org/wiki/The_November_Man" TargetMode="External"/><Relationship Id="rId220" Type="http://schemas.openxmlformats.org/officeDocument/2006/relationships/hyperlink" Target="https://en.wikipedia.org/wiki/Nerve_(2016_film)" TargetMode="External"/><Relationship Id="rId458" Type="http://schemas.openxmlformats.org/officeDocument/2006/relationships/hyperlink" Target="https://en.wikipedia.org/wiki/The_Woman_in_Black:_Angel_of_Death" TargetMode="External"/><Relationship Id="rId15" Type="http://schemas.openxmlformats.org/officeDocument/2006/relationships/hyperlink" Target="https://en.wikipedia.org/wiki/A_Thousand_Words_(film)" TargetMode="External"/><Relationship Id="rId57" Type="http://schemas.openxmlformats.org/officeDocument/2006/relationships/hyperlink" Target="https://en.wikipedia.org/wiki/Captive_(2015_film)" TargetMode="External"/><Relationship Id="rId262" Type="http://schemas.openxmlformats.org/officeDocument/2006/relationships/hyperlink" Target="https://en.wikipedia.org/wiki/Project_Almanac" TargetMode="External"/><Relationship Id="rId318" Type="http://schemas.openxmlformats.org/officeDocument/2006/relationships/hyperlink" Target="https://en.wikipedia.org/wiki/Star_Trek_Beyond" TargetMode="External"/><Relationship Id="rId99" Type="http://schemas.openxmlformats.org/officeDocument/2006/relationships/hyperlink" Target="https://en.wikipedia.org/wiki/End_of_Watch" TargetMode="External"/><Relationship Id="rId122" Type="http://schemas.openxmlformats.org/officeDocument/2006/relationships/hyperlink" Target="https://en.wikipedia.org/wiki/Ghostbusters_(2016_film)" TargetMode="External"/><Relationship Id="rId164" Type="http://schemas.openxmlformats.org/officeDocument/2006/relationships/hyperlink" Target="https://en.wikipedia.org/wiki/Jem_and_the_Holograms_(film)" TargetMode="External"/><Relationship Id="rId371" Type="http://schemas.openxmlformats.org/officeDocument/2006/relationships/hyperlink" Target="https://en.wikipedia.org/wiki/The_Gift_(2015_film)" TargetMode="External"/><Relationship Id="rId427" Type="http://schemas.openxmlformats.org/officeDocument/2006/relationships/hyperlink" Target="https://en.wikipedia.org/wiki/The_Purge" TargetMode="External"/><Relationship Id="rId469" Type="http://schemas.openxmlformats.org/officeDocument/2006/relationships/hyperlink" Target="https://en.wikipedia.org/wiki/Transcendence_(2014_film)" TargetMode="External"/><Relationship Id="rId26" Type="http://schemas.openxmlformats.org/officeDocument/2006/relationships/hyperlink" Target="https://en.wikipedia.org/wiki/American_Ultra" TargetMode="External"/><Relationship Id="rId231" Type="http://schemas.openxmlformats.org/officeDocument/2006/relationships/hyperlink" Target="https://en.wikipedia.org/wiki/Oblivion_(2013_film)" TargetMode="External"/><Relationship Id="rId273" Type="http://schemas.openxmlformats.org/officeDocument/2006/relationships/hyperlink" Target="https://en.wikipedia.org/wiki/Red_Tails" TargetMode="External"/><Relationship Id="rId329" Type="http://schemas.openxmlformats.org/officeDocument/2006/relationships/hyperlink" Target="https://en.wikipedia.org/wiki/Teenage_Mutant_Ninja_Turtles:_Out_of_the_Shadows" TargetMode="External"/><Relationship Id="rId480" Type="http://schemas.openxmlformats.org/officeDocument/2006/relationships/hyperlink" Target="https://en.wikipedia.org/wiki/Vampire_Academy_(film)" TargetMode="External"/><Relationship Id="rId68" Type="http://schemas.openxmlformats.org/officeDocument/2006/relationships/hyperlink" Target="https://en.wikipedia.org/wiki/Cloudy_with_a_Chance_of_Meatballs_2" TargetMode="External"/><Relationship Id="rId133" Type="http://schemas.openxmlformats.org/officeDocument/2006/relationships/hyperlink" Target="https://en.wikipedia.org/wiki/Hansel_and_Gretel:_Witch_Hunters" TargetMode="External"/><Relationship Id="rId175" Type="http://schemas.openxmlformats.org/officeDocument/2006/relationships/hyperlink" Target="https://en.wikipedia.org/wiki/Kubo_and_the_Two_Strings" TargetMode="External"/><Relationship Id="rId340" Type="http://schemas.openxmlformats.org/officeDocument/2006/relationships/hyperlink" Target="https://en.wikipedia.org/wiki/The_Bling_Ring" TargetMode="External"/><Relationship Id="rId200" Type="http://schemas.openxmlformats.org/officeDocument/2006/relationships/hyperlink" Target="https://en.wikipedia.org/wiki/Mechanic:_Resurrection" TargetMode="External"/><Relationship Id="rId382" Type="http://schemas.openxmlformats.org/officeDocument/2006/relationships/hyperlink" Target="https://en.wikipedia.org/wiki/The_Hundred-Foot_Journey_(film)" TargetMode="External"/><Relationship Id="rId438" Type="http://schemas.openxmlformats.org/officeDocument/2006/relationships/hyperlink" Target="https://en.wikipedia.org/wiki/The_Signal_(2014_film)" TargetMode="External"/><Relationship Id="rId242" Type="http://schemas.openxmlformats.org/officeDocument/2006/relationships/hyperlink" Target="https://en.wikipedia.org/wiki/Paranormal_Activity:_The_Ghost_Dimension" TargetMode="External"/><Relationship Id="rId284" Type="http://schemas.openxmlformats.org/officeDocument/2006/relationships/hyperlink" Target="https://en.wikipedia.org/wiki/Rock_of_Ages_(2012_film)" TargetMode="External"/><Relationship Id="rId491" Type="http://schemas.openxmlformats.org/officeDocument/2006/relationships/hyperlink" Target="https://en.wikipedia.org/wiki/Whiplash_(2014_film)" TargetMode="External"/><Relationship Id="rId505" Type="http://schemas.openxmlformats.org/officeDocument/2006/relationships/hyperlink" Target="https://en.wikipedia.org/wiki/Zero_Dark_Thirty" TargetMode="External"/><Relationship Id="rId37" Type="http://schemas.openxmlformats.org/officeDocument/2006/relationships/hyperlink" Target="https://en.wikipedia.org/wiki/Battle_of_the_Year_(film)" TargetMode="External"/><Relationship Id="rId79" Type="http://schemas.openxmlformats.org/officeDocument/2006/relationships/hyperlink" Target="https://en.wikipedia.org/wiki/Deadpool_(film)" TargetMode="External"/><Relationship Id="rId102" Type="http://schemas.openxmlformats.org/officeDocument/2006/relationships/hyperlink" Target="https://en.wikipedia.org/wiki/Epic_(2013_film)" TargetMode="External"/><Relationship Id="rId144" Type="http://schemas.openxmlformats.org/officeDocument/2006/relationships/hyperlink" Target="https://en.wikipedia.org/wiki/How_to_Train_Your_Dragon_2" TargetMode="External"/><Relationship Id="rId90" Type="http://schemas.openxmlformats.org/officeDocument/2006/relationships/hyperlink" Target="https://en.wikipedia.org/wiki/Dracula_Untold" TargetMode="External"/><Relationship Id="rId186" Type="http://schemas.openxmlformats.org/officeDocument/2006/relationships/hyperlink" Target="https://en.wikipedia.org/wiki/London_Has_Fallen" TargetMode="External"/><Relationship Id="rId351" Type="http://schemas.openxmlformats.org/officeDocument/2006/relationships/hyperlink" Target="https://en.wikipedia.org/wiki/The_Collection_(film)" TargetMode="External"/><Relationship Id="rId393" Type="http://schemas.openxmlformats.org/officeDocument/2006/relationships/hyperlink" Target="https://en.wikipedia.org/wiki/The_Intern_(2015_film)" TargetMode="External"/><Relationship Id="rId407" Type="http://schemas.openxmlformats.org/officeDocument/2006/relationships/hyperlink" Target="https://en.wikipedia.org/wiki/The_Man_from_U.N.C.L.E._(film)" TargetMode="External"/><Relationship Id="rId449" Type="http://schemas.openxmlformats.org/officeDocument/2006/relationships/hyperlink" Target="https://en.wikipedia.org/wiki/The_Visit_(2015_American_film)" TargetMode="External"/><Relationship Id="rId211" Type="http://schemas.openxmlformats.org/officeDocument/2006/relationships/hyperlink" Target="https://en.wikipedia.org/wiki/Mother%2527s_Day_(2016_film)" TargetMode="External"/><Relationship Id="rId253" Type="http://schemas.openxmlformats.org/officeDocument/2006/relationships/hyperlink" Target="https://en.wikipedia.org/wiki/Pixels_(2015_film)" TargetMode="External"/><Relationship Id="rId295" Type="http://schemas.openxmlformats.org/officeDocument/2006/relationships/hyperlink" Target="https://en.wikipedia.org/wiki/Scary_Movie_5" TargetMode="External"/><Relationship Id="rId309" Type="http://schemas.openxmlformats.org/officeDocument/2006/relationships/hyperlink" Target="https://en.wikipedia.org/wiki/Snitch_(film)" TargetMode="External"/><Relationship Id="rId460" Type="http://schemas.openxmlformats.org/officeDocument/2006/relationships/hyperlink" Target="https://en.wikipedia.org/wiki/The_Young_Messiah_(film)" TargetMode="External"/><Relationship Id="rId48" Type="http://schemas.openxmlformats.org/officeDocument/2006/relationships/hyperlink" Target="https://en.wikipedia.org/wiki/Blue_Jasmine" TargetMode="External"/><Relationship Id="rId113" Type="http://schemas.openxmlformats.org/officeDocument/2006/relationships/hyperlink" Target="https://en.wikipedia.org/wiki/Friends_with_Kids" TargetMode="External"/><Relationship Id="rId320" Type="http://schemas.openxmlformats.org/officeDocument/2006/relationships/hyperlink" Target="https://en.wikipedia.org/wiki/Steve_Jobs_(2015_film)" TargetMode="External"/><Relationship Id="rId155" Type="http://schemas.openxmlformats.org/officeDocument/2006/relationships/hyperlink" Target="https://en.wikipedia.org/wiki/Interstellar_(film)" TargetMode="External"/><Relationship Id="rId197" Type="http://schemas.openxmlformats.org/officeDocument/2006/relationships/hyperlink" Target="https://en.wikipedia.org/wiki/Maze_Runner:_The_Scorch_Trials" TargetMode="External"/><Relationship Id="rId362" Type="http://schemas.openxmlformats.org/officeDocument/2006/relationships/hyperlink" Target="https://en.wikipedia.org/wiki/The_Duff" TargetMode="External"/><Relationship Id="rId418" Type="http://schemas.openxmlformats.org/officeDocument/2006/relationships/hyperlink" Target="https://en.wikipedia.org/wiki/The_Oogieloves_in_the_Big_Balloon_Adventure" TargetMode="External"/><Relationship Id="rId222" Type="http://schemas.openxmlformats.org/officeDocument/2006/relationships/hyperlink" Target="https://en.wikipedia.org/wiki/Nightcrawler_(film)" TargetMode="External"/><Relationship Id="rId264" Type="http://schemas.openxmlformats.org/officeDocument/2006/relationships/hyperlink" Target="https://en.wikipedia.org/wiki/Prometheus_(2012_film)" TargetMode="External"/><Relationship Id="rId471" Type="http://schemas.openxmlformats.org/officeDocument/2006/relationships/hyperlink" Target="https://en.wikipedia.org/wiki/Trouble_with_the_Curve" TargetMode="External"/><Relationship Id="rId17" Type="http://schemas.openxmlformats.org/officeDocument/2006/relationships/hyperlink" Target="https://en.wikipedia.org/wiki/A_Walk_in_the_Woods_(film)" TargetMode="External"/><Relationship Id="rId59" Type="http://schemas.openxmlformats.org/officeDocument/2006/relationships/hyperlink" Target="https://en.wikipedia.org/wiki/Central_Intelligence" TargetMode="External"/><Relationship Id="rId124" Type="http://schemas.openxmlformats.org/officeDocument/2006/relationships/hyperlink" Target="https://en.wikipedia.org/wiki/God%2527s_Not_Dead_2" TargetMode="External"/><Relationship Id="rId70" Type="http://schemas.openxmlformats.org/officeDocument/2006/relationships/hyperlink" Target="https://en.wikipedia.org/wiki/Creed_(film)" TargetMode="External"/><Relationship Id="rId166" Type="http://schemas.openxmlformats.org/officeDocument/2006/relationships/hyperlink" Target="https://en.wikipedia.org/wiki/Jobs_(film)" TargetMode="External"/><Relationship Id="rId331" Type="http://schemas.openxmlformats.org/officeDocument/2006/relationships/hyperlink" Target="https://en.wikipedia.org/wiki/Texas_Chainsaw_3D" TargetMode="External"/><Relationship Id="rId373" Type="http://schemas.openxmlformats.org/officeDocument/2006/relationships/hyperlink" Target="https://en.wikipedia.org/wiki/The_Grand_Budapest_Hotel" TargetMode="External"/><Relationship Id="rId429" Type="http://schemas.openxmlformats.org/officeDocument/2006/relationships/hyperlink" Target="https://en.wikipedia.org/wiki/The_Raid_2" TargetMode="External"/><Relationship Id="rId1" Type="http://schemas.openxmlformats.org/officeDocument/2006/relationships/hyperlink" Target="https://en.wikipedia.org/wiki/13_Hours:_The_Secret_Soldiers_of_Benghazi" TargetMode="External"/><Relationship Id="rId233" Type="http://schemas.openxmlformats.org/officeDocument/2006/relationships/hyperlink" Target="https://en.wikipedia.org/wiki/One_Direction:_This_Is_Us" TargetMode="External"/><Relationship Id="rId440" Type="http://schemas.openxmlformats.org/officeDocument/2006/relationships/hyperlink" Target="https://en.wikipedia.org/wiki/The_Smurfs_2" TargetMode="External"/><Relationship Id="rId28" Type="http://schemas.openxmlformats.org/officeDocument/2006/relationships/hyperlink" Target="https://en.wikipedia.org/wiki/Annabelle_(film)" TargetMode="External"/><Relationship Id="rId275" Type="http://schemas.openxmlformats.org/officeDocument/2006/relationships/hyperlink" Target="https://en.wikipedia.org/wiki/Ricki_and_the_Flash" TargetMode="External"/><Relationship Id="rId300" Type="http://schemas.openxmlformats.org/officeDocument/2006/relationships/hyperlink" Target="https://en.wikipedia.org/wiki/Shaun_the_Sheep_Movie" TargetMode="External"/><Relationship Id="rId482" Type="http://schemas.openxmlformats.org/officeDocument/2006/relationships/hyperlink" Target="https://en.wikipedia.org/wiki/Victor_Frankenstein_(film)" TargetMode="External"/><Relationship Id="rId81" Type="http://schemas.openxmlformats.org/officeDocument/2006/relationships/hyperlink" Target="https://en.wikipedia.org/wiki/Deliver_Us_from_Evil_(2014_film)" TargetMode="External"/><Relationship Id="rId135" Type="http://schemas.openxmlformats.org/officeDocument/2006/relationships/hyperlink" Target="https://en.wikipedia.org/wiki/Here_Comes_the_Boom" TargetMode="External"/><Relationship Id="rId177" Type="http://schemas.openxmlformats.org/officeDocument/2006/relationships/hyperlink" Target="https://en.wikipedia.org/wiki/Lazer_Team" TargetMode="External"/><Relationship Id="rId342" Type="http://schemas.openxmlformats.org/officeDocument/2006/relationships/hyperlink" Target="https://en.wikipedia.org/wiki/The_Boss_(2016_film)" TargetMode="External"/><Relationship Id="rId384" Type="http://schemas.openxmlformats.org/officeDocument/2006/relationships/hyperlink" Target="https://en.wikipedia.org/wiki/The_Hunger_Games:_Mockingjay_%25E2%2580%2593_Part_1" TargetMode="External"/><Relationship Id="rId202" Type="http://schemas.openxmlformats.org/officeDocument/2006/relationships/hyperlink" Target="https://en.wikipedia.org/wiki/Midnight_Special_(film)" TargetMode="External"/><Relationship Id="rId244" Type="http://schemas.openxmlformats.org/officeDocument/2006/relationships/hyperlink" Target="https://en.wikipedia.org/wiki/Parental_Guidance_(film)" TargetMode="External"/><Relationship Id="rId39" Type="http://schemas.openxmlformats.org/officeDocument/2006/relationships/hyperlink" Target="https://en.wikipedia.org/wiki/Beasts_of_the_Southern_Wild" TargetMode="External"/><Relationship Id="rId286" Type="http://schemas.openxmlformats.org/officeDocument/2006/relationships/hyperlink" Target="https://en.wikipedia.org/wiki/Romeo_and_Juliet_(2013_film)" TargetMode="External"/><Relationship Id="rId451" Type="http://schemas.openxmlformats.org/officeDocument/2006/relationships/hyperlink" Target="https://en.wikipedia.org/wiki/The_Watch_(2012_film)" TargetMode="External"/><Relationship Id="rId493" Type="http://schemas.openxmlformats.org/officeDocument/2006/relationships/hyperlink" Target="https://en.wikipedia.org/wiki/White_House_Down" TargetMode="External"/><Relationship Id="rId507" Type="http://schemas.openxmlformats.org/officeDocument/2006/relationships/hyperlink" Target="https://en.wikipedia.org/wiki/Zoolander_2" TargetMode="External"/><Relationship Id="rId50" Type="http://schemas.openxmlformats.org/officeDocument/2006/relationships/hyperlink" Target="https://en.wikipedia.org/wiki/Brick_Mansions" TargetMode="External"/><Relationship Id="rId104" Type="http://schemas.openxmlformats.org/officeDocument/2006/relationships/hyperlink" Target="https://en.wikipedia.org/wiki/Evil_Dead_(2013_film)" TargetMode="External"/><Relationship Id="rId146" Type="http://schemas.openxmlformats.org/officeDocument/2006/relationships/hyperlink" Target="https://en.wikipedia.org/wiki/I_Saw_the_Light_(film)" TargetMode="External"/><Relationship Id="rId188" Type="http://schemas.openxmlformats.org/officeDocument/2006/relationships/hyperlink" Target="https://en.wikipedia.org/wiki/Love_the_Coopers" TargetMode="External"/><Relationship Id="rId311" Type="http://schemas.openxmlformats.org/officeDocument/2006/relationships/hyperlink" Target="https://en.wikipedia.org/wiki/Son_of_God_(film)" TargetMode="External"/><Relationship Id="rId353" Type="http://schemas.openxmlformats.org/officeDocument/2006/relationships/hyperlink" Target="https://en.wikipedia.org/wiki/The_Conjuring_2" TargetMode="External"/><Relationship Id="rId395" Type="http://schemas.openxmlformats.org/officeDocument/2006/relationships/hyperlink" Target="https://en.wikipedia.org/wiki/The_Interview_(2014_film)" TargetMode="External"/><Relationship Id="rId409" Type="http://schemas.openxmlformats.org/officeDocument/2006/relationships/hyperlink" Target="https://en.wikipedia.org/wiki/The_Martian_(film)" TargetMode="External"/><Relationship Id="rId92" Type="http://schemas.openxmlformats.org/officeDocument/2006/relationships/hyperlink" Target="https://en.wikipedia.org/wiki/Dragon_Blade_(film)" TargetMode="External"/><Relationship Id="rId213" Type="http://schemas.openxmlformats.org/officeDocument/2006/relationships/hyperlink" Target="https://en.wikipedia.org/wiki/Mud_(2012_film)" TargetMode="External"/><Relationship Id="rId420" Type="http://schemas.openxmlformats.org/officeDocument/2006/relationships/hyperlink" Target="https://en.wikipedia.org/wiki/The_Peanuts_Movie" TargetMode="External"/><Relationship Id="rId255" Type="http://schemas.openxmlformats.org/officeDocument/2006/relationships/hyperlink" Target="https://en.wikipedia.org/wiki/Polis_Evo" TargetMode="External"/><Relationship Id="rId297" Type="http://schemas.openxmlformats.org/officeDocument/2006/relationships/hyperlink" Target="https://en.wikipedia.org/wiki/Self/less" TargetMode="External"/><Relationship Id="rId462" Type="http://schemas.openxmlformats.org/officeDocument/2006/relationships/hyperlink" Target="https://en.wikipedia.org/wiki/This_Is_the_End" TargetMode="External"/><Relationship Id="rId115" Type="http://schemas.openxmlformats.org/officeDocument/2006/relationships/hyperlink" Target="https://en.wikipedia.org/wiki/Fury_(2014_film)" TargetMode="External"/><Relationship Id="rId157" Type="http://schemas.openxmlformats.org/officeDocument/2006/relationships/hyperlink" Target="https://en.wikipedia.org/wiki/Iron_Sky" TargetMode="External"/><Relationship Id="rId322" Type="http://schemas.openxmlformats.org/officeDocument/2006/relationships/hyperlink" Target="https://en.wikipedia.org/wiki/Suffragette_(film)" TargetMode="External"/><Relationship Id="rId364" Type="http://schemas.openxmlformats.org/officeDocument/2006/relationships/hyperlink" Target="https://en.wikipedia.org/wiki/The_Equalizer_(film)" TargetMode="External"/><Relationship Id="rId61" Type="http://schemas.openxmlformats.org/officeDocument/2006/relationships/hyperlink" Target="https://en.wikipedia.org/wiki/Chappie_(film)" TargetMode="External"/><Relationship Id="rId199" Type="http://schemas.openxmlformats.org/officeDocument/2006/relationships/hyperlink" Target="https://en.wikipedia.org/wiki/Me_Before_You_(film)" TargetMode="External"/><Relationship Id="rId19" Type="http://schemas.openxmlformats.org/officeDocument/2006/relationships/hyperlink" Target="https://en.wikipedia.org/wiki/After_Earth" TargetMode="External"/><Relationship Id="rId224" Type="http://schemas.openxmlformats.org/officeDocument/2006/relationships/hyperlink" Target="https://en.wikipedia.org/wiki/No_Escape_(2015_film)" TargetMode="External"/><Relationship Id="rId266" Type="http://schemas.openxmlformats.org/officeDocument/2006/relationships/hyperlink" Target="https://en.wikipedia.org/wiki/R.I.P.D." TargetMode="External"/><Relationship Id="rId431" Type="http://schemas.openxmlformats.org/officeDocument/2006/relationships/hyperlink" Target="https://en.wikipedia.org/wiki/The_Raven_(2012_film)" TargetMode="External"/><Relationship Id="rId473" Type="http://schemas.openxmlformats.org/officeDocument/2006/relationships/hyperlink" Target="https://en.wikipedia.org/wiki/Truth_(2015_film)" TargetMode="External"/><Relationship Id="rId30" Type="http://schemas.openxmlformats.org/officeDocument/2006/relationships/hyperlink" Target="https://en.wikipedia.org/wiki/Ant-Man_(film)" TargetMode="External"/><Relationship Id="rId126" Type="http://schemas.openxmlformats.org/officeDocument/2006/relationships/hyperlink" Target="https://en.wikipedia.org/wiki/Godzilla_(2014_film)" TargetMode="External"/><Relationship Id="rId168" Type="http://schemas.openxmlformats.org/officeDocument/2006/relationships/hyperlink" Target="https://en.wikipedia.org/wiki/Journey_2:_The_Mysterious_Island" TargetMode="External"/><Relationship Id="rId333" Type="http://schemas.openxmlformats.org/officeDocument/2006/relationships/hyperlink" Target="https://en.wikipedia.org/wiki/The_33_(film)" TargetMode="External"/><Relationship Id="rId72" Type="http://schemas.openxmlformats.org/officeDocument/2006/relationships/hyperlink" Target="https://en.wikipedia.org/wiki/Crimson_Peak" TargetMode="External"/><Relationship Id="rId375" Type="http://schemas.openxmlformats.org/officeDocument/2006/relationships/hyperlink" Target="https://en.wikipedia.org/wiki/The_Grey_(film)" TargetMode="External"/><Relationship Id="rId3" Type="http://schemas.openxmlformats.org/officeDocument/2006/relationships/hyperlink" Target="https://en.wikipedia.org/wiki/21_Jump_Street_(film)" TargetMode="External"/><Relationship Id="rId235" Type="http://schemas.openxmlformats.org/officeDocument/2006/relationships/hyperlink" Target="https://en.wikipedia.org/wiki/Ouija_(2014_film)" TargetMode="External"/><Relationship Id="rId277" Type="http://schemas.openxmlformats.org/officeDocument/2006/relationships/hyperlink" Target="https://en.wikipedia.org/wiki/Ride_Along_(film)" TargetMode="External"/><Relationship Id="rId400" Type="http://schemas.openxmlformats.org/officeDocument/2006/relationships/hyperlink" Target="https://en.wikipedia.org/wiki/The_Last_Witch_Hunter" TargetMode="External"/><Relationship Id="rId442" Type="http://schemas.openxmlformats.org/officeDocument/2006/relationships/hyperlink" Target="https://en.wikipedia.org/wiki/The_SpongeBob_Movie:_Sponge_Out_of_Water" TargetMode="External"/><Relationship Id="rId484" Type="http://schemas.openxmlformats.org/officeDocument/2006/relationships/hyperlink" Target="https://en.wikipedia.org/wiki/War_Dogs_(2016_film)" TargetMode="External"/><Relationship Id="rId137" Type="http://schemas.openxmlformats.org/officeDocument/2006/relationships/hyperlink" Target="https://en.wikipedia.org/wiki/Hitman:_Agent_47" TargetMode="External"/><Relationship Id="rId302" Type="http://schemas.openxmlformats.org/officeDocument/2006/relationships/hyperlink" Target="https://en.wikipedia.org/wiki/Side_Effects_(2013_film)" TargetMode="External"/><Relationship Id="rId344" Type="http://schemas.openxmlformats.org/officeDocument/2006/relationships/hyperlink" Target="https://en.wikipedia.org/wiki/The_Boxtrolls" TargetMode="External"/><Relationship Id="rId41" Type="http://schemas.openxmlformats.org/officeDocument/2006/relationships/hyperlink" Target="https://en.wikipedia.org/wiki/Before_I_Go_to_Sleep_(film)" TargetMode="External"/><Relationship Id="rId83" Type="http://schemas.openxmlformats.org/officeDocument/2006/relationships/hyperlink" Target="https://en.wikipedia.org/wiki/Devil%2527s_Due_(film)" TargetMode="External"/><Relationship Id="rId179" Type="http://schemas.openxmlformats.org/officeDocument/2006/relationships/hyperlink" Target="https://en.wikipedia.org/wiki/Les_Mis%25C3%25A9rables_(2012_film)" TargetMode="External"/><Relationship Id="rId386" Type="http://schemas.openxmlformats.org/officeDocument/2006/relationships/hyperlink" Target="https://en.wikipedia.org/wiki/The_Huntsman:_Winter%2527s_War" TargetMode="External"/><Relationship Id="rId190" Type="http://schemas.openxmlformats.org/officeDocument/2006/relationships/hyperlink" Target="https://en.wikipedia.org/wiki/Mad_Max:_Fury_Road" TargetMode="External"/><Relationship Id="rId204" Type="http://schemas.openxmlformats.org/officeDocument/2006/relationships/hyperlink" Target="https://en.wikipedia.org/wiki/Mirror_Mirror_(film)" TargetMode="External"/><Relationship Id="rId246" Type="http://schemas.openxmlformats.org/officeDocument/2006/relationships/hyperlink" Target="https://en.wikipedia.org/wiki/Paul_Blart:_Mall_Cop_2" TargetMode="External"/><Relationship Id="rId288" Type="http://schemas.openxmlformats.org/officeDocument/2006/relationships/hyperlink" Target="https://en.wikipedia.org/wiki/Run_All_Night_(film)" TargetMode="External"/><Relationship Id="rId411" Type="http://schemas.openxmlformats.org/officeDocument/2006/relationships/hyperlink" Target="https://en.wikipedia.org/wiki/The_Maze_Runner_(film)" TargetMode="External"/><Relationship Id="rId453" Type="http://schemas.openxmlformats.org/officeDocument/2006/relationships/hyperlink" Target="https://en.wikipedia.org/wiki/The_Way,_Way_Back" TargetMode="External"/><Relationship Id="rId106" Type="http://schemas.openxmlformats.org/officeDocument/2006/relationships/hyperlink" Target="https://en.wikipedia.org/wiki/Eye_in_the_Sky_(2015_film)" TargetMode="External"/><Relationship Id="rId313" Type="http://schemas.openxmlformats.org/officeDocument/2006/relationships/hyperlink" Target="https://en.wikipedia.org/wiki/Southpaw_(film)" TargetMode="External"/><Relationship Id="rId495" Type="http://schemas.openxmlformats.org/officeDocument/2006/relationships/hyperlink" Target="https://en.wikipedia.org/wiki/Winter%2527s_Tale_(film)" TargetMode="External"/><Relationship Id="rId10" Type="http://schemas.openxmlformats.org/officeDocument/2006/relationships/hyperlink" Target="https://en.wikipedia.org/wiki/A_Haunted_House_(film)" TargetMode="External"/><Relationship Id="rId52" Type="http://schemas.openxmlformats.org/officeDocument/2006/relationships/hyperlink" Target="https://en.wikipedia.org/wiki/Brooklyn_(film)" TargetMode="External"/><Relationship Id="rId94" Type="http://schemas.openxmlformats.org/officeDocument/2006/relationships/hyperlink" Target="https://en.wikipedia.org/wiki/Earth_to_Echo" TargetMode="External"/><Relationship Id="rId148" Type="http://schemas.openxmlformats.org/officeDocument/2006/relationships/hyperlink" Target="https://en.wikipedia.org/wiki/Ice_Age:_Continental_Drift" TargetMode="External"/><Relationship Id="rId355" Type="http://schemas.openxmlformats.org/officeDocument/2006/relationships/hyperlink" Target="https://en.wikipedia.org/wiki/The_Danish_Girl_(film)" TargetMode="External"/><Relationship Id="rId397" Type="http://schemas.openxmlformats.org/officeDocument/2006/relationships/hyperlink" Target="https://en.wikipedia.org/wiki/The_Lady_in_the_Va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0"/>
  <sheetViews>
    <sheetView workbookViewId="0">
      <pane xSplit="2" ySplit="1" topLeftCell="C2" activePane="bottomRight" state="frozen"/>
      <selection pane="topRight" activeCell="C1" sqref="C1"/>
      <selection pane="bottomLeft" activeCell="A2" sqref="A2"/>
      <selection pane="bottomRight" activeCell="H1" sqref="H1:L509"/>
    </sheetView>
  </sheetViews>
  <sheetFormatPr defaultColWidth="12.5703125" defaultRowHeight="15" customHeight="1" x14ac:dyDescent="0.2"/>
  <cols>
    <col min="1" max="1" width="27.7109375" customWidth="1"/>
    <col min="2" max="2" width="12" style="28" customWidth="1"/>
    <col min="3" max="5" width="12" customWidth="1"/>
    <col min="6" max="12" width="16.28515625" customWidth="1"/>
    <col min="13" max="14" width="17" customWidth="1"/>
    <col min="15" max="22" width="18.140625" customWidth="1"/>
    <col min="23" max="26" width="14.42578125" customWidth="1"/>
  </cols>
  <sheetData>
    <row r="1" spans="1:22" ht="15.75" customHeight="1" x14ac:dyDescent="0.2">
      <c r="A1" s="1" t="s">
        <v>0</v>
      </c>
      <c r="B1" s="26" t="s">
        <v>1</v>
      </c>
      <c r="C1" s="1" t="s">
        <v>2</v>
      </c>
      <c r="D1" s="1" t="s">
        <v>3</v>
      </c>
      <c r="E1" s="1" t="s">
        <v>4</v>
      </c>
      <c r="F1" s="1" t="s">
        <v>5</v>
      </c>
      <c r="G1" s="1" t="s">
        <v>6</v>
      </c>
      <c r="H1" s="1" t="s">
        <v>7</v>
      </c>
      <c r="I1" s="1" t="s">
        <v>8</v>
      </c>
      <c r="J1" s="1" t="s">
        <v>9</v>
      </c>
      <c r="K1" s="1" t="s">
        <v>10</v>
      </c>
      <c r="L1" s="1" t="s">
        <v>11</v>
      </c>
      <c r="M1" s="1" t="s">
        <v>12</v>
      </c>
      <c r="N1" s="2" t="s">
        <v>13</v>
      </c>
      <c r="O1" s="3"/>
      <c r="P1" s="4"/>
      <c r="Q1" s="4"/>
      <c r="R1" s="4"/>
      <c r="S1" s="4"/>
      <c r="T1" s="4"/>
      <c r="U1" s="4"/>
      <c r="V1" s="4"/>
    </row>
    <row r="2" spans="1:22" ht="15.75" customHeight="1" x14ac:dyDescent="0.2">
      <c r="A2" s="5" t="s">
        <v>14</v>
      </c>
      <c r="B2" s="27">
        <v>42437</v>
      </c>
      <c r="C2" s="6"/>
      <c r="D2" s="5" t="s">
        <v>15</v>
      </c>
      <c r="E2" s="5" t="s">
        <v>16</v>
      </c>
      <c r="F2" s="7" t="s">
        <v>17</v>
      </c>
      <c r="G2" s="8"/>
      <c r="H2" s="1" t="s">
        <v>18</v>
      </c>
      <c r="I2" s="1" t="s">
        <v>19</v>
      </c>
      <c r="J2" s="1" t="s">
        <v>20</v>
      </c>
      <c r="K2" s="9"/>
      <c r="L2" s="9"/>
      <c r="M2" s="10">
        <v>15000000</v>
      </c>
      <c r="N2" s="10">
        <v>108300000</v>
      </c>
      <c r="O2" s="11"/>
      <c r="P2" s="4"/>
      <c r="Q2" s="4"/>
      <c r="R2" s="4"/>
      <c r="S2" s="4"/>
      <c r="T2" s="4"/>
      <c r="U2" s="4"/>
      <c r="V2" s="4"/>
    </row>
    <row r="3" spans="1:22" ht="15.75" customHeight="1" x14ac:dyDescent="0.2">
      <c r="A3" s="5" t="s">
        <v>21</v>
      </c>
      <c r="B3" s="27">
        <v>42384</v>
      </c>
      <c r="C3" s="6" t="s">
        <v>22</v>
      </c>
      <c r="D3" s="5" t="s">
        <v>23</v>
      </c>
      <c r="E3" s="5" t="s">
        <v>15</v>
      </c>
      <c r="F3" s="7" t="s">
        <v>24</v>
      </c>
      <c r="G3" s="8"/>
      <c r="H3" s="1" t="s">
        <v>25</v>
      </c>
      <c r="I3" s="1" t="s">
        <v>26</v>
      </c>
      <c r="J3" s="1" t="s">
        <v>27</v>
      </c>
      <c r="K3" s="1" t="s">
        <v>28</v>
      </c>
      <c r="L3" s="1" t="s">
        <v>29</v>
      </c>
      <c r="M3" s="10">
        <v>45000000</v>
      </c>
      <c r="N3" s="10">
        <v>69400000</v>
      </c>
      <c r="O3" s="11"/>
      <c r="P3" s="4"/>
      <c r="Q3" s="4"/>
      <c r="R3" s="4"/>
      <c r="S3" s="4"/>
      <c r="T3" s="4"/>
      <c r="U3" s="4"/>
      <c r="V3" s="4"/>
    </row>
    <row r="4" spans="1:22" ht="15.75" customHeight="1" x14ac:dyDescent="0.2">
      <c r="A4" s="5" t="s">
        <v>30</v>
      </c>
      <c r="B4" s="27">
        <v>41488</v>
      </c>
      <c r="C4" s="6" t="s">
        <v>31</v>
      </c>
      <c r="D4" s="5" t="s">
        <v>23</v>
      </c>
      <c r="E4" s="5" t="s">
        <v>32</v>
      </c>
      <c r="F4" s="7" t="s">
        <v>33</v>
      </c>
      <c r="G4" s="8"/>
      <c r="H4" s="1" t="s">
        <v>34</v>
      </c>
      <c r="I4" s="1" t="s">
        <v>35</v>
      </c>
      <c r="J4" s="1" t="s">
        <v>36</v>
      </c>
      <c r="K4" s="1" t="s">
        <v>37</v>
      </c>
      <c r="L4" s="1" t="s">
        <v>38</v>
      </c>
      <c r="M4" s="10">
        <v>61000000</v>
      </c>
      <c r="N4" s="10">
        <v>131900000</v>
      </c>
      <c r="O4" s="11"/>
      <c r="P4" s="4"/>
      <c r="Q4" s="4"/>
      <c r="R4" s="4"/>
      <c r="S4" s="4"/>
      <c r="T4" s="4"/>
      <c r="U4" s="4"/>
      <c r="V4" s="4"/>
    </row>
    <row r="5" spans="1:22" ht="15.75" customHeight="1" x14ac:dyDescent="0.2">
      <c r="A5" s="5" t="s">
        <v>39</v>
      </c>
      <c r="B5" s="27">
        <v>40984</v>
      </c>
      <c r="C5" s="6" t="s">
        <v>40</v>
      </c>
      <c r="D5" s="5" t="s">
        <v>41</v>
      </c>
      <c r="E5" s="5" t="s">
        <v>23</v>
      </c>
      <c r="F5" s="7" t="s">
        <v>42</v>
      </c>
      <c r="G5" s="7" t="s">
        <v>43</v>
      </c>
      <c r="H5" s="1" t="s">
        <v>44</v>
      </c>
      <c r="I5" s="1" t="s">
        <v>45</v>
      </c>
      <c r="J5" s="1" t="s">
        <v>46</v>
      </c>
      <c r="K5" s="1" t="s">
        <v>47</v>
      </c>
      <c r="L5" s="1" t="s">
        <v>48</v>
      </c>
      <c r="M5" s="10">
        <v>55000000</v>
      </c>
      <c r="N5" s="10">
        <v>201500000</v>
      </c>
      <c r="O5" s="11"/>
      <c r="P5" s="4"/>
      <c r="Q5" s="4"/>
      <c r="R5" s="4"/>
      <c r="S5" s="4"/>
      <c r="T5" s="4"/>
      <c r="U5" s="4"/>
      <c r="V5" s="4"/>
    </row>
    <row r="6" spans="1:22" ht="15.75" customHeight="1" x14ac:dyDescent="0.2">
      <c r="A6" s="5" t="s">
        <v>49</v>
      </c>
      <c r="B6" s="27">
        <v>41794</v>
      </c>
      <c r="C6" s="6" t="s">
        <v>50</v>
      </c>
      <c r="D6" s="5" t="s">
        <v>23</v>
      </c>
      <c r="E6" s="5" t="s">
        <v>41</v>
      </c>
      <c r="F6" s="7" t="s">
        <v>42</v>
      </c>
      <c r="G6" s="7" t="s">
        <v>43</v>
      </c>
      <c r="H6" s="1" t="s">
        <v>45</v>
      </c>
      <c r="I6" s="1" t="s">
        <v>44</v>
      </c>
      <c r="J6" s="1" t="s">
        <v>46</v>
      </c>
      <c r="K6" s="9"/>
      <c r="L6" s="9"/>
      <c r="M6" s="10">
        <v>84500000</v>
      </c>
      <c r="N6" s="10">
        <v>331300000</v>
      </c>
      <c r="O6" s="11"/>
      <c r="P6" s="4"/>
      <c r="Q6" s="4"/>
      <c r="R6" s="4"/>
      <c r="S6" s="4"/>
      <c r="T6" s="4"/>
      <c r="U6" s="4"/>
      <c r="V6" s="4"/>
    </row>
    <row r="7" spans="1:22" ht="15.75" customHeight="1" x14ac:dyDescent="0.2">
      <c r="A7" s="5" t="s">
        <v>51</v>
      </c>
      <c r="B7" s="27">
        <v>41702</v>
      </c>
      <c r="C7" s="6" t="s">
        <v>52</v>
      </c>
      <c r="D7" s="5" t="s">
        <v>23</v>
      </c>
      <c r="E7" s="5" t="s">
        <v>53</v>
      </c>
      <c r="F7" s="7" t="s">
        <v>54</v>
      </c>
      <c r="G7" s="8"/>
      <c r="H7" s="1" t="s">
        <v>55</v>
      </c>
      <c r="I7" s="1" t="s">
        <v>56</v>
      </c>
      <c r="J7" s="1" t="s">
        <v>57</v>
      </c>
      <c r="K7" s="1" t="s">
        <v>58</v>
      </c>
      <c r="L7" s="1" t="s">
        <v>59</v>
      </c>
      <c r="M7" s="10">
        <v>110000000</v>
      </c>
      <c r="N7" s="10">
        <v>337600000</v>
      </c>
      <c r="O7" s="11"/>
      <c r="P7" s="4"/>
      <c r="Q7" s="4"/>
      <c r="R7" s="4"/>
      <c r="S7" s="4"/>
      <c r="T7" s="4"/>
      <c r="U7" s="4"/>
      <c r="V7" s="4"/>
    </row>
    <row r="8" spans="1:22" ht="15.75" customHeight="1" x14ac:dyDescent="0.2">
      <c r="A8" s="12" t="s">
        <v>60</v>
      </c>
      <c r="B8" s="27">
        <v>41376</v>
      </c>
      <c r="C8" s="6" t="s">
        <v>61</v>
      </c>
      <c r="D8" s="5" t="s">
        <v>62</v>
      </c>
      <c r="E8" s="5" t="s">
        <v>63</v>
      </c>
      <c r="F8" s="7" t="s">
        <v>64</v>
      </c>
      <c r="G8" s="8"/>
      <c r="H8" s="1" t="s">
        <v>65</v>
      </c>
      <c r="I8" s="1" t="s">
        <v>66</v>
      </c>
      <c r="J8" s="1" t="s">
        <v>67</v>
      </c>
      <c r="K8" s="1" t="s">
        <v>68</v>
      </c>
      <c r="L8" s="1" t="s">
        <v>69</v>
      </c>
      <c r="M8" s="10">
        <v>40000000</v>
      </c>
      <c r="N8" s="10">
        <v>97500000</v>
      </c>
      <c r="O8" s="11"/>
      <c r="P8" s="4"/>
      <c r="Q8" s="4"/>
      <c r="R8" s="4"/>
      <c r="S8" s="4"/>
      <c r="T8" s="4"/>
      <c r="U8" s="4"/>
      <c r="V8" s="4"/>
    </row>
    <row r="9" spans="1:22" ht="15.75" customHeight="1" x14ac:dyDescent="0.2">
      <c r="A9" s="12" t="s">
        <v>70</v>
      </c>
      <c r="B9" s="27">
        <v>41677</v>
      </c>
      <c r="C9" s="6" t="s">
        <v>71</v>
      </c>
      <c r="D9" s="5" t="s">
        <v>23</v>
      </c>
      <c r="E9" s="5" t="s">
        <v>63</v>
      </c>
      <c r="F9" s="7" t="s">
        <v>72</v>
      </c>
      <c r="G9" s="8"/>
      <c r="H9" s="1" t="s">
        <v>73</v>
      </c>
      <c r="I9" s="1" t="s">
        <v>74</v>
      </c>
      <c r="J9" s="1" t="s">
        <v>75</v>
      </c>
      <c r="K9" s="1" t="s">
        <v>76</v>
      </c>
      <c r="L9" s="9"/>
      <c r="M9" s="10">
        <v>8100000</v>
      </c>
      <c r="N9" s="10">
        <v>2900000</v>
      </c>
      <c r="O9" s="11"/>
      <c r="P9" s="4"/>
      <c r="Q9" s="4"/>
      <c r="R9" s="4"/>
      <c r="S9" s="4"/>
      <c r="T9" s="4"/>
      <c r="U9" s="4"/>
      <c r="V9" s="4"/>
    </row>
    <row r="10" spans="1:22" ht="15.75" customHeight="1" x14ac:dyDescent="0.2">
      <c r="A10" s="5" t="s">
        <v>77</v>
      </c>
      <c r="B10" s="27">
        <v>42258</v>
      </c>
      <c r="C10" s="6" t="s">
        <v>78</v>
      </c>
      <c r="D10" s="5" t="s">
        <v>63</v>
      </c>
      <c r="E10" s="9"/>
      <c r="F10" s="7" t="s">
        <v>79</v>
      </c>
      <c r="G10" s="8"/>
      <c r="H10" s="1" t="s">
        <v>80</v>
      </c>
      <c r="I10" s="1" t="s">
        <v>81</v>
      </c>
      <c r="J10" s="1" t="s">
        <v>82</v>
      </c>
      <c r="K10" s="1" t="s">
        <v>83</v>
      </c>
      <c r="L10" s="9"/>
      <c r="M10" s="10">
        <v>5000000</v>
      </c>
      <c r="N10" s="10">
        <v>4800000</v>
      </c>
      <c r="O10" s="11"/>
      <c r="P10" s="4"/>
      <c r="Q10" s="4"/>
      <c r="R10" s="4"/>
      <c r="S10" s="4"/>
      <c r="T10" s="4"/>
      <c r="U10" s="4"/>
      <c r="V10" s="4"/>
    </row>
    <row r="11" spans="1:22" ht="15.75" customHeight="1" x14ac:dyDescent="0.2">
      <c r="A11" s="5" t="s">
        <v>84</v>
      </c>
      <c r="B11" s="27">
        <v>41319</v>
      </c>
      <c r="C11" s="6" t="s">
        <v>85</v>
      </c>
      <c r="D11" s="5" t="s">
        <v>23</v>
      </c>
      <c r="E11" s="5" t="s">
        <v>15</v>
      </c>
      <c r="F11" s="7" t="s">
        <v>86</v>
      </c>
      <c r="G11" s="8"/>
      <c r="H11" s="1" t="s">
        <v>87</v>
      </c>
      <c r="I11" s="1" t="s">
        <v>88</v>
      </c>
      <c r="J11" s="1" t="s">
        <v>89</v>
      </c>
      <c r="K11" s="1" t="s">
        <v>90</v>
      </c>
      <c r="L11" s="1" t="s">
        <v>91</v>
      </c>
      <c r="M11" s="10">
        <v>92000000</v>
      </c>
      <c r="N11" s="10">
        <v>304700000</v>
      </c>
      <c r="O11" s="11"/>
      <c r="P11" s="4"/>
      <c r="Q11" s="4"/>
      <c r="R11" s="4"/>
      <c r="S11" s="4"/>
      <c r="T11" s="4"/>
      <c r="U11" s="4"/>
      <c r="V11" s="4"/>
    </row>
    <row r="12" spans="1:22" ht="15.75" customHeight="1" x14ac:dyDescent="0.2">
      <c r="A12" s="5" t="s">
        <v>92</v>
      </c>
      <c r="B12" s="27">
        <v>41285</v>
      </c>
      <c r="C12" s="6" t="s">
        <v>93</v>
      </c>
      <c r="D12" s="5" t="s">
        <v>41</v>
      </c>
      <c r="E12" s="5" t="s">
        <v>16</v>
      </c>
      <c r="F12" s="7" t="s">
        <v>94</v>
      </c>
      <c r="G12" s="8"/>
      <c r="H12" s="1" t="s">
        <v>95</v>
      </c>
      <c r="I12" s="1" t="s">
        <v>96</v>
      </c>
      <c r="J12" s="1" t="s">
        <v>97</v>
      </c>
      <c r="K12" s="1" t="s">
        <v>98</v>
      </c>
      <c r="L12" s="1" t="s">
        <v>99</v>
      </c>
      <c r="M12" s="10">
        <v>2500000</v>
      </c>
      <c r="N12" s="10">
        <v>60100000</v>
      </c>
      <c r="O12" s="11"/>
      <c r="P12" s="4"/>
      <c r="Q12" s="4"/>
      <c r="R12" s="4"/>
      <c r="S12" s="4"/>
      <c r="T12" s="4"/>
      <c r="U12" s="4"/>
      <c r="V12" s="4"/>
    </row>
    <row r="13" spans="1:22" ht="15.75" customHeight="1" x14ac:dyDescent="0.2">
      <c r="A13" s="5" t="s">
        <v>100</v>
      </c>
      <c r="B13" s="27">
        <v>41747</v>
      </c>
      <c r="C13" s="6" t="s">
        <v>101</v>
      </c>
      <c r="D13" s="5" t="s">
        <v>41</v>
      </c>
      <c r="E13" s="9"/>
      <c r="F13" s="7" t="s">
        <v>94</v>
      </c>
      <c r="G13" s="8"/>
      <c r="H13" s="1" t="s">
        <v>95</v>
      </c>
      <c r="I13" s="1" t="s">
        <v>102</v>
      </c>
      <c r="J13" s="1" t="s">
        <v>98</v>
      </c>
      <c r="K13" s="1" t="s">
        <v>99</v>
      </c>
      <c r="L13" s="1" t="s">
        <v>103</v>
      </c>
      <c r="M13" s="10">
        <v>4000000</v>
      </c>
      <c r="N13" s="10">
        <v>24000000</v>
      </c>
      <c r="O13" s="11"/>
      <c r="P13" s="4"/>
      <c r="Q13" s="4"/>
      <c r="R13" s="4"/>
      <c r="S13" s="4"/>
      <c r="T13" s="4"/>
      <c r="U13" s="4"/>
      <c r="V13" s="4"/>
    </row>
    <row r="14" spans="1:22" ht="15.75" customHeight="1" x14ac:dyDescent="0.2">
      <c r="A14" s="5" t="s">
        <v>104</v>
      </c>
      <c r="B14" s="27">
        <v>41680</v>
      </c>
      <c r="C14" s="6" t="s">
        <v>105</v>
      </c>
      <c r="D14" s="5" t="s">
        <v>41</v>
      </c>
      <c r="E14" s="9"/>
      <c r="F14" s="7" t="s">
        <v>106</v>
      </c>
      <c r="G14" s="8"/>
      <c r="H14" s="1" t="s">
        <v>107</v>
      </c>
      <c r="I14" s="1" t="s">
        <v>108</v>
      </c>
      <c r="J14" s="1" t="s">
        <v>109</v>
      </c>
      <c r="K14" s="1" t="s">
        <v>110</v>
      </c>
      <c r="L14" s="9"/>
      <c r="M14" s="10">
        <v>22700000</v>
      </c>
      <c r="N14" s="10">
        <v>7100000</v>
      </c>
      <c r="O14" s="11"/>
      <c r="P14" s="4"/>
      <c r="Q14" s="4"/>
      <c r="R14" s="4"/>
      <c r="S14" s="4"/>
      <c r="T14" s="4"/>
      <c r="U14" s="4"/>
      <c r="V14" s="4"/>
    </row>
    <row r="15" spans="1:22" ht="15.75" customHeight="1" x14ac:dyDescent="0.2">
      <c r="A15" s="5" t="s">
        <v>111</v>
      </c>
      <c r="B15" s="27">
        <v>41949</v>
      </c>
      <c r="C15" s="6" t="s">
        <v>112</v>
      </c>
      <c r="D15" s="5" t="s">
        <v>23</v>
      </c>
      <c r="E15" s="5" t="s">
        <v>32</v>
      </c>
      <c r="F15" s="7" t="s">
        <v>113</v>
      </c>
      <c r="G15" s="8"/>
      <c r="H15" s="1" t="s">
        <v>114</v>
      </c>
      <c r="I15" s="1" t="s">
        <v>115</v>
      </c>
      <c r="J15" s="1" t="s">
        <v>116</v>
      </c>
      <c r="K15" s="1" t="s">
        <v>117</v>
      </c>
      <c r="L15" s="1" t="s">
        <v>118</v>
      </c>
      <c r="M15" s="10">
        <v>20000000</v>
      </c>
      <c r="N15" s="10">
        <v>12000000</v>
      </c>
      <c r="O15" s="11"/>
      <c r="P15" s="4"/>
      <c r="Q15" s="4"/>
      <c r="R15" s="4"/>
      <c r="S15" s="4"/>
      <c r="T15" s="4"/>
      <c r="U15" s="4"/>
      <c r="V15" s="4"/>
    </row>
    <row r="16" spans="1:22" ht="15.75" customHeight="1" x14ac:dyDescent="0.2">
      <c r="A16" s="5" t="s">
        <v>119</v>
      </c>
      <c r="B16" s="27">
        <v>41658</v>
      </c>
      <c r="C16" s="6" t="s">
        <v>120</v>
      </c>
      <c r="D16" s="5" t="s">
        <v>15</v>
      </c>
      <c r="E16" s="9"/>
      <c r="F16" s="7" t="s">
        <v>121</v>
      </c>
      <c r="G16" s="8"/>
      <c r="H16" s="1" t="s">
        <v>122</v>
      </c>
      <c r="I16" s="1" t="s">
        <v>123</v>
      </c>
      <c r="J16" s="1" t="s">
        <v>124</v>
      </c>
      <c r="K16" s="1" t="s">
        <v>125</v>
      </c>
      <c r="L16" s="1" t="s">
        <v>126</v>
      </c>
      <c r="M16" s="10">
        <v>15000000</v>
      </c>
      <c r="N16" s="10">
        <v>36200000</v>
      </c>
      <c r="O16" s="11"/>
      <c r="P16" s="4"/>
      <c r="Q16" s="4"/>
      <c r="R16" s="4"/>
      <c r="S16" s="4"/>
      <c r="T16" s="4"/>
      <c r="U16" s="4"/>
      <c r="V16" s="4"/>
    </row>
    <row r="17" spans="1:22" ht="15.75" customHeight="1" x14ac:dyDescent="0.2">
      <c r="A17" s="5" t="s">
        <v>127</v>
      </c>
      <c r="B17" s="27">
        <v>40977</v>
      </c>
      <c r="C17" s="6" t="s">
        <v>128</v>
      </c>
      <c r="D17" s="5" t="s">
        <v>41</v>
      </c>
      <c r="E17" s="9"/>
      <c r="F17" s="7" t="s">
        <v>129</v>
      </c>
      <c r="G17" s="8"/>
      <c r="H17" s="1" t="s">
        <v>130</v>
      </c>
      <c r="I17" s="1" t="s">
        <v>131</v>
      </c>
      <c r="J17" s="1" t="s">
        <v>132</v>
      </c>
      <c r="K17" s="1" t="s">
        <v>133</v>
      </c>
      <c r="L17" s="1" t="s">
        <v>134</v>
      </c>
      <c r="M17" s="10">
        <v>40000000</v>
      </c>
      <c r="N17" s="10">
        <v>22000000</v>
      </c>
      <c r="O17" s="11"/>
      <c r="P17" s="4"/>
      <c r="Q17" s="4"/>
      <c r="R17" s="4"/>
      <c r="S17" s="4"/>
      <c r="T17" s="4"/>
      <c r="U17" s="4"/>
      <c r="V17" s="4"/>
    </row>
    <row r="18" spans="1:22" ht="15.75" customHeight="1" x14ac:dyDescent="0.2">
      <c r="A18" s="5" t="s">
        <v>135</v>
      </c>
      <c r="B18" s="27">
        <v>41901</v>
      </c>
      <c r="C18" s="6" t="s">
        <v>136</v>
      </c>
      <c r="D18" s="5" t="s">
        <v>32</v>
      </c>
      <c r="E18" s="5" t="s">
        <v>63</v>
      </c>
      <c r="F18" s="7" t="s">
        <v>137</v>
      </c>
      <c r="G18" s="8"/>
      <c r="H18" s="1" t="s">
        <v>138</v>
      </c>
      <c r="I18" s="1" t="s">
        <v>139</v>
      </c>
      <c r="J18" s="1" t="s">
        <v>140</v>
      </c>
      <c r="K18" s="1" t="s">
        <v>141</v>
      </c>
      <c r="L18" s="9"/>
      <c r="M18" s="10">
        <v>28000000</v>
      </c>
      <c r="N18" s="10">
        <v>58800000</v>
      </c>
      <c r="O18" s="11"/>
      <c r="P18" s="4"/>
      <c r="Q18" s="4"/>
      <c r="R18" s="4"/>
      <c r="S18" s="4"/>
      <c r="T18" s="4"/>
      <c r="U18" s="4"/>
      <c r="V18" s="4"/>
    </row>
    <row r="19" spans="1:22" ht="15.75" customHeight="1" x14ac:dyDescent="0.2">
      <c r="A19" s="5" t="s">
        <v>142</v>
      </c>
      <c r="B19" s="27">
        <v>42027</v>
      </c>
      <c r="C19" s="6" t="s">
        <v>143</v>
      </c>
      <c r="D19" s="5" t="s">
        <v>144</v>
      </c>
      <c r="E19" s="5" t="s">
        <v>41</v>
      </c>
      <c r="F19" s="7" t="s">
        <v>145</v>
      </c>
      <c r="G19" s="8"/>
      <c r="H19" s="1" t="s">
        <v>146</v>
      </c>
      <c r="I19" s="1" t="s">
        <v>147</v>
      </c>
      <c r="J19" s="1" t="s">
        <v>148</v>
      </c>
      <c r="K19" s="9"/>
      <c r="L19" s="9"/>
      <c r="M19" s="10">
        <v>8000000</v>
      </c>
      <c r="N19" s="10">
        <v>36000000</v>
      </c>
      <c r="O19" s="11"/>
      <c r="P19" s="4"/>
      <c r="Q19" s="4"/>
      <c r="R19" s="4"/>
      <c r="S19" s="4"/>
      <c r="T19" s="4"/>
      <c r="U19" s="4"/>
      <c r="V19" s="4"/>
    </row>
    <row r="20" spans="1:22" ht="15.75" customHeight="1" x14ac:dyDescent="0.2">
      <c r="A20" s="5" t="s">
        <v>149</v>
      </c>
      <c r="B20" s="27">
        <v>41082</v>
      </c>
      <c r="C20" s="6" t="s">
        <v>150</v>
      </c>
      <c r="D20" s="5" t="s">
        <v>16</v>
      </c>
      <c r="E20" s="5" t="s">
        <v>23</v>
      </c>
      <c r="F20" s="7" t="s">
        <v>151</v>
      </c>
      <c r="G20" s="8"/>
      <c r="H20" s="1" t="s">
        <v>152</v>
      </c>
      <c r="I20" s="1" t="s">
        <v>153</v>
      </c>
      <c r="J20" s="1" t="s">
        <v>154</v>
      </c>
      <c r="K20" s="1" t="s">
        <v>18</v>
      </c>
      <c r="L20" s="1" t="s">
        <v>155</v>
      </c>
      <c r="M20" s="10">
        <v>99500000</v>
      </c>
      <c r="N20" s="10">
        <v>116400000</v>
      </c>
      <c r="O20" s="11"/>
      <c r="P20" s="4"/>
      <c r="Q20" s="4"/>
      <c r="R20" s="4"/>
      <c r="S20" s="4"/>
      <c r="T20" s="4"/>
      <c r="U20" s="4"/>
      <c r="V20" s="4"/>
    </row>
    <row r="21" spans="1:22" ht="15.75" customHeight="1" x14ac:dyDescent="0.2">
      <c r="A21" s="5" t="s">
        <v>156</v>
      </c>
      <c r="B21" s="27">
        <v>41425</v>
      </c>
      <c r="C21" s="6" t="s">
        <v>157</v>
      </c>
      <c r="D21" s="5" t="s">
        <v>158</v>
      </c>
      <c r="E21" s="9"/>
      <c r="F21" s="7" t="s">
        <v>159</v>
      </c>
      <c r="G21" s="8"/>
      <c r="H21" s="1" t="s">
        <v>160</v>
      </c>
      <c r="I21" s="1" t="s">
        <v>161</v>
      </c>
      <c r="J21" s="1" t="s">
        <v>162</v>
      </c>
      <c r="K21" s="1" t="s">
        <v>163</v>
      </c>
      <c r="L21" s="9"/>
      <c r="M21" s="10">
        <v>130000000</v>
      </c>
      <c r="N21" s="10">
        <v>243800000</v>
      </c>
      <c r="O21" s="11"/>
      <c r="P21" s="4"/>
      <c r="Q21" s="4"/>
      <c r="R21" s="4"/>
      <c r="S21" s="4"/>
      <c r="T21" s="4"/>
      <c r="U21" s="4"/>
      <c r="V21" s="4"/>
    </row>
    <row r="22" spans="1:22" ht="15.75" customHeight="1" x14ac:dyDescent="0.2">
      <c r="A22" s="5" t="s">
        <v>164</v>
      </c>
      <c r="B22" s="27">
        <v>41502</v>
      </c>
      <c r="C22" s="6" t="s">
        <v>165</v>
      </c>
      <c r="D22" s="5" t="s">
        <v>63</v>
      </c>
      <c r="E22" s="5"/>
      <c r="F22" s="7" t="s">
        <v>166</v>
      </c>
      <c r="G22" s="8"/>
      <c r="H22" s="1" t="s">
        <v>167</v>
      </c>
      <c r="I22" s="1" t="s">
        <v>168</v>
      </c>
      <c r="J22" s="1" t="s">
        <v>169</v>
      </c>
      <c r="K22" s="1" t="s">
        <v>170</v>
      </c>
      <c r="L22" s="1" t="s">
        <v>171</v>
      </c>
      <c r="M22" s="10">
        <v>4000000</v>
      </c>
      <c r="N22" s="10">
        <v>1000000</v>
      </c>
      <c r="O22" s="11"/>
      <c r="P22" s="4"/>
      <c r="Q22" s="4"/>
      <c r="R22" s="4"/>
      <c r="S22" s="4"/>
      <c r="T22" s="4"/>
      <c r="U22" s="4"/>
      <c r="V22" s="4"/>
    </row>
    <row r="23" spans="1:22" ht="15.75" customHeight="1" x14ac:dyDescent="0.2">
      <c r="A23" s="5" t="s">
        <v>172</v>
      </c>
      <c r="B23" s="27">
        <v>41201</v>
      </c>
      <c r="C23" s="6" t="s">
        <v>173</v>
      </c>
      <c r="D23" s="5" t="s">
        <v>32</v>
      </c>
      <c r="E23" s="5" t="s">
        <v>23</v>
      </c>
      <c r="F23" s="7" t="s">
        <v>174</v>
      </c>
      <c r="G23" s="8"/>
      <c r="H23" s="1" t="s">
        <v>175</v>
      </c>
      <c r="I23" s="1" t="s">
        <v>176</v>
      </c>
      <c r="J23" s="1" t="s">
        <v>177</v>
      </c>
      <c r="K23" s="1" t="s">
        <v>178</v>
      </c>
      <c r="L23" s="1" t="s">
        <v>179</v>
      </c>
      <c r="M23" s="10">
        <v>35000000</v>
      </c>
      <c r="N23" s="10">
        <v>34600000</v>
      </c>
      <c r="O23" s="11"/>
      <c r="P23" s="4"/>
      <c r="Q23" s="4"/>
      <c r="R23" s="4"/>
      <c r="S23" s="4"/>
      <c r="T23" s="4"/>
      <c r="U23" s="4"/>
      <c r="V23" s="4"/>
    </row>
    <row r="24" spans="1:22" ht="15.75" customHeight="1" x14ac:dyDescent="0.2">
      <c r="A24" s="5" t="s">
        <v>180</v>
      </c>
      <c r="B24" s="27">
        <v>42151</v>
      </c>
      <c r="C24" s="6" t="s">
        <v>181</v>
      </c>
      <c r="D24" s="5" t="s">
        <v>182</v>
      </c>
      <c r="E24" s="5" t="s">
        <v>41</v>
      </c>
      <c r="F24" s="7" t="s">
        <v>183</v>
      </c>
      <c r="G24" s="8"/>
      <c r="H24" s="1" t="s">
        <v>184</v>
      </c>
      <c r="I24" s="1" t="s">
        <v>185</v>
      </c>
      <c r="J24" s="1" t="s">
        <v>186</v>
      </c>
      <c r="K24" s="1" t="s">
        <v>123</v>
      </c>
      <c r="L24" s="1" t="s">
        <v>187</v>
      </c>
      <c r="M24" s="10">
        <v>52000000</v>
      </c>
      <c r="N24" s="10">
        <v>26300000</v>
      </c>
      <c r="O24" s="11"/>
      <c r="P24" s="4"/>
      <c r="Q24" s="4"/>
      <c r="R24" s="4"/>
      <c r="S24" s="4"/>
      <c r="T24" s="4"/>
      <c r="U24" s="4"/>
      <c r="V24" s="4"/>
    </row>
    <row r="25" spans="1:22" ht="15.75" customHeight="1" x14ac:dyDescent="0.2">
      <c r="A25" s="5" t="s">
        <v>188</v>
      </c>
      <c r="B25" s="27">
        <v>42356</v>
      </c>
      <c r="C25" s="6" t="s">
        <v>189</v>
      </c>
      <c r="D25" s="5" t="s">
        <v>41</v>
      </c>
      <c r="E25" s="5" t="s">
        <v>190</v>
      </c>
      <c r="F25" s="7" t="s">
        <v>191</v>
      </c>
      <c r="G25" s="8"/>
      <c r="H25" s="1" t="s">
        <v>192</v>
      </c>
      <c r="I25" s="1" t="s">
        <v>193</v>
      </c>
      <c r="J25" s="1" t="s">
        <v>194</v>
      </c>
      <c r="K25" s="1" t="s">
        <v>195</v>
      </c>
      <c r="L25" s="1" t="s">
        <v>196</v>
      </c>
      <c r="M25" s="10">
        <v>90000000</v>
      </c>
      <c r="N25" s="10">
        <v>234800000</v>
      </c>
      <c r="O25" s="11"/>
      <c r="P25" s="4"/>
      <c r="Q25" s="4"/>
      <c r="R25" s="4"/>
      <c r="S25" s="4"/>
      <c r="T25" s="4"/>
      <c r="U25" s="4"/>
      <c r="V25" s="4"/>
    </row>
    <row r="26" spans="1:22" ht="15.75" customHeight="1" x14ac:dyDescent="0.2">
      <c r="A26" s="5" t="s">
        <v>197</v>
      </c>
      <c r="B26" s="27">
        <v>41005</v>
      </c>
      <c r="C26" s="6" t="s">
        <v>198</v>
      </c>
      <c r="D26" s="5" t="s">
        <v>41</v>
      </c>
      <c r="E26" s="9"/>
      <c r="F26" s="7" t="s">
        <v>199</v>
      </c>
      <c r="G26" s="8"/>
      <c r="H26" s="1" t="s">
        <v>200</v>
      </c>
      <c r="I26" s="1" t="s">
        <v>201</v>
      </c>
      <c r="J26" s="1" t="s">
        <v>202</v>
      </c>
      <c r="K26" s="1" t="s">
        <v>203</v>
      </c>
      <c r="L26" s="1" t="s">
        <v>204</v>
      </c>
      <c r="M26" s="10">
        <v>50000000</v>
      </c>
      <c r="N26" s="10">
        <v>235000000</v>
      </c>
      <c r="O26" s="11"/>
      <c r="P26" s="4"/>
      <c r="Q26" s="4"/>
      <c r="R26" s="4"/>
      <c r="S26" s="4"/>
      <c r="T26" s="4"/>
      <c r="U26" s="4"/>
      <c r="V26" s="4"/>
    </row>
    <row r="27" spans="1:22" ht="15.75" customHeight="1" x14ac:dyDescent="0.2">
      <c r="A27" s="5" t="s">
        <v>205</v>
      </c>
      <c r="B27" s="27">
        <v>41954</v>
      </c>
      <c r="C27" s="6" t="s">
        <v>206</v>
      </c>
      <c r="D27" s="5" t="s">
        <v>63</v>
      </c>
      <c r="E27" s="5"/>
      <c r="F27" s="7" t="s">
        <v>207</v>
      </c>
      <c r="G27" s="8"/>
      <c r="H27" s="1" t="s">
        <v>184</v>
      </c>
      <c r="I27" s="1" t="s">
        <v>208</v>
      </c>
      <c r="J27" s="1" t="s">
        <v>209</v>
      </c>
      <c r="K27" s="1" t="s">
        <v>210</v>
      </c>
      <c r="L27" s="9"/>
      <c r="M27" s="10">
        <v>58800000</v>
      </c>
      <c r="N27" s="10">
        <v>547400000</v>
      </c>
      <c r="O27" s="11"/>
      <c r="P27" s="4"/>
      <c r="Q27" s="4"/>
      <c r="R27" s="4"/>
      <c r="S27" s="4"/>
      <c r="T27" s="4"/>
      <c r="U27" s="4"/>
      <c r="V27" s="4"/>
    </row>
    <row r="28" spans="1:22" ht="15.75" customHeight="1" x14ac:dyDescent="0.2">
      <c r="A28" s="5" t="s">
        <v>211</v>
      </c>
      <c r="B28" s="27">
        <v>42237</v>
      </c>
      <c r="C28" s="6" t="s">
        <v>212</v>
      </c>
      <c r="D28" s="5" t="s">
        <v>23</v>
      </c>
      <c r="E28" s="5" t="s">
        <v>41</v>
      </c>
      <c r="F28" s="7" t="s">
        <v>213</v>
      </c>
      <c r="G28" s="8"/>
      <c r="H28" s="1" t="s">
        <v>214</v>
      </c>
      <c r="I28" s="1" t="s">
        <v>215</v>
      </c>
      <c r="J28" s="1" t="s">
        <v>216</v>
      </c>
      <c r="K28" s="1" t="s">
        <v>217</v>
      </c>
      <c r="L28" s="1" t="s">
        <v>218</v>
      </c>
      <c r="M28" s="10">
        <v>28000000</v>
      </c>
      <c r="N28" s="10">
        <v>27100000</v>
      </c>
      <c r="O28" s="11"/>
      <c r="P28" s="4"/>
      <c r="Q28" s="4"/>
      <c r="R28" s="4"/>
      <c r="S28" s="4"/>
      <c r="T28" s="4"/>
      <c r="U28" s="4"/>
      <c r="V28" s="4"/>
    </row>
    <row r="29" spans="1:22" ht="15.75" customHeight="1" x14ac:dyDescent="0.2">
      <c r="A29" s="5" t="s">
        <v>219</v>
      </c>
      <c r="B29" s="27">
        <v>42171</v>
      </c>
      <c r="C29" s="6" t="s">
        <v>220</v>
      </c>
      <c r="D29" s="5" t="s">
        <v>62</v>
      </c>
      <c r="E29" s="5" t="s">
        <v>221</v>
      </c>
      <c r="F29" s="7" t="s">
        <v>222</v>
      </c>
      <c r="G29" s="8"/>
      <c r="H29" s="1" t="s">
        <v>223</v>
      </c>
      <c r="I29" s="1" t="s">
        <v>224</v>
      </c>
      <c r="J29" s="1" t="s">
        <v>225</v>
      </c>
      <c r="K29" s="1" t="s">
        <v>226</v>
      </c>
      <c r="L29" s="1" t="s">
        <v>227</v>
      </c>
      <c r="M29" s="10">
        <v>3400000</v>
      </c>
      <c r="N29" s="10">
        <v>22000000</v>
      </c>
      <c r="O29" s="11"/>
      <c r="P29" s="4"/>
      <c r="Q29" s="4"/>
      <c r="R29" s="4"/>
      <c r="S29" s="4"/>
      <c r="T29" s="4"/>
      <c r="U29" s="4"/>
      <c r="V29" s="4"/>
    </row>
    <row r="30" spans="1:22" ht="15.75" customHeight="1" x14ac:dyDescent="0.2">
      <c r="A30" s="5" t="s">
        <v>228</v>
      </c>
      <c r="B30" s="27">
        <v>41908</v>
      </c>
      <c r="C30" s="6" t="s">
        <v>229</v>
      </c>
      <c r="D30" s="5" t="s">
        <v>16</v>
      </c>
      <c r="E30" s="9"/>
      <c r="F30" s="7" t="s">
        <v>230</v>
      </c>
      <c r="G30" s="8"/>
      <c r="H30" s="1" t="s">
        <v>231</v>
      </c>
      <c r="I30" s="1" t="s">
        <v>232</v>
      </c>
      <c r="J30" s="1" t="s">
        <v>233</v>
      </c>
      <c r="K30" s="1" t="s">
        <v>234</v>
      </c>
      <c r="L30" s="9"/>
      <c r="M30" s="10">
        <v>6500000</v>
      </c>
      <c r="N30" s="10">
        <v>256899999.99999997</v>
      </c>
      <c r="O30" s="11"/>
      <c r="P30" s="4"/>
      <c r="Q30" s="4"/>
      <c r="R30" s="4"/>
      <c r="S30" s="4"/>
      <c r="T30" s="4"/>
      <c r="U30" s="4"/>
      <c r="V30" s="4"/>
    </row>
    <row r="31" spans="1:22" ht="15.75" customHeight="1" x14ac:dyDescent="0.2">
      <c r="A31" s="5" t="s">
        <v>235</v>
      </c>
      <c r="B31" s="27">
        <v>41980</v>
      </c>
      <c r="C31" s="6" t="s">
        <v>236</v>
      </c>
      <c r="D31" s="5" t="s">
        <v>41</v>
      </c>
      <c r="E31" s="5" t="s">
        <v>63</v>
      </c>
      <c r="F31" s="7" t="s">
        <v>237</v>
      </c>
      <c r="G31" s="8"/>
      <c r="H31" s="1" t="s">
        <v>238</v>
      </c>
      <c r="I31" s="1" t="s">
        <v>239</v>
      </c>
      <c r="J31" s="1" t="s">
        <v>240</v>
      </c>
      <c r="K31" s="1" t="s">
        <v>241</v>
      </c>
      <c r="L31" s="1" t="s">
        <v>242</v>
      </c>
      <c r="M31" s="10">
        <v>65000000</v>
      </c>
      <c r="N31" s="10">
        <v>133800000.00000001</v>
      </c>
      <c r="O31" s="11"/>
      <c r="P31" s="4"/>
      <c r="Q31" s="4"/>
      <c r="R31" s="4"/>
      <c r="S31" s="4"/>
      <c r="T31" s="4"/>
      <c r="U31" s="4"/>
      <c r="V31" s="4"/>
    </row>
    <row r="32" spans="1:22" ht="15.75" customHeight="1" x14ac:dyDescent="0.2">
      <c r="A32" s="5" t="s">
        <v>243</v>
      </c>
      <c r="B32" s="27">
        <v>42184</v>
      </c>
      <c r="C32" s="6" t="s">
        <v>244</v>
      </c>
      <c r="D32" s="5" t="s">
        <v>23</v>
      </c>
      <c r="E32" s="5" t="s">
        <v>144</v>
      </c>
      <c r="F32" s="7" t="s">
        <v>245</v>
      </c>
      <c r="G32" s="8"/>
      <c r="H32" s="1" t="s">
        <v>246</v>
      </c>
      <c r="I32" s="1" t="s">
        <v>247</v>
      </c>
      <c r="J32" s="1" t="s">
        <v>248</v>
      </c>
      <c r="K32" s="1" t="s">
        <v>242</v>
      </c>
      <c r="L32" s="1" t="s">
        <v>249</v>
      </c>
      <c r="M32" s="10">
        <v>130000000</v>
      </c>
      <c r="N32" s="10">
        <v>519400000</v>
      </c>
      <c r="O32" s="11"/>
      <c r="P32" s="4"/>
      <c r="Q32" s="4"/>
      <c r="R32" s="4"/>
      <c r="S32" s="4"/>
      <c r="T32" s="4"/>
      <c r="U32" s="4"/>
      <c r="V32" s="4"/>
    </row>
    <row r="33" spans="1:22" ht="15.75" customHeight="1" x14ac:dyDescent="0.2">
      <c r="A33" s="5" t="s">
        <v>250</v>
      </c>
      <c r="B33" s="27">
        <v>41194</v>
      </c>
      <c r="C33" s="6" t="s">
        <v>251</v>
      </c>
      <c r="D33" s="5" t="s">
        <v>63</v>
      </c>
      <c r="E33" s="9"/>
      <c r="F33" s="7" t="s">
        <v>252</v>
      </c>
      <c r="G33" s="8"/>
      <c r="H33" s="1" t="s">
        <v>252</v>
      </c>
      <c r="I33" s="1" t="s">
        <v>19</v>
      </c>
      <c r="J33" s="1" t="s">
        <v>253</v>
      </c>
      <c r="K33" s="1" t="s">
        <v>254</v>
      </c>
      <c r="L33" s="1" t="s">
        <v>255</v>
      </c>
      <c r="M33" s="10">
        <v>44500000</v>
      </c>
      <c r="N33" s="10">
        <v>232300000</v>
      </c>
      <c r="O33" s="11"/>
      <c r="P33" s="4"/>
      <c r="Q33" s="4"/>
      <c r="R33" s="4"/>
      <c r="S33" s="4"/>
      <c r="T33" s="4"/>
      <c r="U33" s="4"/>
      <c r="V33" s="4"/>
    </row>
    <row r="34" spans="1:22" ht="15.75" customHeight="1" x14ac:dyDescent="0.2">
      <c r="A34" s="5" t="s">
        <v>256</v>
      </c>
      <c r="B34" s="27">
        <v>41880</v>
      </c>
      <c r="C34" s="6" t="s">
        <v>257</v>
      </c>
      <c r="D34" s="5" t="s">
        <v>16</v>
      </c>
      <c r="E34" s="9"/>
      <c r="F34" s="7" t="s">
        <v>258</v>
      </c>
      <c r="G34" s="8"/>
      <c r="H34" s="1" t="s">
        <v>259</v>
      </c>
      <c r="I34" s="1" t="s">
        <v>260</v>
      </c>
      <c r="J34" s="1" t="s">
        <v>261</v>
      </c>
      <c r="K34" s="1" t="s">
        <v>262</v>
      </c>
      <c r="L34" s="1" t="s">
        <v>263</v>
      </c>
      <c r="M34" s="10">
        <v>5000000</v>
      </c>
      <c r="N34" s="10">
        <v>5000000</v>
      </c>
      <c r="O34" s="11"/>
      <c r="P34" s="4"/>
      <c r="Q34" s="4"/>
      <c r="R34" s="4"/>
      <c r="S34" s="4"/>
      <c r="T34" s="4"/>
      <c r="U34" s="4"/>
      <c r="V34" s="4"/>
    </row>
    <row r="35" spans="1:22" ht="15.75" customHeight="1" x14ac:dyDescent="0.2">
      <c r="A35" s="5" t="s">
        <v>264</v>
      </c>
      <c r="B35" s="27">
        <v>42580</v>
      </c>
      <c r="C35" s="6" t="s">
        <v>265</v>
      </c>
      <c r="D35" s="5" t="s">
        <v>41</v>
      </c>
      <c r="E35" s="9"/>
      <c r="F35" s="7" t="s">
        <v>266</v>
      </c>
      <c r="G35" s="7" t="s">
        <v>267</v>
      </c>
      <c r="H35" s="1" t="s">
        <v>268</v>
      </c>
      <c r="I35" s="1" t="s">
        <v>269</v>
      </c>
      <c r="J35" s="1" t="s">
        <v>270</v>
      </c>
      <c r="K35" s="1" t="s">
        <v>271</v>
      </c>
      <c r="L35" s="1" t="s">
        <v>272</v>
      </c>
      <c r="M35" s="10">
        <v>20000000</v>
      </c>
      <c r="N35" s="10">
        <v>124200000</v>
      </c>
      <c r="O35" s="11"/>
      <c r="Q35" s="4"/>
      <c r="R35" s="4"/>
      <c r="S35" s="4"/>
      <c r="T35" s="4"/>
      <c r="U35" s="4"/>
      <c r="V35" s="4"/>
    </row>
    <row r="36" spans="1:22" ht="15.75" customHeight="1" x14ac:dyDescent="0.2">
      <c r="A36" s="5" t="s">
        <v>273</v>
      </c>
      <c r="B36" s="27">
        <v>42475</v>
      </c>
      <c r="C36" s="6" t="s">
        <v>274</v>
      </c>
      <c r="D36" s="5" t="s">
        <v>41</v>
      </c>
      <c r="E36" s="9"/>
      <c r="F36" s="7" t="s">
        <v>275</v>
      </c>
      <c r="G36" s="8"/>
      <c r="H36" s="1" t="s">
        <v>46</v>
      </c>
      <c r="I36" s="1" t="s">
        <v>99</v>
      </c>
      <c r="J36" s="1" t="s">
        <v>276</v>
      </c>
      <c r="K36" s="1" t="s">
        <v>277</v>
      </c>
      <c r="L36" s="1" t="s">
        <v>278</v>
      </c>
      <c r="M36" s="10">
        <v>20000000</v>
      </c>
      <c r="N36" s="10">
        <v>55000000</v>
      </c>
      <c r="O36" s="11"/>
      <c r="P36" s="4"/>
      <c r="Q36" s="4"/>
      <c r="R36" s="4"/>
      <c r="S36" s="4"/>
      <c r="T36" s="4"/>
      <c r="U36" s="4"/>
      <c r="V36" s="4"/>
    </row>
    <row r="37" spans="1:22" ht="15.75" customHeight="1" x14ac:dyDescent="0.2">
      <c r="A37" s="5" t="s">
        <v>279</v>
      </c>
      <c r="B37" s="27">
        <v>42448</v>
      </c>
      <c r="C37" s="6" t="s">
        <v>280</v>
      </c>
      <c r="D37" s="5" t="s">
        <v>23</v>
      </c>
      <c r="E37" s="5"/>
      <c r="F37" s="7" t="s">
        <v>281</v>
      </c>
      <c r="G37" s="8"/>
      <c r="H37" s="1" t="s">
        <v>252</v>
      </c>
      <c r="I37" s="1" t="s">
        <v>282</v>
      </c>
      <c r="J37" s="1" t="s">
        <v>283</v>
      </c>
      <c r="K37" s="1" t="s">
        <v>214</v>
      </c>
      <c r="L37" s="1" t="s">
        <v>284</v>
      </c>
      <c r="M37" s="10">
        <v>250000000</v>
      </c>
      <c r="N37" s="10">
        <v>872700000</v>
      </c>
      <c r="O37" s="11"/>
      <c r="P37" s="4"/>
      <c r="Q37" s="4"/>
      <c r="R37" s="4"/>
      <c r="S37" s="4"/>
      <c r="T37" s="4"/>
      <c r="U37" s="4"/>
      <c r="V37" s="4"/>
    </row>
    <row r="38" spans="1:22" ht="15.75" customHeight="1" x14ac:dyDescent="0.2">
      <c r="A38" s="5" t="s">
        <v>285</v>
      </c>
      <c r="B38" s="27">
        <v>42576</v>
      </c>
      <c r="C38" s="6" t="s">
        <v>286</v>
      </c>
      <c r="D38" s="5" t="s">
        <v>23</v>
      </c>
      <c r="E38" s="5"/>
      <c r="F38" s="7" t="s">
        <v>287</v>
      </c>
      <c r="G38" s="7" t="s">
        <v>288</v>
      </c>
      <c r="H38" s="1" t="s">
        <v>289</v>
      </c>
      <c r="I38" s="1" t="s">
        <v>290</v>
      </c>
      <c r="J38" s="1" t="s">
        <v>291</v>
      </c>
      <c r="K38" s="1" t="s">
        <v>292</v>
      </c>
      <c r="L38" s="9"/>
      <c r="M38" s="10">
        <v>3500000</v>
      </c>
      <c r="N38" s="10">
        <v>4400000</v>
      </c>
      <c r="O38" s="11"/>
      <c r="Q38" s="4"/>
      <c r="R38" s="4"/>
      <c r="S38" s="4"/>
      <c r="T38" s="4"/>
      <c r="U38" s="4"/>
      <c r="V38" s="4"/>
    </row>
    <row r="39" spans="1:22" ht="15.75" customHeight="1" x14ac:dyDescent="0.2">
      <c r="A39" s="5" t="s">
        <v>293</v>
      </c>
      <c r="B39" s="27">
        <v>41537</v>
      </c>
      <c r="C39" s="6" t="s">
        <v>294</v>
      </c>
      <c r="D39" s="5" t="s">
        <v>295</v>
      </c>
      <c r="E39" s="9"/>
      <c r="F39" s="7" t="s">
        <v>296</v>
      </c>
      <c r="G39" s="8"/>
      <c r="H39" s="1" t="s">
        <v>297</v>
      </c>
      <c r="I39" s="1" t="s">
        <v>298</v>
      </c>
      <c r="J39" s="1" t="s">
        <v>299</v>
      </c>
      <c r="K39" s="1" t="s">
        <v>300</v>
      </c>
      <c r="L39" s="1" t="s">
        <v>301</v>
      </c>
      <c r="M39" s="10">
        <v>20000000</v>
      </c>
      <c r="N39" s="10">
        <v>16500000</v>
      </c>
      <c r="O39" s="11"/>
      <c r="P39" s="4"/>
      <c r="Q39" s="4"/>
      <c r="R39" s="4"/>
      <c r="S39" s="4"/>
      <c r="T39" s="4"/>
      <c r="U39" s="4"/>
      <c r="V39" s="4"/>
    </row>
    <row r="40" spans="1:22" ht="15.75" customHeight="1" x14ac:dyDescent="0.2">
      <c r="A40" s="5" t="s">
        <v>302</v>
      </c>
      <c r="B40" s="27">
        <v>41047</v>
      </c>
      <c r="C40" s="6" t="s">
        <v>303</v>
      </c>
      <c r="D40" s="5" t="s">
        <v>23</v>
      </c>
      <c r="E40" s="5" t="s">
        <v>158</v>
      </c>
      <c r="F40" s="7" t="s">
        <v>304</v>
      </c>
      <c r="G40" s="8"/>
      <c r="H40" s="1" t="s">
        <v>305</v>
      </c>
      <c r="I40" s="1" t="s">
        <v>306</v>
      </c>
      <c r="J40" s="1" t="s">
        <v>307</v>
      </c>
      <c r="K40" s="1" t="s">
        <v>308</v>
      </c>
      <c r="L40" s="1" t="s">
        <v>138</v>
      </c>
      <c r="M40" s="10">
        <v>220000000</v>
      </c>
      <c r="N40" s="10">
        <v>303000000</v>
      </c>
      <c r="O40" s="11"/>
      <c r="P40" s="4"/>
      <c r="Q40" s="4"/>
      <c r="R40" s="4"/>
      <c r="S40" s="4"/>
      <c r="T40" s="4"/>
      <c r="U40" s="4"/>
      <c r="V40" s="4"/>
    </row>
    <row r="41" spans="1:22" ht="15.75" customHeight="1" x14ac:dyDescent="0.2">
      <c r="A41" s="5" t="s">
        <v>309</v>
      </c>
      <c r="B41" s="27">
        <v>41087</v>
      </c>
      <c r="C41" s="6" t="s">
        <v>310</v>
      </c>
      <c r="D41" s="5" t="s">
        <v>63</v>
      </c>
      <c r="E41" s="5" t="s">
        <v>53</v>
      </c>
      <c r="F41" s="7" t="s">
        <v>311</v>
      </c>
      <c r="G41" s="8"/>
      <c r="H41" s="1" t="s">
        <v>238</v>
      </c>
      <c r="I41" s="1" t="s">
        <v>312</v>
      </c>
      <c r="J41" s="9"/>
      <c r="K41" s="9"/>
      <c r="L41" s="9"/>
      <c r="M41" s="10">
        <v>1800000</v>
      </c>
      <c r="N41" s="10">
        <v>21900000</v>
      </c>
      <c r="O41" s="11"/>
      <c r="P41" s="4"/>
      <c r="Q41" s="4"/>
      <c r="R41" s="4"/>
      <c r="S41" s="4"/>
      <c r="T41" s="4"/>
      <c r="U41" s="4"/>
      <c r="V41" s="4"/>
    </row>
    <row r="42" spans="1:22" ht="15.75" customHeight="1" x14ac:dyDescent="0.2">
      <c r="A42" s="5" t="s">
        <v>313</v>
      </c>
      <c r="B42" s="27">
        <v>41319</v>
      </c>
      <c r="C42" s="6" t="s">
        <v>314</v>
      </c>
      <c r="D42" s="5" t="s">
        <v>53</v>
      </c>
      <c r="E42" s="5" t="s">
        <v>182</v>
      </c>
      <c r="F42" s="7" t="s">
        <v>315</v>
      </c>
      <c r="G42" s="8"/>
      <c r="H42" s="1" t="s">
        <v>316</v>
      </c>
      <c r="I42" s="1" t="s">
        <v>317</v>
      </c>
      <c r="J42" s="1" t="s">
        <v>148</v>
      </c>
      <c r="K42" s="1" t="s">
        <v>318</v>
      </c>
      <c r="L42" s="1" t="s">
        <v>319</v>
      </c>
      <c r="M42" s="10">
        <v>60000000</v>
      </c>
      <c r="N42" s="10">
        <v>60100000</v>
      </c>
      <c r="O42" s="11"/>
      <c r="P42" s="4"/>
      <c r="Q42" s="4"/>
      <c r="R42" s="4"/>
      <c r="S42" s="4"/>
      <c r="T42" s="4"/>
      <c r="U42" s="4"/>
      <c r="V42" s="4"/>
    </row>
    <row r="43" spans="1:22" ht="15.75" customHeight="1" x14ac:dyDescent="0.2">
      <c r="A43" s="5" t="s">
        <v>320</v>
      </c>
      <c r="B43" s="27">
        <v>41886</v>
      </c>
      <c r="C43" s="6" t="s">
        <v>321</v>
      </c>
      <c r="D43" s="5" t="s">
        <v>322</v>
      </c>
      <c r="E43" s="5" t="s">
        <v>15</v>
      </c>
      <c r="F43" s="7" t="s">
        <v>323</v>
      </c>
      <c r="G43" s="8"/>
      <c r="H43" s="1" t="s">
        <v>324</v>
      </c>
      <c r="I43" s="1" t="s">
        <v>325</v>
      </c>
      <c r="J43" s="1" t="s">
        <v>326</v>
      </c>
      <c r="K43" s="1" t="s">
        <v>327</v>
      </c>
      <c r="L43" s="9"/>
      <c r="M43" s="10">
        <v>22000000</v>
      </c>
      <c r="N43" s="10">
        <v>15100000</v>
      </c>
      <c r="O43" s="11"/>
      <c r="P43" s="4"/>
      <c r="Q43" s="4"/>
      <c r="R43" s="4"/>
      <c r="S43" s="4"/>
      <c r="T43" s="4"/>
      <c r="U43" s="4"/>
      <c r="V43" s="4"/>
    </row>
    <row r="44" spans="1:22" ht="15.75" customHeight="1" x14ac:dyDescent="0.2">
      <c r="A44" s="5" t="s">
        <v>328</v>
      </c>
      <c r="B44" s="27">
        <v>42601</v>
      </c>
      <c r="C44" s="6" t="s">
        <v>329</v>
      </c>
      <c r="D44" s="5" t="s">
        <v>144</v>
      </c>
      <c r="E44" s="9"/>
      <c r="F44" s="7" t="s">
        <v>151</v>
      </c>
      <c r="G44" s="8"/>
      <c r="H44" s="1" t="s">
        <v>330</v>
      </c>
      <c r="I44" s="1" t="s">
        <v>331</v>
      </c>
      <c r="J44" s="1" t="s">
        <v>332</v>
      </c>
      <c r="K44" s="1" t="s">
        <v>55</v>
      </c>
      <c r="L44" s="1" t="s">
        <v>333</v>
      </c>
      <c r="M44" s="10">
        <v>100000000</v>
      </c>
      <c r="N44" s="10">
        <v>41400000</v>
      </c>
      <c r="O44" s="11"/>
      <c r="Q44" s="4"/>
      <c r="R44" s="4"/>
      <c r="S44" s="4"/>
      <c r="T44" s="4"/>
      <c r="U44" s="4"/>
      <c r="V44" s="4"/>
    </row>
    <row r="45" spans="1:22" ht="15.75" customHeight="1" x14ac:dyDescent="0.2">
      <c r="A45" s="5" t="s">
        <v>334</v>
      </c>
      <c r="B45" s="27">
        <v>41888</v>
      </c>
      <c r="C45" s="6" t="s">
        <v>335</v>
      </c>
      <c r="D45" s="5" t="s">
        <v>182</v>
      </c>
      <c r="E45" s="5" t="s">
        <v>63</v>
      </c>
      <c r="F45" s="7" t="s">
        <v>336</v>
      </c>
      <c r="G45" s="8"/>
      <c r="H45" s="1" t="s">
        <v>337</v>
      </c>
      <c r="I45" s="1" t="s">
        <v>338</v>
      </c>
      <c r="J45" s="1" t="s">
        <v>339</v>
      </c>
      <c r="K45" s="1" t="s">
        <v>340</v>
      </c>
      <c r="L45" s="9"/>
      <c r="M45" s="10">
        <v>7000000</v>
      </c>
      <c r="N45" s="10">
        <v>14600000</v>
      </c>
      <c r="O45" s="11"/>
      <c r="P45" s="4"/>
      <c r="Q45" s="4"/>
      <c r="R45" s="4"/>
      <c r="S45" s="4"/>
      <c r="T45" s="4"/>
      <c r="U45" s="4"/>
      <c r="V45" s="4"/>
    </row>
    <row r="46" spans="1:22" ht="15.75" customHeight="1" x14ac:dyDescent="0.2">
      <c r="A46" s="5" t="s">
        <v>341</v>
      </c>
      <c r="B46" s="27">
        <v>41998</v>
      </c>
      <c r="C46" s="6" t="s">
        <v>342</v>
      </c>
      <c r="D46" s="5" t="s">
        <v>62</v>
      </c>
      <c r="E46" s="5" t="s">
        <v>63</v>
      </c>
      <c r="F46" s="7" t="s">
        <v>343</v>
      </c>
      <c r="G46" s="8"/>
      <c r="H46" s="1" t="s">
        <v>283</v>
      </c>
      <c r="I46" s="1" t="s">
        <v>344</v>
      </c>
      <c r="J46" s="1" t="s">
        <v>345</v>
      </c>
      <c r="K46" s="1" t="s">
        <v>346</v>
      </c>
      <c r="L46" s="1" t="s">
        <v>347</v>
      </c>
      <c r="M46" s="10">
        <v>10000000</v>
      </c>
      <c r="N46" s="10">
        <v>29300000</v>
      </c>
      <c r="O46" s="11"/>
      <c r="P46" s="4"/>
      <c r="Q46" s="4"/>
      <c r="R46" s="4"/>
      <c r="S46" s="4"/>
      <c r="T46" s="4"/>
      <c r="U46" s="4"/>
      <c r="V46" s="4"/>
    </row>
    <row r="47" spans="1:22" ht="15.75" customHeight="1" x14ac:dyDescent="0.2">
      <c r="A47" s="5" t="s">
        <v>348</v>
      </c>
      <c r="B47" s="27">
        <v>42251</v>
      </c>
      <c r="C47" s="6" t="s">
        <v>349</v>
      </c>
      <c r="D47" s="5" t="s">
        <v>23</v>
      </c>
      <c r="E47" s="5" t="s">
        <v>63</v>
      </c>
      <c r="F47" s="7" t="s">
        <v>350</v>
      </c>
      <c r="G47" s="8"/>
      <c r="H47" s="1" t="s">
        <v>351</v>
      </c>
      <c r="I47" s="1" t="s">
        <v>352</v>
      </c>
      <c r="J47" s="1" t="s">
        <v>353</v>
      </c>
      <c r="K47" s="1" t="s">
        <v>208</v>
      </c>
      <c r="L47" s="1" t="s">
        <v>354</v>
      </c>
      <c r="M47" s="10">
        <v>53000000</v>
      </c>
      <c r="N47" s="10">
        <v>99800000</v>
      </c>
      <c r="O47" s="11"/>
      <c r="P47" s="4"/>
      <c r="Q47" s="4"/>
      <c r="R47" s="4"/>
      <c r="S47" s="4"/>
      <c r="T47" s="4"/>
      <c r="U47" s="4"/>
      <c r="V47" s="4"/>
    </row>
    <row r="48" spans="1:22" ht="15.75" customHeight="1" x14ac:dyDescent="0.2">
      <c r="A48" s="5" t="s">
        <v>355</v>
      </c>
      <c r="B48" s="27">
        <v>42012</v>
      </c>
      <c r="C48" s="6" t="s">
        <v>356</v>
      </c>
      <c r="D48" s="5" t="s">
        <v>23</v>
      </c>
      <c r="E48" s="5" t="s">
        <v>15</v>
      </c>
      <c r="F48" s="7" t="s">
        <v>357</v>
      </c>
      <c r="G48" s="8"/>
      <c r="H48" s="1" t="s">
        <v>358</v>
      </c>
      <c r="I48" s="1" t="s">
        <v>316</v>
      </c>
      <c r="J48" s="1" t="s">
        <v>359</v>
      </c>
      <c r="K48" s="1" t="s">
        <v>360</v>
      </c>
      <c r="L48" s="1" t="s">
        <v>361</v>
      </c>
      <c r="M48" s="10">
        <v>70000000</v>
      </c>
      <c r="N48" s="10">
        <v>19700000</v>
      </c>
      <c r="O48" s="11"/>
      <c r="P48" s="4"/>
      <c r="Q48" s="4"/>
      <c r="R48" s="4"/>
      <c r="S48" s="4"/>
      <c r="T48" s="4"/>
      <c r="U48" s="4"/>
      <c r="V48" s="4"/>
    </row>
    <row r="49" spans="1:22" ht="15.75" customHeight="1" x14ac:dyDescent="0.2">
      <c r="A49" s="5" t="s">
        <v>362</v>
      </c>
      <c r="B49" s="27">
        <v>41782</v>
      </c>
      <c r="C49" s="6" t="s">
        <v>363</v>
      </c>
      <c r="D49" s="5" t="s">
        <v>41</v>
      </c>
      <c r="E49" s="5" t="s">
        <v>182</v>
      </c>
      <c r="F49" s="7" t="s">
        <v>364</v>
      </c>
      <c r="G49" s="8"/>
      <c r="H49" s="1" t="s">
        <v>365</v>
      </c>
      <c r="I49" s="1" t="s">
        <v>366</v>
      </c>
      <c r="J49" s="1" t="s">
        <v>196</v>
      </c>
      <c r="K49" s="1" t="s">
        <v>367</v>
      </c>
      <c r="L49" s="1" t="s">
        <v>368</v>
      </c>
      <c r="M49" s="10">
        <v>40000000</v>
      </c>
      <c r="N49" s="10">
        <v>128000000</v>
      </c>
      <c r="O49" s="11"/>
      <c r="P49" s="4"/>
      <c r="Q49" s="4"/>
      <c r="R49" s="4"/>
      <c r="S49" s="4"/>
      <c r="T49" s="4"/>
      <c r="U49" s="4"/>
      <c r="V49" s="4"/>
    </row>
    <row r="50" spans="1:22" ht="15.75" customHeight="1" x14ac:dyDescent="0.2">
      <c r="A50" s="5" t="s">
        <v>369</v>
      </c>
      <c r="B50" s="27">
        <v>41481</v>
      </c>
      <c r="C50" s="6" t="s">
        <v>370</v>
      </c>
      <c r="D50" s="5" t="s">
        <v>63</v>
      </c>
      <c r="E50" s="9"/>
      <c r="F50" s="7" t="s">
        <v>371</v>
      </c>
      <c r="G50" s="8" t="s">
        <v>372</v>
      </c>
      <c r="H50" s="1" t="s">
        <v>186</v>
      </c>
      <c r="I50" s="1" t="s">
        <v>373</v>
      </c>
      <c r="J50" s="1" t="s">
        <v>242</v>
      </c>
      <c r="K50" s="1" t="s">
        <v>374</v>
      </c>
      <c r="L50" s="1" t="s">
        <v>375</v>
      </c>
      <c r="M50" s="10">
        <v>18000000</v>
      </c>
      <c r="N50" s="10">
        <v>97500000</v>
      </c>
      <c r="O50" s="11"/>
      <c r="P50" s="4"/>
      <c r="Q50" s="4"/>
      <c r="R50" s="4"/>
      <c r="S50" s="4"/>
      <c r="T50" s="4"/>
      <c r="U50" s="4"/>
      <c r="V50" s="4"/>
    </row>
    <row r="51" spans="1:22" ht="15.75" customHeight="1" x14ac:dyDescent="0.2">
      <c r="A51" s="5" t="s">
        <v>376</v>
      </c>
      <c r="B51" s="27">
        <v>41658</v>
      </c>
      <c r="C51" s="6" t="s">
        <v>377</v>
      </c>
      <c r="D51" s="5" t="s">
        <v>63</v>
      </c>
      <c r="E51" s="9"/>
      <c r="F51" s="7" t="s">
        <v>378</v>
      </c>
      <c r="G51" s="8" t="s">
        <v>372</v>
      </c>
      <c r="H51" s="1" t="s">
        <v>379</v>
      </c>
      <c r="I51" s="1" t="s">
        <v>380</v>
      </c>
      <c r="J51" s="1" t="s">
        <v>381</v>
      </c>
      <c r="K51" s="9"/>
      <c r="L51" s="9"/>
      <c r="M51" s="10">
        <v>4000000</v>
      </c>
      <c r="N51" s="10">
        <v>44500000</v>
      </c>
      <c r="O51" s="11"/>
      <c r="P51" s="4"/>
      <c r="Q51" s="4"/>
      <c r="R51" s="4"/>
      <c r="S51" s="4"/>
      <c r="T51" s="4"/>
      <c r="U51" s="4"/>
      <c r="V51" s="4"/>
    </row>
    <row r="52" spans="1:22" ht="15.75" customHeight="1" x14ac:dyDescent="0.2">
      <c r="A52" s="5" t="s">
        <v>382</v>
      </c>
      <c r="B52" s="27">
        <v>41752</v>
      </c>
      <c r="C52" s="6" t="s">
        <v>383</v>
      </c>
      <c r="D52" s="5" t="s">
        <v>23</v>
      </c>
      <c r="E52" s="9"/>
      <c r="F52" s="7" t="s">
        <v>384</v>
      </c>
      <c r="G52" s="8"/>
      <c r="H52" s="1" t="s">
        <v>385</v>
      </c>
      <c r="I52" s="1" t="s">
        <v>386</v>
      </c>
      <c r="J52" s="1" t="s">
        <v>387</v>
      </c>
      <c r="K52" s="9"/>
      <c r="L52" s="9"/>
      <c r="M52" s="10">
        <v>23000000</v>
      </c>
      <c r="N52" s="10">
        <v>69000000</v>
      </c>
      <c r="O52" s="11"/>
      <c r="P52" s="4"/>
      <c r="Q52" s="4"/>
      <c r="R52" s="4"/>
      <c r="S52" s="4"/>
      <c r="T52" s="4"/>
      <c r="U52" s="4"/>
      <c r="V52" s="4"/>
    </row>
    <row r="53" spans="1:22" ht="15.75" customHeight="1" x14ac:dyDescent="0.2">
      <c r="A53" s="5" t="s">
        <v>388</v>
      </c>
      <c r="B53" s="27">
        <v>42281</v>
      </c>
      <c r="C53" s="6" t="s">
        <v>389</v>
      </c>
      <c r="D53" s="5" t="s">
        <v>63</v>
      </c>
      <c r="E53" s="9"/>
      <c r="F53" s="7" t="s">
        <v>390</v>
      </c>
      <c r="G53" s="8"/>
      <c r="H53" s="1" t="s">
        <v>391</v>
      </c>
      <c r="I53" s="1" t="s">
        <v>392</v>
      </c>
      <c r="J53" s="1" t="s">
        <v>393</v>
      </c>
      <c r="K53" s="1" t="s">
        <v>394</v>
      </c>
      <c r="L53" s="1" t="s">
        <v>395</v>
      </c>
      <c r="M53" s="10">
        <v>40000000</v>
      </c>
      <c r="N53" s="10">
        <v>165500000</v>
      </c>
      <c r="O53" s="11"/>
      <c r="P53" s="4"/>
      <c r="Q53" s="4"/>
      <c r="R53" s="4"/>
      <c r="S53" s="4"/>
      <c r="T53" s="4"/>
      <c r="U53" s="4"/>
      <c r="V53" s="4"/>
    </row>
    <row r="54" spans="1:22" ht="15.75" customHeight="1" x14ac:dyDescent="0.2">
      <c r="A54" s="5" t="s">
        <v>396</v>
      </c>
      <c r="B54" s="27">
        <v>42030</v>
      </c>
      <c r="C54" s="6" t="s">
        <v>397</v>
      </c>
      <c r="D54" s="5" t="s">
        <v>63</v>
      </c>
      <c r="E54" s="5" t="s">
        <v>182</v>
      </c>
      <c r="F54" s="7" t="s">
        <v>398</v>
      </c>
      <c r="G54" s="8"/>
      <c r="H54" s="1" t="s">
        <v>399</v>
      </c>
      <c r="I54" s="1" t="s">
        <v>400</v>
      </c>
      <c r="J54" s="1" t="s">
        <v>401</v>
      </c>
      <c r="K54" s="1" t="s">
        <v>402</v>
      </c>
      <c r="L54" s="1" t="s">
        <v>403</v>
      </c>
      <c r="M54" s="10">
        <v>11000000</v>
      </c>
      <c r="N54" s="10">
        <v>62100000</v>
      </c>
      <c r="O54" s="11"/>
      <c r="P54" s="4"/>
      <c r="Q54" s="4"/>
      <c r="R54" s="4"/>
      <c r="S54" s="4"/>
      <c r="T54" s="4"/>
      <c r="U54" s="4"/>
      <c r="V54" s="4"/>
    </row>
    <row r="55" spans="1:22" ht="15.75" customHeight="1" x14ac:dyDescent="0.2">
      <c r="A55" s="5" t="s">
        <v>404</v>
      </c>
      <c r="B55" s="27">
        <v>41306</v>
      </c>
      <c r="C55" s="6" t="s">
        <v>405</v>
      </c>
      <c r="D55" s="5" t="s">
        <v>32</v>
      </c>
      <c r="E55" s="5" t="s">
        <v>23</v>
      </c>
      <c r="F55" s="7" t="s">
        <v>406</v>
      </c>
      <c r="G55" s="8"/>
      <c r="H55" s="1" t="s">
        <v>407</v>
      </c>
      <c r="I55" s="1" t="s">
        <v>408</v>
      </c>
      <c r="J55" s="1" t="s">
        <v>409</v>
      </c>
      <c r="K55" s="1" t="s">
        <v>410</v>
      </c>
      <c r="L55" s="1" t="s">
        <v>411</v>
      </c>
      <c r="M55" s="10">
        <v>55000000</v>
      </c>
      <c r="N55" s="10">
        <v>21900000</v>
      </c>
      <c r="O55" s="11"/>
      <c r="P55" s="4"/>
      <c r="Q55" s="4"/>
      <c r="R55" s="4"/>
      <c r="S55" s="4"/>
      <c r="T55" s="4"/>
      <c r="U55" s="4"/>
      <c r="V55" s="4"/>
    </row>
    <row r="56" spans="1:22" ht="15.75" customHeight="1" x14ac:dyDescent="0.2">
      <c r="A56" s="5" t="s">
        <v>412</v>
      </c>
      <c r="B56" s="27">
        <v>42283</v>
      </c>
      <c r="C56" s="6" t="s">
        <v>413</v>
      </c>
      <c r="D56" s="5" t="s">
        <v>41</v>
      </c>
      <c r="E56" s="5" t="s">
        <v>63</v>
      </c>
      <c r="F56" s="7" t="s">
        <v>414</v>
      </c>
      <c r="G56" s="8"/>
      <c r="H56" s="1" t="s">
        <v>184</v>
      </c>
      <c r="I56" s="1" t="s">
        <v>415</v>
      </c>
      <c r="J56" s="1" t="s">
        <v>148</v>
      </c>
      <c r="K56" s="1" t="s">
        <v>208</v>
      </c>
      <c r="L56" s="1" t="s">
        <v>416</v>
      </c>
      <c r="M56" s="10">
        <v>20000000</v>
      </c>
      <c r="N56" s="10">
        <v>36600000</v>
      </c>
      <c r="O56" s="11"/>
      <c r="P56" s="4"/>
      <c r="Q56" s="4"/>
      <c r="R56" s="4"/>
      <c r="S56" s="4"/>
      <c r="T56" s="4"/>
      <c r="U56" s="4"/>
      <c r="V56" s="4"/>
    </row>
    <row r="57" spans="1:22" ht="15.75" customHeight="1" x14ac:dyDescent="0.2">
      <c r="A57" s="5" t="s">
        <v>417</v>
      </c>
      <c r="B57" s="27">
        <v>42313</v>
      </c>
      <c r="C57" s="6" t="s">
        <v>418</v>
      </c>
      <c r="D57" s="5" t="s">
        <v>63</v>
      </c>
      <c r="E57" s="9"/>
      <c r="F57" s="7" t="s">
        <v>419</v>
      </c>
      <c r="G57" s="8"/>
      <c r="H57" s="1" t="s">
        <v>419</v>
      </c>
      <c r="I57" s="1" t="s">
        <v>420</v>
      </c>
      <c r="J57" s="1" t="s">
        <v>421</v>
      </c>
      <c r="K57" s="1" t="s">
        <v>422</v>
      </c>
      <c r="L57" s="1" t="s">
        <v>423</v>
      </c>
      <c r="M57" s="10">
        <v>10000000</v>
      </c>
      <c r="N57" s="10">
        <v>3300000</v>
      </c>
      <c r="O57" s="11"/>
      <c r="P57" s="4"/>
      <c r="Q57" s="4"/>
      <c r="R57" s="4"/>
      <c r="S57" s="4"/>
      <c r="T57" s="4"/>
      <c r="U57" s="4"/>
      <c r="V57" s="4"/>
    </row>
    <row r="58" spans="1:22" ht="15.75" customHeight="1" x14ac:dyDescent="0.2">
      <c r="A58" s="5" t="s">
        <v>424</v>
      </c>
      <c r="B58" s="27">
        <v>41711</v>
      </c>
      <c r="C58" s="6" t="s">
        <v>425</v>
      </c>
      <c r="D58" s="5" t="s">
        <v>23</v>
      </c>
      <c r="E58" s="9"/>
      <c r="F58" s="7" t="s">
        <v>426</v>
      </c>
      <c r="G58" s="7" t="s">
        <v>427</v>
      </c>
      <c r="H58" s="1" t="s">
        <v>428</v>
      </c>
      <c r="I58" s="1" t="s">
        <v>429</v>
      </c>
      <c r="J58" s="1" t="s">
        <v>430</v>
      </c>
      <c r="K58" s="1" t="s">
        <v>154</v>
      </c>
      <c r="L58" s="1" t="s">
        <v>431</v>
      </c>
      <c r="M58" s="10">
        <v>170000000</v>
      </c>
      <c r="N58" s="10">
        <v>714400000</v>
      </c>
      <c r="O58" s="11"/>
      <c r="P58" s="4"/>
      <c r="Q58" s="4"/>
      <c r="R58" s="4"/>
      <c r="S58" s="4"/>
      <c r="T58" s="4"/>
      <c r="U58" s="4"/>
      <c r="V58" s="4"/>
    </row>
    <row r="59" spans="1:22" ht="15.75" customHeight="1" x14ac:dyDescent="0.2">
      <c r="A59" s="5" t="s">
        <v>432</v>
      </c>
      <c r="B59" s="27">
        <v>42265</v>
      </c>
      <c r="C59" s="6" t="s">
        <v>433</v>
      </c>
      <c r="D59" s="5" t="s">
        <v>32</v>
      </c>
      <c r="E59" s="5" t="s">
        <v>15</v>
      </c>
      <c r="F59" s="7" t="s">
        <v>434</v>
      </c>
      <c r="G59" s="8"/>
      <c r="H59" s="1" t="s">
        <v>117</v>
      </c>
      <c r="I59" s="1" t="s">
        <v>435</v>
      </c>
      <c r="J59" s="1" t="s">
        <v>436</v>
      </c>
      <c r="K59" s="1" t="s">
        <v>437</v>
      </c>
      <c r="L59" s="1" t="s">
        <v>438</v>
      </c>
      <c r="M59" s="10">
        <v>2000000</v>
      </c>
      <c r="N59" s="10">
        <v>2800000</v>
      </c>
      <c r="O59" s="11"/>
      <c r="P59" s="4"/>
      <c r="Q59" s="4"/>
      <c r="R59" s="4"/>
      <c r="S59" s="4"/>
      <c r="T59" s="4"/>
      <c r="U59" s="4"/>
      <c r="V59" s="4"/>
    </row>
    <row r="60" spans="1:22" ht="15.75" customHeight="1" x14ac:dyDescent="0.2">
      <c r="A60" s="5" t="s">
        <v>439</v>
      </c>
      <c r="B60" s="27">
        <v>42141</v>
      </c>
      <c r="C60" s="6" t="s">
        <v>440</v>
      </c>
      <c r="D60" s="5" t="s">
        <v>63</v>
      </c>
      <c r="E60" s="9"/>
      <c r="F60" s="7" t="s">
        <v>441</v>
      </c>
      <c r="G60" s="8"/>
      <c r="H60" s="1" t="s">
        <v>373</v>
      </c>
      <c r="I60" s="1" t="s">
        <v>168</v>
      </c>
      <c r="J60" s="1" t="s">
        <v>442</v>
      </c>
      <c r="K60" s="1" t="s">
        <v>443</v>
      </c>
      <c r="L60" s="1" t="s">
        <v>444</v>
      </c>
      <c r="M60" s="10">
        <v>11800000</v>
      </c>
      <c r="N60" s="10">
        <v>40300000</v>
      </c>
      <c r="O60" s="11"/>
      <c r="P60" s="4"/>
      <c r="Q60" s="4"/>
      <c r="R60" s="4"/>
      <c r="S60" s="4"/>
      <c r="T60" s="4"/>
      <c r="U60" s="4"/>
      <c r="V60" s="4"/>
    </row>
    <row r="61" spans="1:22" ht="15.75" customHeight="1" x14ac:dyDescent="0.2">
      <c r="A61" s="5" t="s">
        <v>445</v>
      </c>
      <c r="B61" s="27">
        <v>42531</v>
      </c>
      <c r="C61" s="6" t="s">
        <v>446</v>
      </c>
      <c r="D61" s="5" t="s">
        <v>23</v>
      </c>
      <c r="E61" s="5" t="s">
        <v>41</v>
      </c>
      <c r="F61" s="7" t="s">
        <v>447</v>
      </c>
      <c r="G61" s="8"/>
      <c r="H61" s="1" t="s">
        <v>448</v>
      </c>
      <c r="I61" s="1" t="s">
        <v>449</v>
      </c>
      <c r="J61" s="1" t="s">
        <v>393</v>
      </c>
      <c r="K61" s="1" t="s">
        <v>109</v>
      </c>
      <c r="L61" s="9"/>
      <c r="M61" s="10">
        <v>50000000</v>
      </c>
      <c r="N61" s="10">
        <v>212200000</v>
      </c>
      <c r="O61" s="11"/>
      <c r="Q61" s="4"/>
      <c r="R61" s="4"/>
      <c r="S61" s="4"/>
      <c r="T61" s="4"/>
      <c r="U61" s="4"/>
      <c r="V61" s="4"/>
    </row>
    <row r="62" spans="1:22" ht="15.75" customHeight="1" x14ac:dyDescent="0.2">
      <c r="A62" s="5" t="s">
        <v>450</v>
      </c>
      <c r="B62" s="27">
        <v>41682</v>
      </c>
      <c r="C62" s="6" t="s">
        <v>451</v>
      </c>
      <c r="D62" s="5" t="s">
        <v>63</v>
      </c>
      <c r="E62" s="9"/>
      <c r="F62" s="7" t="s">
        <v>452</v>
      </c>
      <c r="G62" s="8"/>
      <c r="H62" s="1" t="s">
        <v>249</v>
      </c>
      <c r="I62" s="1" t="s">
        <v>453</v>
      </c>
      <c r="J62" s="1" t="s">
        <v>454</v>
      </c>
      <c r="K62" s="1" t="s">
        <v>455</v>
      </c>
      <c r="L62" s="9"/>
      <c r="M62" s="10">
        <v>10000000</v>
      </c>
      <c r="N62" s="10">
        <v>6700000</v>
      </c>
      <c r="O62" s="11"/>
      <c r="P62" s="4"/>
      <c r="Q62" s="4"/>
      <c r="R62" s="4"/>
      <c r="S62" s="4"/>
      <c r="T62" s="4"/>
      <c r="U62" s="4"/>
      <c r="V62" s="4"/>
    </row>
    <row r="63" spans="1:22" ht="15.75" customHeight="1" x14ac:dyDescent="0.2">
      <c r="A63" s="5" t="s">
        <v>456</v>
      </c>
      <c r="B63" s="27">
        <v>42067</v>
      </c>
      <c r="C63" s="6" t="s">
        <v>457</v>
      </c>
      <c r="D63" s="5" t="s">
        <v>158</v>
      </c>
      <c r="E63" s="9"/>
      <c r="F63" s="7" t="s">
        <v>458</v>
      </c>
      <c r="G63" s="8"/>
      <c r="H63" s="1" t="s">
        <v>459</v>
      </c>
      <c r="I63" s="1" t="s">
        <v>460</v>
      </c>
      <c r="J63" s="1" t="s">
        <v>461</v>
      </c>
      <c r="K63" s="1" t="s">
        <v>462</v>
      </c>
      <c r="L63" s="1" t="s">
        <v>463</v>
      </c>
      <c r="M63" s="10">
        <v>49000000</v>
      </c>
      <c r="N63" s="10">
        <v>102100000</v>
      </c>
      <c r="O63" s="11"/>
      <c r="P63" s="4"/>
      <c r="Q63" s="4"/>
      <c r="R63" s="4"/>
      <c r="S63" s="4"/>
      <c r="T63" s="4"/>
      <c r="U63" s="4"/>
      <c r="V63" s="4"/>
    </row>
    <row r="64" spans="1:22" ht="15.75" customHeight="1" x14ac:dyDescent="0.2">
      <c r="A64" s="5" t="s">
        <v>464</v>
      </c>
      <c r="B64" s="27">
        <v>41208</v>
      </c>
      <c r="C64" s="6" t="s">
        <v>465</v>
      </c>
      <c r="D64" s="5" t="s">
        <v>62</v>
      </c>
      <c r="E64" s="5" t="s">
        <v>63</v>
      </c>
      <c r="F64" s="7" t="s">
        <v>466</v>
      </c>
      <c r="G64" s="7" t="s">
        <v>467</v>
      </c>
      <c r="H64" s="1" t="s">
        <v>468</v>
      </c>
      <c r="I64" s="1" t="s">
        <v>469</v>
      </c>
      <c r="J64" s="1" t="s">
        <v>470</v>
      </c>
      <c r="K64" s="1" t="s">
        <v>471</v>
      </c>
      <c r="L64" s="9"/>
      <c r="M64" s="10">
        <v>20000000</v>
      </c>
      <c r="N64" s="10">
        <v>8300000.0000000009</v>
      </c>
      <c r="O64" s="11"/>
      <c r="P64" s="4"/>
      <c r="Q64" s="4"/>
      <c r="R64" s="4"/>
      <c r="S64" s="4"/>
      <c r="T64" s="4"/>
      <c r="U64" s="4"/>
      <c r="V64" s="4"/>
    </row>
    <row r="65" spans="1:22" ht="15.75" customHeight="1" x14ac:dyDescent="0.2">
      <c r="A65" s="5" t="s">
        <v>472</v>
      </c>
      <c r="B65" s="27">
        <v>41705</v>
      </c>
      <c r="C65" s="6" t="s">
        <v>473</v>
      </c>
      <c r="D65" s="5" t="s">
        <v>41</v>
      </c>
      <c r="E65" s="9"/>
      <c r="F65" s="7" t="s">
        <v>474</v>
      </c>
      <c r="G65" s="8"/>
      <c r="H65" s="1" t="s">
        <v>474</v>
      </c>
      <c r="I65" s="1" t="s">
        <v>475</v>
      </c>
      <c r="J65" s="1" t="s">
        <v>429</v>
      </c>
      <c r="K65" s="1" t="s">
        <v>218</v>
      </c>
      <c r="L65" s="1" t="s">
        <v>476</v>
      </c>
      <c r="M65" s="10">
        <v>11000000</v>
      </c>
      <c r="N65" s="10">
        <v>46000000</v>
      </c>
      <c r="O65" s="11"/>
      <c r="P65" s="4"/>
      <c r="Q65" s="4"/>
      <c r="R65" s="4"/>
      <c r="S65" s="4"/>
      <c r="T65" s="4"/>
      <c r="U65" s="4"/>
      <c r="V65" s="4"/>
    </row>
    <row r="66" spans="1:22" ht="15.75" customHeight="1" x14ac:dyDescent="0.2">
      <c r="A66" s="5" t="s">
        <v>477</v>
      </c>
      <c r="B66" s="27">
        <v>41054</v>
      </c>
      <c r="C66" s="6" t="s">
        <v>478</v>
      </c>
      <c r="D66" s="5" t="s">
        <v>16</v>
      </c>
      <c r="E66" s="5" t="s">
        <v>15</v>
      </c>
      <c r="F66" s="7" t="s">
        <v>479</v>
      </c>
      <c r="G66" s="8"/>
      <c r="H66" s="1" t="s">
        <v>480</v>
      </c>
      <c r="I66" s="1" t="s">
        <v>481</v>
      </c>
      <c r="J66" s="1" t="s">
        <v>482</v>
      </c>
      <c r="K66" s="1" t="s">
        <v>483</v>
      </c>
      <c r="L66" s="1" t="s">
        <v>484</v>
      </c>
      <c r="M66" s="10">
        <v>1000000</v>
      </c>
      <c r="N66" s="10">
        <v>37200000</v>
      </c>
      <c r="O66" s="11"/>
      <c r="P66" s="4"/>
      <c r="Q66" s="4"/>
      <c r="R66" s="4"/>
      <c r="S66" s="4"/>
      <c r="T66" s="4"/>
      <c r="U66" s="4"/>
      <c r="V66" s="4"/>
    </row>
    <row r="67" spans="1:22" ht="15.75" customHeight="1" x14ac:dyDescent="0.2">
      <c r="A67" s="5" t="s">
        <v>485</v>
      </c>
      <c r="B67" s="27">
        <v>42111</v>
      </c>
      <c r="C67" s="6" t="s">
        <v>486</v>
      </c>
      <c r="D67" s="5" t="s">
        <v>63</v>
      </c>
      <c r="E67" s="9"/>
      <c r="F67" s="7" t="s">
        <v>487</v>
      </c>
      <c r="G67" s="8"/>
      <c r="H67" s="1" t="s">
        <v>488</v>
      </c>
      <c r="I67" s="1" t="s">
        <v>489</v>
      </c>
      <c r="J67" s="1" t="s">
        <v>490</v>
      </c>
      <c r="K67" s="1" t="s">
        <v>491</v>
      </c>
      <c r="L67" s="1" t="s">
        <v>492</v>
      </c>
      <c r="M67" s="10">
        <v>50000000</v>
      </c>
      <c r="N67" s="10">
        <v>13000000</v>
      </c>
      <c r="O67" s="11"/>
      <c r="P67" s="4"/>
      <c r="Q67" s="4"/>
      <c r="R67" s="4"/>
      <c r="S67" s="4"/>
      <c r="T67" s="4"/>
      <c r="U67" s="4"/>
      <c r="V67" s="4"/>
    </row>
    <row r="68" spans="1:22" ht="15.75" customHeight="1" x14ac:dyDescent="0.2">
      <c r="A68" s="5" t="s">
        <v>493</v>
      </c>
      <c r="B68" s="27">
        <v>40942</v>
      </c>
      <c r="C68" s="6" t="s">
        <v>494</v>
      </c>
      <c r="D68" s="5" t="s">
        <v>158</v>
      </c>
      <c r="E68" s="5" t="s">
        <v>63</v>
      </c>
      <c r="F68" s="7" t="s">
        <v>495</v>
      </c>
      <c r="G68" s="8"/>
      <c r="H68" s="1" t="s">
        <v>496</v>
      </c>
      <c r="I68" s="1" t="s">
        <v>497</v>
      </c>
      <c r="J68" s="1" t="s">
        <v>498</v>
      </c>
      <c r="K68" s="1" t="s">
        <v>499</v>
      </c>
      <c r="L68" s="9"/>
      <c r="M68" s="10">
        <v>12000000</v>
      </c>
      <c r="N68" s="10">
        <v>126600000</v>
      </c>
      <c r="O68" s="11"/>
      <c r="P68" s="4"/>
      <c r="Q68" s="4"/>
      <c r="R68" s="4"/>
      <c r="S68" s="4"/>
      <c r="T68" s="4"/>
      <c r="U68" s="4"/>
      <c r="V68" s="4"/>
    </row>
    <row r="69" spans="1:22" ht="15.75" customHeight="1" x14ac:dyDescent="0.2">
      <c r="A69" s="5" t="s">
        <v>500</v>
      </c>
      <c r="B69" s="27">
        <v>41208</v>
      </c>
      <c r="C69" s="6" t="s">
        <v>501</v>
      </c>
      <c r="D69" s="5" t="s">
        <v>63</v>
      </c>
      <c r="E69" s="5" t="s">
        <v>158</v>
      </c>
      <c r="F69" s="7" t="s">
        <v>502</v>
      </c>
      <c r="G69" s="7" t="s">
        <v>503</v>
      </c>
      <c r="H69" s="1" t="s">
        <v>391</v>
      </c>
      <c r="I69" s="1" t="s">
        <v>504</v>
      </c>
      <c r="J69" s="1" t="s">
        <v>505</v>
      </c>
      <c r="K69" s="1" t="s">
        <v>402</v>
      </c>
      <c r="L69" s="1" t="s">
        <v>506</v>
      </c>
      <c r="M69" s="10">
        <v>128500000</v>
      </c>
      <c r="N69" s="10">
        <v>130500000</v>
      </c>
      <c r="O69" s="11"/>
      <c r="P69" s="4"/>
      <c r="Q69" s="4"/>
      <c r="R69" s="4"/>
      <c r="S69" s="4"/>
      <c r="T69" s="4"/>
      <c r="U69" s="4"/>
      <c r="V69" s="4"/>
    </row>
    <row r="70" spans="1:22" ht="15.75" customHeight="1" x14ac:dyDescent="0.2">
      <c r="A70" s="5" t="s">
        <v>507</v>
      </c>
      <c r="B70" s="27">
        <v>41544</v>
      </c>
      <c r="C70" s="6" t="s">
        <v>508</v>
      </c>
      <c r="D70" s="5" t="s">
        <v>190</v>
      </c>
      <c r="E70" s="5" t="s">
        <v>41</v>
      </c>
      <c r="F70" s="7" t="s">
        <v>509</v>
      </c>
      <c r="G70" s="7" t="s">
        <v>510</v>
      </c>
      <c r="H70" s="1" t="s">
        <v>511</v>
      </c>
      <c r="I70" s="1" t="s">
        <v>512</v>
      </c>
      <c r="J70" s="1" t="s">
        <v>513</v>
      </c>
      <c r="K70" s="1" t="s">
        <v>514</v>
      </c>
      <c r="L70" s="1" t="s">
        <v>515</v>
      </c>
      <c r="M70" s="10">
        <v>78000000</v>
      </c>
      <c r="N70" s="10">
        <v>274300000</v>
      </c>
      <c r="O70" s="11"/>
      <c r="P70" s="4"/>
      <c r="Q70" s="4"/>
      <c r="R70" s="4"/>
      <c r="S70" s="4"/>
      <c r="T70" s="4"/>
      <c r="U70" s="4"/>
      <c r="V70" s="4"/>
    </row>
    <row r="71" spans="1:22" ht="15.75" customHeight="1" x14ac:dyDescent="0.2">
      <c r="A71" s="5" t="s">
        <v>516</v>
      </c>
      <c r="B71" s="27">
        <v>42363</v>
      </c>
      <c r="C71" s="6" t="s">
        <v>517</v>
      </c>
      <c r="D71" s="5" t="s">
        <v>63</v>
      </c>
      <c r="E71" s="5" t="s">
        <v>518</v>
      </c>
      <c r="F71" s="7" t="s">
        <v>519</v>
      </c>
      <c r="G71" s="8"/>
      <c r="H71" s="1" t="s">
        <v>161</v>
      </c>
      <c r="I71" s="1" t="s">
        <v>186</v>
      </c>
      <c r="J71" s="1" t="s">
        <v>337</v>
      </c>
      <c r="K71" s="1" t="s">
        <v>118</v>
      </c>
      <c r="L71" s="1" t="s">
        <v>520</v>
      </c>
      <c r="M71" s="10">
        <v>57000000</v>
      </c>
      <c r="N71" s="10">
        <v>50300000</v>
      </c>
      <c r="O71" s="11"/>
      <c r="P71" s="4"/>
      <c r="Q71" s="4"/>
      <c r="R71" s="4"/>
      <c r="S71" s="4"/>
      <c r="T71" s="4"/>
      <c r="U71" s="4"/>
      <c r="V71" s="4"/>
    </row>
    <row r="72" spans="1:22" ht="15.75" customHeight="1" x14ac:dyDescent="0.2">
      <c r="A72" s="5" t="s">
        <v>521</v>
      </c>
      <c r="B72" s="27">
        <v>42333</v>
      </c>
      <c r="C72" s="6" t="s">
        <v>522</v>
      </c>
      <c r="D72" s="5" t="s">
        <v>63</v>
      </c>
      <c r="E72" s="5"/>
      <c r="F72" s="7" t="s">
        <v>523</v>
      </c>
      <c r="G72" s="8"/>
      <c r="H72" s="1" t="s">
        <v>497</v>
      </c>
      <c r="I72" s="1" t="s">
        <v>407</v>
      </c>
      <c r="J72" s="1" t="s">
        <v>524</v>
      </c>
      <c r="K72" s="1" t="s">
        <v>525</v>
      </c>
      <c r="L72" s="1" t="s">
        <v>526</v>
      </c>
      <c r="M72" s="10">
        <v>40000000</v>
      </c>
      <c r="N72" s="10">
        <v>173600000</v>
      </c>
      <c r="O72" s="11"/>
      <c r="P72" s="4"/>
      <c r="Q72" s="4"/>
      <c r="R72" s="4"/>
      <c r="S72" s="4"/>
      <c r="T72" s="4"/>
      <c r="U72" s="4"/>
      <c r="V72" s="4"/>
    </row>
    <row r="73" spans="1:22" ht="15.75" customHeight="1" x14ac:dyDescent="0.2">
      <c r="A73" s="5" t="s">
        <v>527</v>
      </c>
      <c r="B73" s="27">
        <v>42475</v>
      </c>
      <c r="C73" s="6" t="s">
        <v>528</v>
      </c>
      <c r="D73" s="5" t="s">
        <v>23</v>
      </c>
      <c r="E73" s="5" t="s">
        <v>15</v>
      </c>
      <c r="F73" s="7" t="s">
        <v>529</v>
      </c>
      <c r="G73" s="8"/>
      <c r="H73" s="1" t="s">
        <v>530</v>
      </c>
      <c r="I73" s="1" t="s">
        <v>489</v>
      </c>
      <c r="J73" s="1" t="s">
        <v>531</v>
      </c>
      <c r="K73" s="1" t="s">
        <v>532</v>
      </c>
      <c r="L73" s="1" t="s">
        <v>533</v>
      </c>
      <c r="M73" s="10">
        <v>31500000</v>
      </c>
      <c r="N73" s="10">
        <v>35600000</v>
      </c>
      <c r="O73" s="11"/>
      <c r="P73" s="4"/>
      <c r="Q73" s="4"/>
      <c r="R73" s="4"/>
      <c r="S73" s="4"/>
      <c r="T73" s="4"/>
      <c r="U73" s="4"/>
      <c r="V73" s="4"/>
    </row>
    <row r="74" spans="1:22" ht="15.75" customHeight="1" x14ac:dyDescent="0.2">
      <c r="A74" s="5" t="s">
        <v>534</v>
      </c>
      <c r="B74" s="27">
        <v>42293</v>
      </c>
      <c r="C74" s="6" t="s">
        <v>535</v>
      </c>
      <c r="D74" s="5" t="s">
        <v>16</v>
      </c>
      <c r="E74" s="5" t="s">
        <v>182</v>
      </c>
      <c r="F74" s="7" t="s">
        <v>536</v>
      </c>
      <c r="G74" s="8"/>
      <c r="H74" s="1" t="s">
        <v>537</v>
      </c>
      <c r="I74" s="1" t="s">
        <v>538</v>
      </c>
      <c r="J74" s="1" t="s">
        <v>539</v>
      </c>
      <c r="K74" s="1" t="s">
        <v>115</v>
      </c>
      <c r="L74" s="1" t="s">
        <v>540</v>
      </c>
      <c r="M74" s="10">
        <v>55000000</v>
      </c>
      <c r="N74" s="10">
        <v>74700000</v>
      </c>
      <c r="O74" s="11"/>
      <c r="P74" s="4"/>
      <c r="Q74" s="4"/>
      <c r="R74" s="4"/>
      <c r="S74" s="4"/>
      <c r="T74" s="4"/>
      <c r="U74" s="4"/>
      <c r="V74" s="4"/>
    </row>
    <row r="75" spans="1:22" ht="15.75" customHeight="1" x14ac:dyDescent="0.2">
      <c r="A75" s="5" t="s">
        <v>541</v>
      </c>
      <c r="B75" s="27">
        <v>42363</v>
      </c>
      <c r="C75" s="6" t="s">
        <v>542</v>
      </c>
      <c r="D75" s="5" t="s">
        <v>41</v>
      </c>
      <c r="E75" s="9"/>
      <c r="F75" s="7" t="s">
        <v>543</v>
      </c>
      <c r="G75" s="7" t="s">
        <v>544</v>
      </c>
      <c r="H75" s="1" t="s">
        <v>545</v>
      </c>
      <c r="I75" s="1" t="s">
        <v>34</v>
      </c>
      <c r="J75" s="1" t="s">
        <v>546</v>
      </c>
      <c r="K75" s="9"/>
      <c r="L75" s="9"/>
      <c r="M75" s="10">
        <v>69000000</v>
      </c>
      <c r="N75" s="10">
        <v>240400000</v>
      </c>
      <c r="O75" s="11"/>
      <c r="P75" s="4"/>
      <c r="Q75" s="4"/>
      <c r="R75" s="4"/>
      <c r="S75" s="4"/>
      <c r="T75" s="4"/>
      <c r="U75" s="4"/>
      <c r="V75" s="4"/>
    </row>
    <row r="76" spans="1:22" ht="15.75" customHeight="1" x14ac:dyDescent="0.2">
      <c r="A76" s="5" t="s">
        <v>547</v>
      </c>
      <c r="B76" s="27">
        <v>42083</v>
      </c>
      <c r="C76" s="6" t="s">
        <v>548</v>
      </c>
      <c r="D76" s="5" t="s">
        <v>41</v>
      </c>
      <c r="E76" s="5" t="s">
        <v>63</v>
      </c>
      <c r="F76" s="7" t="s">
        <v>549</v>
      </c>
      <c r="G76" s="8"/>
      <c r="H76" s="1" t="s">
        <v>550</v>
      </c>
      <c r="I76" s="1" t="s">
        <v>551</v>
      </c>
      <c r="J76" s="1" t="s">
        <v>552</v>
      </c>
      <c r="K76" s="1" t="s">
        <v>242</v>
      </c>
      <c r="L76" s="1" t="s">
        <v>553</v>
      </c>
      <c r="M76" s="10">
        <v>10000000</v>
      </c>
      <c r="N76" s="10">
        <v>8199999.9999999991</v>
      </c>
      <c r="O76" s="11"/>
      <c r="P76" s="4"/>
      <c r="Q76" s="4"/>
      <c r="R76" s="4"/>
      <c r="S76" s="4"/>
      <c r="T76" s="4"/>
      <c r="U76" s="4"/>
      <c r="V76" s="4"/>
    </row>
    <row r="77" spans="1:22" ht="15.75" customHeight="1" x14ac:dyDescent="0.2">
      <c r="A77" s="5" t="s">
        <v>554</v>
      </c>
      <c r="B77" s="27">
        <v>41040</v>
      </c>
      <c r="C77" s="6" t="s">
        <v>555</v>
      </c>
      <c r="D77" s="5" t="s">
        <v>41</v>
      </c>
      <c r="E77" s="5" t="s">
        <v>16</v>
      </c>
      <c r="F77" s="7" t="s">
        <v>343</v>
      </c>
      <c r="G77" s="8"/>
      <c r="H77" s="1" t="s">
        <v>351</v>
      </c>
      <c r="I77" s="1" t="s">
        <v>556</v>
      </c>
      <c r="J77" s="1" t="s">
        <v>557</v>
      </c>
      <c r="K77" s="1" t="s">
        <v>56</v>
      </c>
      <c r="L77" s="1" t="s">
        <v>558</v>
      </c>
      <c r="M77" s="10">
        <v>150000000</v>
      </c>
      <c r="N77" s="10">
        <v>245500000</v>
      </c>
      <c r="O77" s="11"/>
      <c r="P77" s="4"/>
      <c r="Q77" s="4"/>
      <c r="R77" s="4"/>
      <c r="S77" s="4"/>
      <c r="T77" s="4"/>
      <c r="U77" s="4"/>
      <c r="V77" s="4"/>
    </row>
    <row r="78" spans="1:22" ht="15.75" customHeight="1" x14ac:dyDescent="0.2">
      <c r="A78" s="5" t="s">
        <v>559</v>
      </c>
      <c r="B78" s="27">
        <v>41327</v>
      </c>
      <c r="C78" s="6" t="s">
        <v>560</v>
      </c>
      <c r="D78" s="5" t="s">
        <v>16</v>
      </c>
      <c r="E78" s="5" t="s">
        <v>158</v>
      </c>
      <c r="F78" s="7" t="s">
        <v>561</v>
      </c>
      <c r="G78" s="8"/>
      <c r="H78" s="1" t="s">
        <v>562</v>
      </c>
      <c r="I78" s="1" t="s">
        <v>563</v>
      </c>
      <c r="J78" s="1" t="s">
        <v>564</v>
      </c>
      <c r="K78" s="9"/>
      <c r="L78" s="9"/>
      <c r="M78" s="10">
        <v>3500000</v>
      </c>
      <c r="N78" s="10">
        <v>26400000</v>
      </c>
      <c r="O78" s="11"/>
      <c r="P78" s="4"/>
      <c r="Q78" s="4"/>
      <c r="R78" s="4"/>
      <c r="S78" s="4"/>
      <c r="T78" s="4"/>
      <c r="U78" s="4"/>
      <c r="V78" s="4"/>
    </row>
    <row r="79" spans="1:22" ht="15.75" customHeight="1" x14ac:dyDescent="0.2">
      <c r="A79" s="5" t="s">
        <v>565</v>
      </c>
      <c r="B79" s="27">
        <v>41816</v>
      </c>
      <c r="C79" s="6" t="s">
        <v>566</v>
      </c>
      <c r="D79" s="5" t="s">
        <v>23</v>
      </c>
      <c r="E79" s="5" t="s">
        <v>144</v>
      </c>
      <c r="F79" s="7" t="s">
        <v>567</v>
      </c>
      <c r="G79" s="8"/>
      <c r="H79" s="1" t="s">
        <v>568</v>
      </c>
      <c r="I79" s="1" t="s">
        <v>489</v>
      </c>
      <c r="J79" s="1" t="s">
        <v>492</v>
      </c>
      <c r="K79" s="1" t="s">
        <v>569</v>
      </c>
      <c r="L79" s="1" t="s">
        <v>562</v>
      </c>
      <c r="M79" s="10">
        <v>235000000</v>
      </c>
      <c r="N79" s="10">
        <v>710600000</v>
      </c>
      <c r="O79" s="11"/>
      <c r="P79" s="4"/>
      <c r="Q79" s="4"/>
      <c r="R79" s="4"/>
      <c r="S79" s="4"/>
      <c r="T79" s="4"/>
      <c r="U79" s="4"/>
      <c r="V79" s="4"/>
    </row>
    <row r="80" spans="1:22" ht="15.75" customHeight="1" x14ac:dyDescent="0.2">
      <c r="A80" s="5" t="s">
        <v>570</v>
      </c>
      <c r="B80" s="27">
        <v>41341</v>
      </c>
      <c r="C80" s="6" t="s">
        <v>571</v>
      </c>
      <c r="D80" s="5" t="s">
        <v>23</v>
      </c>
      <c r="E80" s="9"/>
      <c r="F80" s="7" t="s">
        <v>572</v>
      </c>
      <c r="G80" s="8"/>
      <c r="H80" s="1" t="s">
        <v>573</v>
      </c>
      <c r="I80" s="1" t="s">
        <v>491</v>
      </c>
      <c r="J80" s="1" t="s">
        <v>153</v>
      </c>
      <c r="K80" s="1" t="s">
        <v>574</v>
      </c>
      <c r="L80" s="1" t="s">
        <v>575</v>
      </c>
      <c r="M80" s="10">
        <v>30000000</v>
      </c>
      <c r="N80" s="10">
        <v>18100000</v>
      </c>
      <c r="O80" s="11"/>
      <c r="P80" s="4"/>
      <c r="Q80" s="4"/>
      <c r="R80" s="4"/>
      <c r="S80" s="4"/>
      <c r="T80" s="4"/>
      <c r="U80" s="4"/>
      <c r="V80" s="4"/>
    </row>
    <row r="81" spans="1:22" ht="15.75" customHeight="1" x14ac:dyDescent="0.2">
      <c r="A81" s="5" t="s">
        <v>576</v>
      </c>
      <c r="B81" s="27">
        <v>42408</v>
      </c>
      <c r="C81" s="6" t="s">
        <v>577</v>
      </c>
      <c r="D81" s="5" t="s">
        <v>23</v>
      </c>
      <c r="E81" s="5"/>
      <c r="F81" s="7" t="s">
        <v>578</v>
      </c>
      <c r="G81" s="8"/>
      <c r="H81" s="1" t="s">
        <v>579</v>
      </c>
      <c r="I81" s="1" t="s">
        <v>580</v>
      </c>
      <c r="J81" s="1" t="s">
        <v>581</v>
      </c>
      <c r="K81" s="1" t="s">
        <v>582</v>
      </c>
      <c r="L81" s="1" t="s">
        <v>583</v>
      </c>
      <c r="M81" s="10">
        <v>58000000</v>
      </c>
      <c r="N81" s="10">
        <v>782600000</v>
      </c>
      <c r="O81" s="11"/>
      <c r="P81" s="4"/>
      <c r="Q81" s="4"/>
      <c r="R81" s="4"/>
      <c r="S81" s="4"/>
      <c r="T81" s="4"/>
      <c r="U81" s="4"/>
      <c r="V81" s="4"/>
    </row>
    <row r="82" spans="1:22" ht="15.75" customHeight="1" x14ac:dyDescent="0.2">
      <c r="A82" s="5" t="s">
        <v>584</v>
      </c>
      <c r="B82" s="27">
        <v>40935</v>
      </c>
      <c r="C82" s="6" t="s">
        <v>585</v>
      </c>
      <c r="D82" s="5" t="s">
        <v>182</v>
      </c>
      <c r="E82" s="5" t="s">
        <v>63</v>
      </c>
      <c r="F82" s="7" t="s">
        <v>586</v>
      </c>
      <c r="G82" s="8"/>
      <c r="H82" s="1" t="s">
        <v>587</v>
      </c>
      <c r="I82" s="9"/>
      <c r="J82" s="9"/>
      <c r="K82" s="9"/>
      <c r="L82" s="9"/>
      <c r="M82" s="10">
        <v>1500000</v>
      </c>
      <c r="N82" s="10">
        <v>6500000</v>
      </c>
      <c r="O82" s="11"/>
      <c r="P82" s="4"/>
      <c r="Q82" s="4"/>
      <c r="R82" s="4"/>
      <c r="S82" s="4"/>
      <c r="T82" s="4"/>
      <c r="U82" s="4"/>
      <c r="V82" s="4"/>
    </row>
    <row r="83" spans="1:22" ht="15.75" customHeight="1" x14ac:dyDescent="0.2">
      <c r="A83" s="5" t="s">
        <v>588</v>
      </c>
      <c r="B83" s="27">
        <v>41822</v>
      </c>
      <c r="C83" s="6" t="s">
        <v>589</v>
      </c>
      <c r="D83" s="5" t="s">
        <v>16</v>
      </c>
      <c r="E83" s="5" t="s">
        <v>15</v>
      </c>
      <c r="F83" s="7" t="s">
        <v>590</v>
      </c>
      <c r="G83" s="13" t="s">
        <v>591</v>
      </c>
      <c r="H83" s="1" t="s">
        <v>592</v>
      </c>
      <c r="I83" s="1" t="s">
        <v>593</v>
      </c>
      <c r="J83" s="1" t="s">
        <v>594</v>
      </c>
      <c r="K83" s="1" t="s">
        <v>595</v>
      </c>
      <c r="L83" s="9"/>
      <c r="M83" s="10">
        <v>30000000</v>
      </c>
      <c r="N83" s="10">
        <v>87900000</v>
      </c>
      <c r="O83" s="11"/>
      <c r="P83" s="4"/>
      <c r="Q83" s="4"/>
      <c r="R83" s="4"/>
      <c r="S83" s="4"/>
      <c r="T83" s="4"/>
      <c r="U83" s="4"/>
      <c r="V83" s="4"/>
    </row>
    <row r="84" spans="1:22" ht="15.75" customHeight="1" x14ac:dyDescent="0.2">
      <c r="A84" s="5" t="s">
        <v>596</v>
      </c>
      <c r="B84" s="27">
        <v>41445</v>
      </c>
      <c r="C84" s="6" t="s">
        <v>597</v>
      </c>
      <c r="D84" s="5" t="s">
        <v>41</v>
      </c>
      <c r="E84" s="5" t="s">
        <v>190</v>
      </c>
      <c r="F84" s="7" t="s">
        <v>598</v>
      </c>
      <c r="G84" s="7" t="s">
        <v>599</v>
      </c>
      <c r="H84" s="1" t="s">
        <v>600</v>
      </c>
      <c r="I84" s="1" t="s">
        <v>601</v>
      </c>
      <c r="J84" s="1" t="s">
        <v>602</v>
      </c>
      <c r="K84" s="1" t="s">
        <v>603</v>
      </c>
      <c r="L84" s="1" t="s">
        <v>604</v>
      </c>
      <c r="M84" s="10">
        <v>76000000</v>
      </c>
      <c r="N84" s="10">
        <v>970800000</v>
      </c>
      <c r="O84" s="11"/>
      <c r="P84" s="4"/>
      <c r="Q84" s="4"/>
      <c r="R84" s="4"/>
      <c r="S84" s="4"/>
      <c r="T84" s="4"/>
      <c r="U84" s="4"/>
      <c r="V84" s="4"/>
    </row>
    <row r="85" spans="1:22" ht="15.75" customHeight="1" x14ac:dyDescent="0.2">
      <c r="A85" s="5" t="s">
        <v>605</v>
      </c>
      <c r="B85" s="27">
        <v>41656</v>
      </c>
      <c r="C85" s="6" t="s">
        <v>606</v>
      </c>
      <c r="D85" s="5" t="s">
        <v>16</v>
      </c>
      <c r="E85" s="5" t="s">
        <v>15</v>
      </c>
      <c r="F85" s="7" t="s">
        <v>607</v>
      </c>
      <c r="G85" s="7" t="s">
        <v>608</v>
      </c>
      <c r="H85" s="1" t="s">
        <v>609</v>
      </c>
      <c r="I85" s="1" t="s">
        <v>610</v>
      </c>
      <c r="J85" s="1" t="s">
        <v>611</v>
      </c>
      <c r="K85" s="1" t="s">
        <v>612</v>
      </c>
      <c r="L85" s="1" t="s">
        <v>613</v>
      </c>
      <c r="M85" s="10">
        <v>7000000</v>
      </c>
      <c r="N85" s="10">
        <v>36900000</v>
      </c>
      <c r="O85" s="11"/>
      <c r="P85" s="4"/>
      <c r="Q85" s="4"/>
      <c r="R85" s="4"/>
      <c r="S85" s="4"/>
      <c r="T85" s="4"/>
      <c r="U85" s="4"/>
      <c r="V85" s="4"/>
    </row>
    <row r="86" spans="1:22" ht="15.75" customHeight="1" x14ac:dyDescent="0.2">
      <c r="A86" s="5" t="s">
        <v>614</v>
      </c>
      <c r="B86" s="27">
        <v>41124</v>
      </c>
      <c r="C86" s="6" t="s">
        <v>615</v>
      </c>
      <c r="D86" s="5" t="s">
        <v>41</v>
      </c>
      <c r="E86" s="5" t="s">
        <v>190</v>
      </c>
      <c r="F86" s="7" t="s">
        <v>616</v>
      </c>
      <c r="G86" s="8"/>
      <c r="H86" s="1" t="s">
        <v>617</v>
      </c>
      <c r="I86" s="1" t="s">
        <v>618</v>
      </c>
      <c r="J86" s="1" t="s">
        <v>619</v>
      </c>
      <c r="K86" s="1" t="s">
        <v>620</v>
      </c>
      <c r="L86" s="1" t="s">
        <v>621</v>
      </c>
      <c r="M86" s="10">
        <v>22000000</v>
      </c>
      <c r="N86" s="10">
        <v>77100000</v>
      </c>
      <c r="O86" s="11"/>
      <c r="P86" s="4"/>
      <c r="Q86" s="4"/>
      <c r="R86" s="4"/>
      <c r="S86" s="4"/>
      <c r="T86" s="4"/>
      <c r="U86" s="4"/>
      <c r="V86" s="4"/>
    </row>
    <row r="87" spans="1:22" ht="15.75" customHeight="1" x14ac:dyDescent="0.2">
      <c r="A87" s="5" t="s">
        <v>622</v>
      </c>
      <c r="B87" s="27">
        <v>41716</v>
      </c>
      <c r="C87" s="6" t="s">
        <v>623</v>
      </c>
      <c r="D87" s="5" t="s">
        <v>158</v>
      </c>
      <c r="E87" s="5" t="s">
        <v>23</v>
      </c>
      <c r="F87" s="7" t="s">
        <v>624</v>
      </c>
      <c r="G87" s="8"/>
      <c r="H87" s="1" t="s">
        <v>625</v>
      </c>
      <c r="I87" s="1" t="s">
        <v>626</v>
      </c>
      <c r="J87" s="1" t="s">
        <v>627</v>
      </c>
      <c r="K87" s="1" t="s">
        <v>628</v>
      </c>
      <c r="L87" s="1" t="s">
        <v>629</v>
      </c>
      <c r="M87" s="10">
        <v>85000000</v>
      </c>
      <c r="N87" s="10">
        <v>288900000</v>
      </c>
      <c r="O87" s="11"/>
      <c r="P87" s="4"/>
      <c r="Q87" s="4"/>
      <c r="R87" s="4"/>
      <c r="S87" s="4"/>
      <c r="T87" s="4"/>
      <c r="U87" s="4"/>
      <c r="V87" s="4"/>
    </row>
    <row r="88" spans="1:22" ht="15.75" customHeight="1" x14ac:dyDescent="0.2">
      <c r="A88" s="5" t="s">
        <v>630</v>
      </c>
      <c r="B88" s="27">
        <v>41268</v>
      </c>
      <c r="C88" s="6" t="s">
        <v>631</v>
      </c>
      <c r="D88" s="5" t="s">
        <v>23</v>
      </c>
      <c r="E88" s="5" t="s">
        <v>63</v>
      </c>
      <c r="F88" s="7" t="s">
        <v>632</v>
      </c>
      <c r="G88" s="8"/>
      <c r="H88" s="1" t="s">
        <v>344</v>
      </c>
      <c r="I88" s="1" t="s">
        <v>239</v>
      </c>
      <c r="J88" s="1" t="s">
        <v>633</v>
      </c>
      <c r="K88" s="1" t="s">
        <v>634</v>
      </c>
      <c r="L88" s="1" t="s">
        <v>635</v>
      </c>
      <c r="M88" s="10">
        <v>100000000</v>
      </c>
      <c r="N88" s="10">
        <v>425400000</v>
      </c>
      <c r="O88" s="11"/>
      <c r="P88" s="4"/>
      <c r="Q88" s="4"/>
      <c r="R88" s="4"/>
      <c r="S88" s="4"/>
      <c r="T88" s="4"/>
      <c r="U88" s="4"/>
      <c r="V88" s="4"/>
    </row>
    <row r="89" spans="1:22" ht="15.75" customHeight="1" x14ac:dyDescent="0.2">
      <c r="A89" s="5" t="s">
        <v>636</v>
      </c>
      <c r="B89" s="27">
        <v>41894</v>
      </c>
      <c r="C89" s="6" t="s">
        <v>637</v>
      </c>
      <c r="D89" s="5" t="s">
        <v>190</v>
      </c>
      <c r="E89" s="9"/>
      <c r="F89" s="7" t="s">
        <v>638</v>
      </c>
      <c r="G89" s="8"/>
      <c r="H89" s="1" t="s">
        <v>639</v>
      </c>
      <c r="I89" s="1" t="s">
        <v>640</v>
      </c>
      <c r="J89" s="1" t="s">
        <v>641</v>
      </c>
      <c r="K89" s="1" t="s">
        <v>642</v>
      </c>
      <c r="L89" s="1" t="s">
        <v>643</v>
      </c>
      <c r="M89" s="10">
        <v>36000000</v>
      </c>
      <c r="N89" s="10">
        <v>57800000</v>
      </c>
      <c r="O89" s="11"/>
      <c r="P89" s="4"/>
      <c r="Q89" s="4"/>
      <c r="R89" s="4"/>
      <c r="S89" s="4"/>
      <c r="T89" s="4"/>
      <c r="U89" s="4"/>
      <c r="V89" s="4"/>
    </row>
    <row r="90" spans="1:22" ht="15.75" customHeight="1" x14ac:dyDescent="0.2">
      <c r="A90" s="5" t="s">
        <v>644</v>
      </c>
      <c r="B90" s="27">
        <v>42608</v>
      </c>
      <c r="C90" s="6" t="s">
        <v>645</v>
      </c>
      <c r="D90" s="5" t="s">
        <v>15</v>
      </c>
      <c r="E90" s="9"/>
      <c r="F90" s="7" t="s">
        <v>646</v>
      </c>
      <c r="G90" s="8"/>
      <c r="H90" s="1" t="s">
        <v>647</v>
      </c>
      <c r="I90" s="1" t="s">
        <v>648</v>
      </c>
      <c r="J90" s="1" t="s">
        <v>649</v>
      </c>
      <c r="K90" s="9"/>
      <c r="L90" s="9"/>
      <c r="M90" s="10">
        <v>9900000</v>
      </c>
      <c r="N90" s="10">
        <v>28300000</v>
      </c>
      <c r="O90" s="11"/>
      <c r="Q90" s="4"/>
      <c r="R90" s="4"/>
      <c r="S90" s="4"/>
      <c r="T90" s="4"/>
      <c r="U90" s="4"/>
      <c r="V90" s="4"/>
    </row>
    <row r="91" spans="1:22" ht="15.75" customHeight="1" x14ac:dyDescent="0.2">
      <c r="A91" s="5" t="s">
        <v>650</v>
      </c>
      <c r="B91" s="27">
        <v>40970</v>
      </c>
      <c r="C91" s="6" t="s">
        <v>651</v>
      </c>
      <c r="D91" s="5" t="s">
        <v>190</v>
      </c>
      <c r="E91" s="9"/>
      <c r="F91" s="7" t="s">
        <v>598</v>
      </c>
      <c r="G91" s="7"/>
      <c r="H91" s="1" t="s">
        <v>652</v>
      </c>
      <c r="I91" s="1" t="s">
        <v>653</v>
      </c>
      <c r="J91" s="1" t="s">
        <v>654</v>
      </c>
      <c r="K91" s="1" t="s">
        <v>655</v>
      </c>
      <c r="L91" s="1" t="s">
        <v>48</v>
      </c>
      <c r="M91" s="10">
        <v>70000000</v>
      </c>
      <c r="N91" s="10">
        <v>348800000</v>
      </c>
      <c r="O91" s="11"/>
      <c r="P91" s="4"/>
      <c r="Q91" s="4"/>
      <c r="R91" s="4"/>
      <c r="S91" s="4"/>
      <c r="T91" s="4"/>
      <c r="U91" s="4"/>
      <c r="V91" s="4"/>
    </row>
    <row r="92" spans="1:22" ht="15.75" customHeight="1" x14ac:dyDescent="0.2">
      <c r="A92" s="5" t="s">
        <v>656</v>
      </c>
      <c r="B92" s="27">
        <v>41922</v>
      </c>
      <c r="C92" s="6" t="s">
        <v>657</v>
      </c>
      <c r="D92" s="5" t="s">
        <v>63</v>
      </c>
      <c r="E92" s="5" t="s">
        <v>16</v>
      </c>
      <c r="F92" s="7" t="s">
        <v>658</v>
      </c>
      <c r="G92" s="8"/>
      <c r="H92" s="1" t="s">
        <v>659</v>
      </c>
      <c r="I92" s="1" t="s">
        <v>660</v>
      </c>
      <c r="J92" s="1" t="s">
        <v>661</v>
      </c>
      <c r="K92" s="1" t="s">
        <v>153</v>
      </c>
      <c r="L92" s="1" t="s">
        <v>662</v>
      </c>
      <c r="M92" s="10">
        <v>70000000</v>
      </c>
      <c r="N92" s="10">
        <v>217100000</v>
      </c>
      <c r="O92" s="11"/>
      <c r="P92" s="4"/>
      <c r="Q92" s="4"/>
      <c r="R92" s="4"/>
      <c r="S92" s="4"/>
      <c r="T92" s="4"/>
      <c r="U92" s="4"/>
      <c r="V92" s="4"/>
    </row>
    <row r="93" spans="1:22" ht="15.75" customHeight="1" x14ac:dyDescent="0.2">
      <c r="A93" s="5" t="s">
        <v>663</v>
      </c>
      <c r="B93" s="27">
        <v>41736</v>
      </c>
      <c r="C93" s="6" t="s">
        <v>664</v>
      </c>
      <c r="D93" s="5" t="s">
        <v>63</v>
      </c>
      <c r="E93" s="5" t="s">
        <v>518</v>
      </c>
      <c r="F93" s="7" t="s">
        <v>665</v>
      </c>
      <c r="G93" s="8"/>
      <c r="H93" s="1" t="s">
        <v>530</v>
      </c>
      <c r="I93" s="1" t="s">
        <v>552</v>
      </c>
      <c r="J93" s="1" t="s">
        <v>666</v>
      </c>
      <c r="K93" s="1" t="s">
        <v>667</v>
      </c>
      <c r="L93" s="1" t="s">
        <v>668</v>
      </c>
      <c r="M93" s="10">
        <v>25000000</v>
      </c>
      <c r="N93" s="10">
        <v>29500000</v>
      </c>
      <c r="O93" s="11"/>
      <c r="P93" s="4"/>
      <c r="Q93" s="4"/>
      <c r="R93" s="4"/>
      <c r="S93" s="4"/>
      <c r="T93" s="4"/>
      <c r="U93" s="4"/>
      <c r="V93" s="4"/>
    </row>
    <row r="94" spans="1:22" ht="15.75" customHeight="1" x14ac:dyDescent="0.2">
      <c r="A94" s="5" t="s">
        <v>669</v>
      </c>
      <c r="B94" s="27">
        <v>42053</v>
      </c>
      <c r="C94" s="6" t="s">
        <v>670</v>
      </c>
      <c r="D94" s="5" t="s">
        <v>23</v>
      </c>
      <c r="E94" s="9"/>
      <c r="F94" s="7" t="s">
        <v>671</v>
      </c>
      <c r="G94" s="8"/>
      <c r="H94" s="1" t="s">
        <v>672</v>
      </c>
      <c r="I94" s="1" t="s">
        <v>673</v>
      </c>
      <c r="J94" s="1" t="s">
        <v>674</v>
      </c>
      <c r="K94" s="1" t="s">
        <v>675</v>
      </c>
      <c r="L94" s="1" t="s">
        <v>676</v>
      </c>
      <c r="M94" s="10">
        <v>65000000</v>
      </c>
      <c r="N94" s="10">
        <v>120000000</v>
      </c>
      <c r="O94" s="11"/>
      <c r="P94" s="4"/>
      <c r="Q94" s="4"/>
      <c r="R94" s="4"/>
      <c r="S94" s="4"/>
      <c r="T94" s="4"/>
      <c r="U94" s="4"/>
      <c r="V94" s="4"/>
    </row>
    <row r="95" spans="1:22" ht="15.75" customHeight="1" x14ac:dyDescent="0.2">
      <c r="A95" s="5" t="s">
        <v>677</v>
      </c>
      <c r="B95" s="27">
        <v>41957</v>
      </c>
      <c r="C95" s="6" t="s">
        <v>678</v>
      </c>
      <c r="D95" s="5" t="s">
        <v>41</v>
      </c>
      <c r="E95" s="9"/>
      <c r="F95" s="7" t="s">
        <v>679</v>
      </c>
      <c r="G95" s="7" t="s">
        <v>680</v>
      </c>
      <c r="H95" s="1" t="s">
        <v>681</v>
      </c>
      <c r="I95" s="1" t="s">
        <v>682</v>
      </c>
      <c r="J95" s="1" t="s">
        <v>683</v>
      </c>
      <c r="K95" s="1" t="s">
        <v>684</v>
      </c>
      <c r="L95" s="9"/>
      <c r="M95" s="10">
        <v>50000000</v>
      </c>
      <c r="N95" s="10">
        <v>169800000</v>
      </c>
      <c r="O95" s="11"/>
      <c r="P95" s="4"/>
      <c r="Q95" s="4"/>
      <c r="R95" s="4"/>
      <c r="S95" s="4"/>
      <c r="T95" s="4"/>
      <c r="U95" s="4"/>
      <c r="V95" s="4"/>
    </row>
    <row r="96" spans="1:22" ht="15.75" customHeight="1" x14ac:dyDescent="0.2">
      <c r="A96" s="5" t="s">
        <v>685</v>
      </c>
      <c r="B96" s="27">
        <v>41804</v>
      </c>
      <c r="C96" s="6" t="s">
        <v>686</v>
      </c>
      <c r="D96" s="5" t="s">
        <v>158</v>
      </c>
      <c r="E96" s="5" t="s">
        <v>190</v>
      </c>
      <c r="F96" s="7" t="s">
        <v>687</v>
      </c>
      <c r="G96" s="8"/>
      <c r="H96" s="1" t="s">
        <v>688</v>
      </c>
      <c r="I96" s="1" t="s">
        <v>689</v>
      </c>
      <c r="J96" s="1" t="s">
        <v>690</v>
      </c>
      <c r="K96" s="1" t="s">
        <v>691</v>
      </c>
      <c r="L96" s="9"/>
      <c r="M96" s="10">
        <v>13000000</v>
      </c>
      <c r="N96" s="10">
        <v>45300000</v>
      </c>
      <c r="O96" s="11"/>
      <c r="P96" s="4"/>
      <c r="Q96" s="4"/>
      <c r="R96" s="4"/>
      <c r="S96" s="4"/>
      <c r="T96" s="4"/>
      <c r="U96" s="4"/>
      <c r="V96" s="4"/>
    </row>
    <row r="97" spans="1:22" ht="15.75" customHeight="1" x14ac:dyDescent="0.2">
      <c r="A97" s="5" t="s">
        <v>692</v>
      </c>
      <c r="B97" s="27">
        <v>42426</v>
      </c>
      <c r="C97" s="6" t="s">
        <v>693</v>
      </c>
      <c r="D97" s="5" t="s">
        <v>63</v>
      </c>
      <c r="E97" s="5" t="s">
        <v>41</v>
      </c>
      <c r="F97" s="7" t="s">
        <v>694</v>
      </c>
      <c r="G97" s="8"/>
      <c r="H97" s="1" t="s">
        <v>695</v>
      </c>
      <c r="I97" s="1" t="s">
        <v>696</v>
      </c>
      <c r="J97" s="1" t="s">
        <v>463</v>
      </c>
      <c r="K97" s="9"/>
      <c r="L97" s="9"/>
      <c r="M97" s="10">
        <v>23000000</v>
      </c>
      <c r="N97" s="10">
        <v>46200000</v>
      </c>
      <c r="O97" s="11"/>
      <c r="P97" s="4"/>
      <c r="Q97" s="4"/>
      <c r="R97" s="4"/>
      <c r="S97" s="4"/>
      <c r="T97" s="4"/>
      <c r="U97" s="4"/>
      <c r="V97" s="4"/>
    </row>
    <row r="98" spans="1:22" ht="15.75" customHeight="1" x14ac:dyDescent="0.2">
      <c r="A98" s="5" t="s">
        <v>697</v>
      </c>
      <c r="B98" s="27">
        <v>41787</v>
      </c>
      <c r="C98" s="6" t="s">
        <v>698</v>
      </c>
      <c r="D98" s="5" t="s">
        <v>23</v>
      </c>
      <c r="E98" s="5" t="s">
        <v>158</v>
      </c>
      <c r="F98" s="7" t="s">
        <v>699</v>
      </c>
      <c r="G98" s="8"/>
      <c r="H98" s="1" t="s">
        <v>700</v>
      </c>
      <c r="I98" s="1" t="s">
        <v>701</v>
      </c>
      <c r="J98" s="9"/>
      <c r="K98" s="9"/>
      <c r="L98" s="9"/>
      <c r="M98" s="10">
        <v>178000000</v>
      </c>
      <c r="N98" s="10">
        <v>370500000</v>
      </c>
      <c r="O98" s="11"/>
      <c r="P98" s="4"/>
      <c r="Q98" s="4"/>
      <c r="R98" s="4"/>
      <c r="S98" s="4"/>
      <c r="T98" s="4"/>
      <c r="U98" s="4"/>
      <c r="V98" s="4"/>
    </row>
    <row r="99" spans="1:22" ht="15.75" customHeight="1" x14ac:dyDescent="0.2">
      <c r="A99" s="5" t="s">
        <v>702</v>
      </c>
      <c r="B99" s="27">
        <v>41495</v>
      </c>
      <c r="C99" s="6" t="s">
        <v>703</v>
      </c>
      <c r="D99" s="5" t="s">
        <v>158</v>
      </c>
      <c r="F99" s="7" t="s">
        <v>458</v>
      </c>
      <c r="G99" s="8"/>
      <c r="H99" s="1" t="s">
        <v>704</v>
      </c>
      <c r="I99" s="1" t="s">
        <v>705</v>
      </c>
      <c r="J99" s="1" t="s">
        <v>459</v>
      </c>
      <c r="K99" s="1" t="s">
        <v>706</v>
      </c>
      <c r="L99" s="1" t="s">
        <v>707</v>
      </c>
      <c r="M99" s="10">
        <v>115000000</v>
      </c>
      <c r="N99" s="10">
        <v>286100000</v>
      </c>
      <c r="O99" s="11"/>
      <c r="P99" s="4"/>
      <c r="Q99" s="4"/>
      <c r="R99" s="4"/>
      <c r="S99" s="4"/>
      <c r="T99" s="4"/>
      <c r="U99" s="4"/>
      <c r="V99" s="4"/>
    </row>
    <row r="100" spans="1:22" ht="15.75" customHeight="1" x14ac:dyDescent="0.2">
      <c r="A100" s="5" t="s">
        <v>708</v>
      </c>
      <c r="B100" s="27">
        <v>42139</v>
      </c>
      <c r="C100" s="6" t="s">
        <v>709</v>
      </c>
      <c r="D100" s="5" t="s">
        <v>144</v>
      </c>
      <c r="E100" s="5" t="s">
        <v>63</v>
      </c>
      <c r="F100" s="7" t="s">
        <v>710</v>
      </c>
      <c r="G100" s="8"/>
      <c r="H100" s="1" t="s">
        <v>711</v>
      </c>
      <c r="I100" s="1" t="s">
        <v>712</v>
      </c>
      <c r="J100" s="1" t="s">
        <v>713</v>
      </c>
      <c r="K100" s="9"/>
      <c r="L100" s="9"/>
      <c r="M100" s="10">
        <v>1400000</v>
      </c>
      <c r="N100" s="10">
        <v>2800000</v>
      </c>
      <c r="O100" s="11"/>
      <c r="P100" s="4"/>
      <c r="Q100" s="4"/>
      <c r="R100" s="4"/>
      <c r="S100" s="4"/>
      <c r="T100" s="4"/>
      <c r="U100" s="4"/>
      <c r="V100" s="4"/>
    </row>
    <row r="101" spans="1:22" ht="15.75" customHeight="1" x14ac:dyDescent="0.2">
      <c r="A101" s="5" t="s">
        <v>714</v>
      </c>
      <c r="B101" s="27">
        <v>41173</v>
      </c>
      <c r="C101" s="6" t="s">
        <v>715</v>
      </c>
      <c r="D101" s="5" t="s">
        <v>23</v>
      </c>
      <c r="E101" s="5" t="s">
        <v>63</v>
      </c>
      <c r="F101" s="7" t="s">
        <v>716</v>
      </c>
      <c r="G101" s="8"/>
      <c r="H101" s="1" t="s">
        <v>717</v>
      </c>
      <c r="I101" s="1" t="s">
        <v>249</v>
      </c>
      <c r="J101" s="1" t="s">
        <v>718</v>
      </c>
      <c r="K101" s="1" t="s">
        <v>719</v>
      </c>
      <c r="L101" s="1" t="s">
        <v>453</v>
      </c>
      <c r="M101" s="10">
        <v>7000000</v>
      </c>
      <c r="N101" s="10">
        <v>48100000</v>
      </c>
      <c r="O101" s="11"/>
      <c r="P101" s="4"/>
      <c r="Q101" s="4"/>
      <c r="R101" s="4"/>
      <c r="S101" s="4"/>
      <c r="T101" s="4"/>
      <c r="U101" s="4"/>
      <c r="V101" s="4"/>
    </row>
    <row r="102" spans="1:22" ht="15.75" customHeight="1" x14ac:dyDescent="0.2">
      <c r="A102" s="5" t="s">
        <v>720</v>
      </c>
      <c r="B102" s="27">
        <v>41537</v>
      </c>
      <c r="C102" s="6" t="s">
        <v>721</v>
      </c>
      <c r="D102" s="5" t="s">
        <v>41</v>
      </c>
      <c r="E102" s="9"/>
      <c r="F102" s="7" t="s">
        <v>722</v>
      </c>
      <c r="G102" s="8"/>
      <c r="H102" s="1" t="s">
        <v>723</v>
      </c>
      <c r="I102" s="1" t="s">
        <v>724</v>
      </c>
      <c r="J102" s="1" t="s">
        <v>107</v>
      </c>
      <c r="K102" s="1" t="s">
        <v>725</v>
      </c>
      <c r="L102" s="1" t="s">
        <v>726</v>
      </c>
      <c r="M102" s="10">
        <v>8000000</v>
      </c>
      <c r="N102" s="10">
        <v>25300000</v>
      </c>
      <c r="O102" s="11"/>
      <c r="P102" s="4"/>
      <c r="Q102" s="4"/>
      <c r="R102" s="4"/>
      <c r="S102" s="4"/>
      <c r="T102" s="4"/>
      <c r="U102" s="4"/>
      <c r="V102" s="4"/>
    </row>
    <row r="103" spans="1:22" ht="15.75" customHeight="1" x14ac:dyDescent="0.2">
      <c r="A103" s="5" t="s">
        <v>727</v>
      </c>
      <c r="B103" s="27">
        <v>42151</v>
      </c>
      <c r="C103" s="6" t="s">
        <v>728</v>
      </c>
      <c r="D103" s="5" t="s">
        <v>41</v>
      </c>
      <c r="E103" s="9"/>
      <c r="F103" s="7" t="s">
        <v>729</v>
      </c>
      <c r="G103" s="8"/>
      <c r="H103" s="1" t="s">
        <v>730</v>
      </c>
      <c r="I103" s="1" t="s">
        <v>731</v>
      </c>
      <c r="J103" s="1" t="s">
        <v>732</v>
      </c>
      <c r="K103" s="1" t="s">
        <v>733</v>
      </c>
      <c r="L103" s="1" t="s">
        <v>734</v>
      </c>
      <c r="M103" s="10">
        <v>39000000</v>
      </c>
      <c r="N103" s="10">
        <v>49300000</v>
      </c>
      <c r="O103" s="11"/>
      <c r="P103" s="4"/>
      <c r="Q103" s="4"/>
      <c r="R103" s="4"/>
      <c r="S103" s="4"/>
      <c r="T103" s="4"/>
      <c r="U103" s="4"/>
      <c r="V103" s="4"/>
    </row>
    <row r="104" spans="1:22" ht="15.75" customHeight="1" x14ac:dyDescent="0.2">
      <c r="A104" s="5" t="s">
        <v>735</v>
      </c>
      <c r="B104" s="27">
        <v>41418</v>
      </c>
      <c r="C104" s="6" t="s">
        <v>736</v>
      </c>
      <c r="D104" s="5" t="s">
        <v>144</v>
      </c>
      <c r="E104" s="5" t="s">
        <v>41</v>
      </c>
      <c r="F104" s="7" t="s">
        <v>737</v>
      </c>
      <c r="G104" s="8"/>
      <c r="H104" s="1" t="s">
        <v>573</v>
      </c>
      <c r="I104" s="1" t="s">
        <v>738</v>
      </c>
      <c r="J104" s="1" t="s">
        <v>739</v>
      </c>
      <c r="K104" s="1" t="s">
        <v>740</v>
      </c>
      <c r="L104" s="1" t="s">
        <v>344</v>
      </c>
      <c r="M104" s="10">
        <v>93000000</v>
      </c>
      <c r="N104" s="10">
        <v>268399999.99999997</v>
      </c>
      <c r="O104" s="11"/>
      <c r="P104" s="4"/>
      <c r="Q104" s="4"/>
      <c r="R104" s="4"/>
      <c r="S104" s="4"/>
      <c r="T104" s="4"/>
      <c r="U104" s="4"/>
      <c r="V104" s="4"/>
    </row>
    <row r="105" spans="1:22" ht="15.75" customHeight="1" x14ac:dyDescent="0.2">
      <c r="A105" s="5" t="s">
        <v>741</v>
      </c>
      <c r="B105" s="27">
        <v>41320</v>
      </c>
      <c r="C105" s="6" t="s">
        <v>742</v>
      </c>
      <c r="D105" s="5" t="s">
        <v>41</v>
      </c>
      <c r="E105" s="5" t="s">
        <v>190</v>
      </c>
      <c r="F105" s="7" t="s">
        <v>743</v>
      </c>
      <c r="G105" s="8"/>
      <c r="H105" s="1" t="s">
        <v>744</v>
      </c>
      <c r="I105" s="1" t="s">
        <v>745</v>
      </c>
      <c r="J105" s="1" t="s">
        <v>746</v>
      </c>
      <c r="K105" s="1" t="s">
        <v>747</v>
      </c>
      <c r="L105" s="1" t="s">
        <v>748</v>
      </c>
      <c r="M105" s="10">
        <v>40000000</v>
      </c>
      <c r="N105" s="10">
        <v>74600000</v>
      </c>
      <c r="O105" s="11"/>
      <c r="P105" s="4"/>
      <c r="Q105" s="4"/>
      <c r="R105" s="4"/>
      <c r="S105" s="4"/>
      <c r="T105" s="4"/>
      <c r="U105" s="4"/>
      <c r="V105" s="4"/>
    </row>
    <row r="106" spans="1:22" ht="15.75" customHeight="1" x14ac:dyDescent="0.2">
      <c r="A106" s="5" t="s">
        <v>749</v>
      </c>
      <c r="B106" s="27">
        <v>41369</v>
      </c>
      <c r="C106" s="6" t="s">
        <v>750</v>
      </c>
      <c r="D106" s="5" t="s">
        <v>16</v>
      </c>
      <c r="E106" s="9"/>
      <c r="F106" s="7" t="s">
        <v>646</v>
      </c>
      <c r="G106" s="8"/>
      <c r="H106" s="1" t="s">
        <v>751</v>
      </c>
      <c r="I106" s="1" t="s">
        <v>752</v>
      </c>
      <c r="J106" s="1" t="s">
        <v>753</v>
      </c>
      <c r="K106" s="1" t="s">
        <v>754</v>
      </c>
      <c r="L106" s="1" t="s">
        <v>755</v>
      </c>
      <c r="M106" s="10">
        <v>17000000</v>
      </c>
      <c r="N106" s="10">
        <v>97500000</v>
      </c>
      <c r="O106" s="11"/>
      <c r="P106" s="4"/>
      <c r="Q106" s="4"/>
      <c r="R106" s="4"/>
      <c r="S106" s="4"/>
      <c r="T106" s="4"/>
      <c r="U106" s="4"/>
      <c r="V106" s="4"/>
    </row>
    <row r="107" spans="1:22" ht="15.75" customHeight="1" x14ac:dyDescent="0.2">
      <c r="A107" s="5" t="s">
        <v>756</v>
      </c>
      <c r="B107" s="27">
        <v>42025</v>
      </c>
      <c r="C107" s="6" t="s">
        <v>757</v>
      </c>
      <c r="D107" s="5" t="s">
        <v>158</v>
      </c>
      <c r="E107" s="5" t="s">
        <v>15</v>
      </c>
      <c r="F107" s="7" t="s">
        <v>758</v>
      </c>
      <c r="G107" s="8"/>
      <c r="H107" s="1" t="s">
        <v>401</v>
      </c>
      <c r="I107" s="1" t="s">
        <v>114</v>
      </c>
      <c r="J107" s="1" t="s">
        <v>759</v>
      </c>
      <c r="K107" s="9"/>
      <c r="L107" s="9"/>
      <c r="M107" s="10">
        <v>15000000</v>
      </c>
      <c r="N107" s="10">
        <v>36900000</v>
      </c>
      <c r="O107" s="11"/>
      <c r="P107" s="4"/>
      <c r="Q107" s="4"/>
      <c r="R107" s="4"/>
      <c r="S107" s="4"/>
      <c r="T107" s="4"/>
      <c r="U107" s="4"/>
      <c r="V107" s="4"/>
    </row>
    <row r="108" spans="1:22" ht="15.75" customHeight="1" x14ac:dyDescent="0.2">
      <c r="A108" s="5" t="s">
        <v>760</v>
      </c>
      <c r="B108" s="27">
        <v>42258</v>
      </c>
      <c r="C108" s="6" t="s">
        <v>761</v>
      </c>
      <c r="D108" s="5" t="s">
        <v>15</v>
      </c>
      <c r="E108" s="9"/>
      <c r="F108" s="7" t="s">
        <v>762</v>
      </c>
      <c r="G108" s="8"/>
      <c r="H108" s="1" t="s">
        <v>763</v>
      </c>
      <c r="I108" s="1" t="s">
        <v>109</v>
      </c>
      <c r="J108" s="1" t="s">
        <v>764</v>
      </c>
      <c r="K108" s="1" t="s">
        <v>765</v>
      </c>
      <c r="L108" s="9"/>
      <c r="M108" s="10">
        <v>13000000</v>
      </c>
      <c r="N108" s="10">
        <v>32799999.999999996</v>
      </c>
      <c r="O108" s="11"/>
      <c r="P108" s="4"/>
      <c r="Q108" s="4"/>
      <c r="R108" s="4"/>
      <c r="S108" s="4"/>
      <c r="T108" s="4"/>
      <c r="U108" s="4"/>
      <c r="V108" s="4"/>
    </row>
    <row r="109" spans="1:22" ht="15.75" customHeight="1" x14ac:dyDescent="0.2">
      <c r="A109" s="5" t="s">
        <v>766</v>
      </c>
      <c r="B109" s="27">
        <v>42220</v>
      </c>
      <c r="C109" s="6" t="s">
        <v>767</v>
      </c>
      <c r="D109" s="5" t="s">
        <v>23</v>
      </c>
      <c r="E109" s="5" t="s">
        <v>144</v>
      </c>
      <c r="F109" s="7" t="s">
        <v>495</v>
      </c>
      <c r="G109" s="8"/>
      <c r="H109" s="1" t="s">
        <v>768</v>
      </c>
      <c r="I109" s="1" t="s">
        <v>497</v>
      </c>
      <c r="J109" s="1" t="s">
        <v>435</v>
      </c>
      <c r="K109" s="1" t="s">
        <v>769</v>
      </c>
      <c r="L109" s="1" t="s">
        <v>332</v>
      </c>
      <c r="M109" s="10">
        <v>120000000</v>
      </c>
      <c r="N109" s="10">
        <v>168000000</v>
      </c>
      <c r="O109" s="11"/>
      <c r="P109" s="4"/>
      <c r="Q109" s="4"/>
      <c r="R109" s="4"/>
      <c r="S109" s="4"/>
      <c r="T109" s="4"/>
      <c r="U109" s="4"/>
      <c r="V109" s="4"/>
    </row>
    <row r="110" spans="1:22" ht="15.75" customHeight="1" x14ac:dyDescent="0.2">
      <c r="A110" s="5" t="s">
        <v>770</v>
      </c>
      <c r="B110" s="27">
        <v>41411</v>
      </c>
      <c r="C110" s="6" t="s">
        <v>771</v>
      </c>
      <c r="D110" s="5" t="s">
        <v>23</v>
      </c>
      <c r="E110" s="9"/>
      <c r="F110" s="7" t="s">
        <v>772</v>
      </c>
      <c r="G110" s="8"/>
      <c r="H110" s="1" t="s">
        <v>773</v>
      </c>
      <c r="I110" s="1" t="s">
        <v>448</v>
      </c>
      <c r="J110" s="1" t="s">
        <v>385</v>
      </c>
      <c r="K110" s="1" t="s">
        <v>774</v>
      </c>
      <c r="L110" s="1" t="s">
        <v>775</v>
      </c>
      <c r="M110" s="10">
        <v>160000000</v>
      </c>
      <c r="N110" s="10">
        <v>788700000</v>
      </c>
      <c r="O110" s="11"/>
      <c r="P110" s="4"/>
      <c r="Q110" s="4"/>
      <c r="R110" s="4"/>
      <c r="S110" s="4"/>
      <c r="T110" s="4"/>
      <c r="U110" s="4"/>
      <c r="V110" s="4"/>
    </row>
    <row r="111" spans="1:22" ht="15.75" customHeight="1" x14ac:dyDescent="0.2">
      <c r="A111" s="5" t="s">
        <v>776</v>
      </c>
      <c r="B111" s="27">
        <v>41215</v>
      </c>
      <c r="C111" s="6" t="s">
        <v>777</v>
      </c>
      <c r="D111" s="5" t="s">
        <v>63</v>
      </c>
      <c r="E111" s="9"/>
      <c r="F111" s="7" t="s">
        <v>778</v>
      </c>
      <c r="G111" s="8"/>
      <c r="H111" s="1" t="s">
        <v>35</v>
      </c>
      <c r="I111" s="1" t="s">
        <v>779</v>
      </c>
      <c r="J111" s="1" t="s">
        <v>780</v>
      </c>
      <c r="K111" s="1" t="s">
        <v>781</v>
      </c>
      <c r="L111" s="1" t="s">
        <v>19</v>
      </c>
      <c r="M111" s="10">
        <v>31000000</v>
      </c>
      <c r="N111" s="10">
        <v>161800000</v>
      </c>
      <c r="O111" s="11"/>
      <c r="P111" s="4"/>
      <c r="Q111" s="4"/>
      <c r="R111" s="4"/>
      <c r="S111" s="4"/>
      <c r="T111" s="4"/>
      <c r="U111" s="4"/>
      <c r="V111" s="4"/>
    </row>
    <row r="112" spans="1:22" ht="15.75" customHeight="1" x14ac:dyDescent="0.2">
      <c r="A112" s="5" t="s">
        <v>782</v>
      </c>
      <c r="B112" s="27">
        <v>42487</v>
      </c>
      <c r="C112" s="6" t="s">
        <v>783</v>
      </c>
      <c r="D112" s="5" t="s">
        <v>62</v>
      </c>
      <c r="E112" s="5" t="s">
        <v>41</v>
      </c>
      <c r="F112" s="7" t="s">
        <v>784</v>
      </c>
      <c r="G112" s="8"/>
      <c r="H112" s="1" t="s">
        <v>785</v>
      </c>
      <c r="I112" s="1" t="s">
        <v>786</v>
      </c>
      <c r="J112" s="1" t="s">
        <v>787</v>
      </c>
      <c r="K112" s="1" t="s">
        <v>788</v>
      </c>
      <c r="L112" s="1" t="s">
        <v>789</v>
      </c>
      <c r="M112" s="10">
        <v>19000000</v>
      </c>
      <c r="N112" s="10">
        <v>31700000</v>
      </c>
      <c r="O112" s="11"/>
      <c r="P112" s="4"/>
      <c r="Q112" s="4"/>
      <c r="R112" s="4"/>
      <c r="S112" s="4"/>
      <c r="T112" s="4"/>
      <c r="U112" s="4"/>
      <c r="V112" s="4"/>
    </row>
    <row r="113" spans="1:22" ht="15.75" customHeight="1" x14ac:dyDescent="0.2">
      <c r="A113" s="5" t="s">
        <v>790</v>
      </c>
      <c r="B113" s="27">
        <v>41411</v>
      </c>
      <c r="C113" s="6" t="s">
        <v>791</v>
      </c>
      <c r="D113" s="5" t="s">
        <v>63</v>
      </c>
      <c r="E113" s="5" t="s">
        <v>41</v>
      </c>
      <c r="F113" s="7" t="s">
        <v>792</v>
      </c>
      <c r="G113" s="8"/>
      <c r="H113" s="1" t="s">
        <v>793</v>
      </c>
      <c r="I113" s="1" t="s">
        <v>794</v>
      </c>
      <c r="J113" s="1" t="s">
        <v>795</v>
      </c>
      <c r="K113" s="1" t="s">
        <v>796</v>
      </c>
      <c r="L113" s="1" t="s">
        <v>797</v>
      </c>
      <c r="M113" s="10">
        <v>3000000</v>
      </c>
      <c r="N113" s="10">
        <v>11300000</v>
      </c>
      <c r="O113" s="11"/>
      <c r="P113" s="4"/>
      <c r="Q113" s="4"/>
      <c r="R113" s="4"/>
      <c r="S113" s="4"/>
      <c r="T113" s="4"/>
      <c r="U113" s="4"/>
      <c r="V113" s="4"/>
    </row>
    <row r="114" spans="1:22" ht="15.75" customHeight="1" x14ac:dyDescent="0.2">
      <c r="A114" s="5" t="s">
        <v>798</v>
      </c>
      <c r="B114" s="27">
        <v>42537</v>
      </c>
      <c r="C114" s="6" t="s">
        <v>799</v>
      </c>
      <c r="D114" s="5" t="s">
        <v>63</v>
      </c>
      <c r="E114" s="5" t="s">
        <v>15</v>
      </c>
      <c r="F114" s="7" t="s">
        <v>800</v>
      </c>
      <c r="G114" s="8" t="s">
        <v>372</v>
      </c>
      <c r="H114" s="1" t="s">
        <v>801</v>
      </c>
      <c r="I114" s="1" t="s">
        <v>337</v>
      </c>
      <c r="J114" s="1" t="s">
        <v>562</v>
      </c>
      <c r="K114" s="1" t="s">
        <v>802</v>
      </c>
      <c r="L114" s="9"/>
      <c r="M114" s="10">
        <v>50000000</v>
      </c>
      <c r="N114" s="10">
        <v>21200000</v>
      </c>
      <c r="O114" s="11"/>
      <c r="Q114" s="4"/>
      <c r="R114" s="4"/>
      <c r="S114" s="4"/>
      <c r="T114" s="4"/>
      <c r="U114" s="4"/>
      <c r="V114" s="4"/>
    </row>
    <row r="115" spans="1:22" ht="15.75" customHeight="1" x14ac:dyDescent="0.2">
      <c r="A115" s="5" t="s">
        <v>803</v>
      </c>
      <c r="B115" s="27">
        <v>40977</v>
      </c>
      <c r="C115" s="6" t="s">
        <v>804</v>
      </c>
      <c r="D115" s="5" t="s">
        <v>41</v>
      </c>
      <c r="E115" s="5" t="s">
        <v>182</v>
      </c>
      <c r="F115" s="7" t="s">
        <v>805</v>
      </c>
      <c r="G115" s="8"/>
      <c r="H115" s="1" t="s">
        <v>806</v>
      </c>
      <c r="I115" s="1" t="s">
        <v>805</v>
      </c>
      <c r="J115" s="1" t="s">
        <v>807</v>
      </c>
      <c r="K115" s="1" t="s">
        <v>601</v>
      </c>
      <c r="L115" s="1" t="s">
        <v>808</v>
      </c>
      <c r="M115" s="10">
        <v>10000000</v>
      </c>
      <c r="N115" s="10">
        <v>12200000</v>
      </c>
      <c r="O115" s="11"/>
      <c r="P115" s="4"/>
      <c r="Q115" s="4"/>
      <c r="R115" s="4"/>
      <c r="S115" s="4"/>
      <c r="T115" s="4"/>
      <c r="U115" s="4"/>
      <c r="V115" s="4"/>
    </row>
    <row r="116" spans="1:22" ht="15.75" customHeight="1" x14ac:dyDescent="0.2">
      <c r="A116" s="5" t="s">
        <v>809</v>
      </c>
      <c r="B116" s="27">
        <v>41208</v>
      </c>
      <c r="C116" s="6" t="s">
        <v>810</v>
      </c>
      <c r="D116" s="5" t="s">
        <v>41</v>
      </c>
      <c r="E116" s="9"/>
      <c r="F116" s="7" t="s">
        <v>811</v>
      </c>
      <c r="G116" s="8"/>
      <c r="H116" s="1" t="s">
        <v>812</v>
      </c>
      <c r="I116" s="1" t="s">
        <v>751</v>
      </c>
      <c r="J116" s="1" t="s">
        <v>813</v>
      </c>
      <c r="K116" s="1" t="s">
        <v>814</v>
      </c>
      <c r="L116" s="1" t="s">
        <v>815</v>
      </c>
      <c r="M116" s="10">
        <v>14000000</v>
      </c>
      <c r="N116" s="10">
        <v>11400000</v>
      </c>
      <c r="O116" s="11"/>
      <c r="P116" s="4"/>
      <c r="Q116" s="4"/>
      <c r="R116" s="4"/>
      <c r="S116" s="4"/>
      <c r="T116" s="4"/>
      <c r="U116" s="4"/>
      <c r="V116" s="4"/>
    </row>
    <row r="117" spans="1:22" ht="15.75" customHeight="1" x14ac:dyDescent="0.2">
      <c r="A117" s="5" t="s">
        <v>816</v>
      </c>
      <c r="B117" s="27">
        <v>41927</v>
      </c>
      <c r="C117" s="6" t="s">
        <v>817</v>
      </c>
      <c r="D117" s="5" t="s">
        <v>23</v>
      </c>
      <c r="E117" s="5" t="s">
        <v>63</v>
      </c>
      <c r="F117" s="7" t="s">
        <v>716</v>
      </c>
      <c r="G117" s="8"/>
      <c r="H117" s="1" t="s">
        <v>420</v>
      </c>
      <c r="I117" s="1" t="s">
        <v>818</v>
      </c>
      <c r="J117" s="1" t="s">
        <v>819</v>
      </c>
      <c r="K117" s="1" t="s">
        <v>249</v>
      </c>
      <c r="L117" s="1" t="s">
        <v>820</v>
      </c>
      <c r="M117" s="10">
        <v>68000000</v>
      </c>
      <c r="N117" s="10">
        <v>211800000</v>
      </c>
      <c r="O117" s="11"/>
      <c r="P117" s="4"/>
      <c r="Q117" s="4"/>
      <c r="R117" s="4"/>
      <c r="S117" s="4"/>
      <c r="T117" s="4"/>
      <c r="U117" s="4"/>
      <c r="V117" s="4"/>
    </row>
    <row r="118" spans="1:22" ht="15.75" customHeight="1" x14ac:dyDescent="0.2">
      <c r="A118" s="5" t="s">
        <v>821</v>
      </c>
      <c r="B118" s="27">
        <v>41360</v>
      </c>
      <c r="C118" s="6" t="s">
        <v>822</v>
      </c>
      <c r="D118" s="5" t="s">
        <v>23</v>
      </c>
      <c r="E118" s="5" t="s">
        <v>144</v>
      </c>
      <c r="F118" s="7" t="s">
        <v>823</v>
      </c>
      <c r="G118" s="8"/>
      <c r="H118" s="1" t="s">
        <v>45</v>
      </c>
      <c r="I118" s="1" t="s">
        <v>824</v>
      </c>
      <c r="J118" s="1" t="s">
        <v>448</v>
      </c>
      <c r="K118" s="1" t="s">
        <v>87</v>
      </c>
      <c r="L118" s="1" t="s">
        <v>825</v>
      </c>
      <c r="M118" s="10">
        <v>130000000</v>
      </c>
      <c r="N118" s="10">
        <v>375700000</v>
      </c>
      <c r="O118" s="11"/>
      <c r="P118" s="4"/>
      <c r="Q118" s="4"/>
      <c r="R118" s="4"/>
      <c r="S118" s="4"/>
      <c r="T118" s="4"/>
      <c r="U118" s="4"/>
      <c r="V118" s="4"/>
    </row>
    <row r="119" spans="1:22" ht="15.75" customHeight="1" x14ac:dyDescent="0.2">
      <c r="A119" s="5" t="s">
        <v>826</v>
      </c>
      <c r="B119" s="27">
        <v>41285</v>
      </c>
      <c r="C119" s="6" t="s">
        <v>827</v>
      </c>
      <c r="D119" s="5" t="s">
        <v>23</v>
      </c>
      <c r="E119" s="5" t="s">
        <v>32</v>
      </c>
      <c r="F119" s="7" t="s">
        <v>828</v>
      </c>
      <c r="G119" s="8"/>
      <c r="H119" s="1" t="s">
        <v>829</v>
      </c>
      <c r="I119" s="1" t="s">
        <v>185</v>
      </c>
      <c r="J119" s="1" t="s">
        <v>830</v>
      </c>
      <c r="K119" s="1" t="s">
        <v>831</v>
      </c>
      <c r="L119" s="1" t="s">
        <v>832</v>
      </c>
      <c r="M119" s="10">
        <v>75000000</v>
      </c>
      <c r="N119" s="10">
        <v>105200000</v>
      </c>
      <c r="O119" s="11"/>
      <c r="P119" s="4"/>
      <c r="Q119" s="4"/>
      <c r="R119" s="4"/>
      <c r="S119" s="4"/>
      <c r="T119" s="4"/>
      <c r="U119" s="4"/>
      <c r="V119" s="4"/>
    </row>
    <row r="120" spans="1:22" ht="15.75" customHeight="1" x14ac:dyDescent="0.2">
      <c r="A120" s="5" t="s">
        <v>833</v>
      </c>
      <c r="B120" s="27">
        <v>42090</v>
      </c>
      <c r="C120" s="6" t="s">
        <v>834</v>
      </c>
      <c r="D120" s="5" t="s">
        <v>41</v>
      </c>
      <c r="E120" s="9"/>
      <c r="F120" s="7" t="s">
        <v>835</v>
      </c>
      <c r="G120" s="8"/>
      <c r="H120" s="1" t="s">
        <v>545</v>
      </c>
      <c r="I120" s="1" t="s">
        <v>449</v>
      </c>
      <c r="J120" s="1" t="s">
        <v>836</v>
      </c>
      <c r="K120" s="1" t="s">
        <v>837</v>
      </c>
      <c r="L120" s="1" t="s">
        <v>838</v>
      </c>
      <c r="M120" s="10">
        <v>40000000</v>
      </c>
      <c r="N120" s="10">
        <v>111800000</v>
      </c>
      <c r="O120" s="11"/>
      <c r="P120" s="4"/>
      <c r="Q120" s="4"/>
      <c r="R120" s="4"/>
      <c r="S120" s="4"/>
      <c r="T120" s="4"/>
      <c r="U120" s="4"/>
      <c r="V120" s="4"/>
    </row>
    <row r="121" spans="1:22" ht="15.75" customHeight="1" x14ac:dyDescent="0.2">
      <c r="A121" s="5" t="s">
        <v>839</v>
      </c>
      <c r="B121" s="27">
        <v>41852</v>
      </c>
      <c r="C121" s="6" t="s">
        <v>840</v>
      </c>
      <c r="D121" s="5" t="s">
        <v>63</v>
      </c>
      <c r="E121" s="5" t="s">
        <v>62</v>
      </c>
      <c r="F121" s="7" t="s">
        <v>841</v>
      </c>
      <c r="G121" s="8"/>
      <c r="H121" s="1" t="s">
        <v>66</v>
      </c>
      <c r="I121" s="1" t="s">
        <v>842</v>
      </c>
      <c r="J121" s="1" t="s">
        <v>843</v>
      </c>
      <c r="K121" s="1" t="s">
        <v>844</v>
      </c>
      <c r="L121" s="1" t="s">
        <v>845</v>
      </c>
      <c r="M121" s="10">
        <v>30000000</v>
      </c>
      <c r="N121" s="10">
        <v>33400000</v>
      </c>
      <c r="O121" s="11"/>
      <c r="P121" s="4"/>
      <c r="Q121" s="4"/>
      <c r="R121" s="4"/>
      <c r="S121" s="4"/>
      <c r="T121" s="4"/>
      <c r="U121" s="4"/>
      <c r="V121" s="4"/>
    </row>
    <row r="122" spans="1:22" ht="15.75" customHeight="1" x14ac:dyDescent="0.2">
      <c r="A122" s="5" t="s">
        <v>846</v>
      </c>
      <c r="B122" s="27">
        <v>41516</v>
      </c>
      <c r="C122" s="6" t="s">
        <v>847</v>
      </c>
      <c r="D122" s="5" t="s">
        <v>23</v>
      </c>
      <c r="E122" s="9"/>
      <c r="F122" s="7" t="s">
        <v>848</v>
      </c>
      <c r="G122" s="7" t="s">
        <v>849</v>
      </c>
      <c r="H122" s="1" t="s">
        <v>379</v>
      </c>
      <c r="I122" s="1" t="s">
        <v>850</v>
      </c>
      <c r="J122" s="1" t="s">
        <v>851</v>
      </c>
      <c r="K122" s="1" t="s">
        <v>852</v>
      </c>
      <c r="L122" s="9"/>
      <c r="M122" s="10">
        <v>18000000</v>
      </c>
      <c r="N122" s="10">
        <v>11800000</v>
      </c>
      <c r="O122" s="11"/>
      <c r="P122" s="4"/>
      <c r="Q122" s="4"/>
      <c r="R122" s="4"/>
      <c r="S122" s="4"/>
      <c r="T122" s="4"/>
      <c r="U122" s="4"/>
      <c r="V122" s="4"/>
    </row>
    <row r="123" spans="1:22" ht="15.75" customHeight="1" x14ac:dyDescent="0.2">
      <c r="A123" s="5" t="s">
        <v>853</v>
      </c>
      <c r="B123" s="27">
        <v>40956</v>
      </c>
      <c r="C123" s="6" t="s">
        <v>854</v>
      </c>
      <c r="D123" s="5" t="s">
        <v>23</v>
      </c>
      <c r="E123" s="5" t="s">
        <v>53</v>
      </c>
      <c r="F123" s="7" t="s">
        <v>855</v>
      </c>
      <c r="G123" s="7" t="s">
        <v>856</v>
      </c>
      <c r="H123" s="1" t="s">
        <v>857</v>
      </c>
      <c r="I123" s="1" t="s">
        <v>858</v>
      </c>
      <c r="J123" s="1" t="s">
        <v>859</v>
      </c>
      <c r="K123" s="1" t="s">
        <v>860</v>
      </c>
      <c r="L123" s="1" t="s">
        <v>861</v>
      </c>
      <c r="M123" s="10">
        <v>57000000</v>
      </c>
      <c r="N123" s="10">
        <v>132600000</v>
      </c>
      <c r="O123" s="11"/>
      <c r="P123" s="4"/>
      <c r="Q123" s="4"/>
      <c r="R123" s="4"/>
      <c r="S123" s="4"/>
      <c r="T123" s="4"/>
      <c r="U123" s="4"/>
      <c r="V123" s="4"/>
    </row>
    <row r="124" spans="1:22" ht="15.75" customHeight="1" x14ac:dyDescent="0.2">
      <c r="A124" s="5" t="s">
        <v>862</v>
      </c>
      <c r="B124" s="27">
        <v>42566</v>
      </c>
      <c r="C124" s="6" t="s">
        <v>863</v>
      </c>
      <c r="D124" s="5" t="s">
        <v>41</v>
      </c>
      <c r="E124" s="5" t="s">
        <v>158</v>
      </c>
      <c r="F124" s="7" t="s">
        <v>864</v>
      </c>
      <c r="G124" s="8"/>
      <c r="H124" s="1" t="s">
        <v>865</v>
      </c>
      <c r="I124" s="1" t="s">
        <v>601</v>
      </c>
      <c r="J124" s="1" t="s">
        <v>866</v>
      </c>
      <c r="K124" s="1" t="s">
        <v>867</v>
      </c>
      <c r="L124" s="1" t="s">
        <v>358</v>
      </c>
      <c r="M124" s="10">
        <v>144000000</v>
      </c>
      <c r="N124" s="10">
        <v>217500000</v>
      </c>
      <c r="O124" s="11"/>
      <c r="Q124" s="4"/>
      <c r="R124" s="4"/>
      <c r="S124" s="4"/>
      <c r="T124" s="4"/>
      <c r="U124" s="4"/>
      <c r="V124" s="4"/>
    </row>
    <row r="125" spans="1:22" ht="15.75" customHeight="1" x14ac:dyDescent="0.2">
      <c r="A125" s="5" t="s">
        <v>868</v>
      </c>
      <c r="B125" s="27">
        <v>41719</v>
      </c>
      <c r="C125" s="6" t="s">
        <v>869</v>
      </c>
      <c r="D125" s="5" t="s">
        <v>870</v>
      </c>
      <c r="E125" s="9"/>
      <c r="F125" s="7" t="s">
        <v>871</v>
      </c>
      <c r="G125" s="8"/>
      <c r="H125" s="1" t="s">
        <v>872</v>
      </c>
      <c r="I125" s="1" t="s">
        <v>873</v>
      </c>
      <c r="J125" s="1" t="s">
        <v>874</v>
      </c>
      <c r="K125" s="1" t="s">
        <v>875</v>
      </c>
      <c r="L125" s="1" t="s">
        <v>876</v>
      </c>
      <c r="M125" s="10">
        <v>2000000</v>
      </c>
      <c r="N125" s="10">
        <v>62600000</v>
      </c>
      <c r="O125" s="11"/>
      <c r="P125" s="4"/>
      <c r="Q125" s="4"/>
      <c r="R125" s="4"/>
      <c r="S125" s="4"/>
      <c r="T125" s="4"/>
      <c r="U125" s="4"/>
      <c r="V125" s="4"/>
    </row>
    <row r="126" spans="1:22" ht="15.75" customHeight="1" x14ac:dyDescent="0.2">
      <c r="A126" s="5" t="s">
        <v>877</v>
      </c>
      <c r="B126" s="27">
        <v>42461</v>
      </c>
      <c r="C126" s="6" t="s">
        <v>878</v>
      </c>
      <c r="D126" s="5" t="s">
        <v>870</v>
      </c>
      <c r="E126" s="9"/>
      <c r="F126" s="7" t="s">
        <v>871</v>
      </c>
      <c r="G126" s="8"/>
      <c r="H126" s="1" t="s">
        <v>879</v>
      </c>
      <c r="I126" s="1" t="s">
        <v>873</v>
      </c>
      <c r="J126" s="1" t="s">
        <v>292</v>
      </c>
      <c r="K126" s="1" t="s">
        <v>880</v>
      </c>
      <c r="L126" s="1" t="s">
        <v>881</v>
      </c>
      <c r="M126" s="10">
        <v>5000000</v>
      </c>
      <c r="N126" s="10">
        <v>23500000</v>
      </c>
      <c r="O126" s="11"/>
      <c r="P126" s="4"/>
      <c r="Q126" s="4"/>
      <c r="R126" s="4"/>
      <c r="S126" s="4"/>
      <c r="T126" s="4"/>
      <c r="U126" s="4"/>
      <c r="V126" s="4"/>
    </row>
    <row r="127" spans="1:22" ht="15.75" customHeight="1" x14ac:dyDescent="0.2">
      <c r="A127" s="5" t="s">
        <v>882</v>
      </c>
      <c r="B127" s="27">
        <v>42425</v>
      </c>
      <c r="C127" s="6" t="s">
        <v>883</v>
      </c>
      <c r="D127" s="5" t="s">
        <v>23</v>
      </c>
      <c r="E127" s="5" t="s">
        <v>53</v>
      </c>
      <c r="F127" s="7" t="s">
        <v>884</v>
      </c>
      <c r="G127" s="8"/>
      <c r="H127" s="1" t="s">
        <v>885</v>
      </c>
      <c r="I127" s="1" t="s">
        <v>468</v>
      </c>
      <c r="J127" s="1" t="s">
        <v>886</v>
      </c>
      <c r="K127" s="1" t="s">
        <v>887</v>
      </c>
      <c r="L127" s="1" t="s">
        <v>888</v>
      </c>
      <c r="M127" s="10">
        <v>140000000</v>
      </c>
      <c r="N127" s="10">
        <v>145700000</v>
      </c>
      <c r="O127" s="11"/>
      <c r="P127" s="4"/>
      <c r="Q127" s="4"/>
      <c r="R127" s="4"/>
      <c r="S127" s="4"/>
      <c r="T127" s="4"/>
      <c r="U127" s="4"/>
      <c r="V127" s="4"/>
    </row>
    <row r="128" spans="1:22" ht="15.75" customHeight="1" x14ac:dyDescent="0.2">
      <c r="A128" s="5" t="s">
        <v>889</v>
      </c>
      <c r="B128" s="27">
        <v>41767</v>
      </c>
      <c r="C128" s="6" t="s">
        <v>890</v>
      </c>
      <c r="D128" s="5" t="s">
        <v>23</v>
      </c>
      <c r="E128" s="5" t="s">
        <v>144</v>
      </c>
      <c r="F128" s="7" t="s">
        <v>891</v>
      </c>
      <c r="G128" s="8"/>
      <c r="H128" s="1" t="s">
        <v>892</v>
      </c>
      <c r="I128" s="1" t="s">
        <v>893</v>
      </c>
      <c r="J128" s="1" t="s">
        <v>894</v>
      </c>
      <c r="K128" s="1" t="s">
        <v>254</v>
      </c>
      <c r="L128" s="1" t="s">
        <v>895</v>
      </c>
      <c r="M128" s="10">
        <v>160000000</v>
      </c>
      <c r="N128" s="10">
        <v>529000000</v>
      </c>
      <c r="O128" s="11"/>
      <c r="P128" s="4"/>
      <c r="Q128" s="4"/>
      <c r="R128" s="4"/>
      <c r="S128" s="4"/>
      <c r="T128" s="4"/>
      <c r="U128" s="4"/>
      <c r="V128" s="4"/>
    </row>
    <row r="129" spans="1:22" ht="15.75" customHeight="1" x14ac:dyDescent="0.2">
      <c r="A129" s="5" t="s">
        <v>896</v>
      </c>
      <c r="B129" s="27">
        <v>41908</v>
      </c>
      <c r="C129" s="6" t="s">
        <v>897</v>
      </c>
      <c r="D129" s="5" t="s">
        <v>322</v>
      </c>
      <c r="E129" s="5" t="s">
        <v>15</v>
      </c>
      <c r="F129" s="7" t="s">
        <v>898</v>
      </c>
      <c r="G129" s="8"/>
      <c r="H129" s="1" t="s">
        <v>252</v>
      </c>
      <c r="I129" s="1" t="s">
        <v>899</v>
      </c>
      <c r="J129" s="1" t="s">
        <v>900</v>
      </c>
      <c r="K129" s="1" t="s">
        <v>175</v>
      </c>
      <c r="L129" s="1" t="s">
        <v>901</v>
      </c>
      <c r="M129" s="10">
        <v>61000000</v>
      </c>
      <c r="N129" s="10">
        <v>369300000</v>
      </c>
      <c r="O129" s="11"/>
      <c r="P129" s="4"/>
      <c r="Q129" s="4"/>
      <c r="R129" s="4"/>
      <c r="S129" s="4"/>
      <c r="T129" s="4"/>
      <c r="U129" s="4"/>
      <c r="V129" s="4"/>
    </row>
    <row r="130" spans="1:22" ht="15.75" customHeight="1" x14ac:dyDescent="0.2">
      <c r="A130" s="5" t="s">
        <v>902</v>
      </c>
      <c r="B130" s="27">
        <v>40963</v>
      </c>
      <c r="C130" s="6" t="s">
        <v>903</v>
      </c>
      <c r="D130" s="5" t="s">
        <v>182</v>
      </c>
      <c r="E130" s="5" t="s">
        <v>63</v>
      </c>
      <c r="F130" s="7" t="s">
        <v>175</v>
      </c>
      <c r="G130" s="8"/>
      <c r="H130" s="1" t="s">
        <v>175</v>
      </c>
      <c r="I130" s="1" t="s">
        <v>904</v>
      </c>
      <c r="J130" s="1" t="s">
        <v>905</v>
      </c>
      <c r="K130" s="1" t="s">
        <v>906</v>
      </c>
      <c r="L130" s="1" t="s">
        <v>907</v>
      </c>
      <c r="M130" s="10">
        <v>14000000</v>
      </c>
      <c r="N130" s="10">
        <v>35600000</v>
      </c>
      <c r="O130" s="11"/>
      <c r="P130" s="4"/>
      <c r="Q130" s="4"/>
      <c r="R130" s="4"/>
      <c r="S130" s="4"/>
      <c r="T130" s="4"/>
      <c r="U130" s="4"/>
      <c r="V130" s="4"/>
    </row>
    <row r="131" spans="1:22" ht="15.75" customHeight="1" x14ac:dyDescent="0.2">
      <c r="A131" s="5" t="s">
        <v>908</v>
      </c>
      <c r="B131" s="27">
        <v>42282</v>
      </c>
      <c r="C131" s="6" t="s">
        <v>909</v>
      </c>
      <c r="D131" s="5" t="s">
        <v>23</v>
      </c>
      <c r="E131" s="5" t="s">
        <v>53</v>
      </c>
      <c r="F131" s="7" t="s">
        <v>910</v>
      </c>
      <c r="G131" s="8"/>
      <c r="H131" s="1" t="s">
        <v>911</v>
      </c>
      <c r="I131" s="1" t="s">
        <v>647</v>
      </c>
      <c r="J131" s="1" t="s">
        <v>912</v>
      </c>
      <c r="K131" s="1" t="s">
        <v>393</v>
      </c>
      <c r="L131" s="1" t="s">
        <v>913</v>
      </c>
      <c r="M131" s="10">
        <v>84000000</v>
      </c>
      <c r="N131" s="10">
        <v>150200000</v>
      </c>
      <c r="O131" s="11"/>
      <c r="P131" s="4"/>
      <c r="Q131" s="4"/>
      <c r="R131" s="4"/>
      <c r="S131" s="4"/>
      <c r="T131" s="4"/>
      <c r="U131" s="4"/>
      <c r="V131" s="4"/>
    </row>
    <row r="132" spans="1:22" ht="15.75" customHeight="1" x14ac:dyDescent="0.2">
      <c r="A132" s="5" t="s">
        <v>914</v>
      </c>
      <c r="B132" s="27">
        <v>41467</v>
      </c>
      <c r="C132" s="6" t="s">
        <v>915</v>
      </c>
      <c r="D132" s="5" t="s">
        <v>41</v>
      </c>
      <c r="E132" s="9"/>
      <c r="F132" s="7" t="s">
        <v>916</v>
      </c>
      <c r="G132" s="8"/>
      <c r="H132" s="1" t="s">
        <v>365</v>
      </c>
      <c r="I132" s="1" t="s">
        <v>917</v>
      </c>
      <c r="J132" s="1" t="s">
        <v>918</v>
      </c>
      <c r="K132" s="1" t="s">
        <v>919</v>
      </c>
      <c r="L132" s="1" t="s">
        <v>920</v>
      </c>
      <c r="M132" s="10">
        <v>80000000</v>
      </c>
      <c r="N132" s="10">
        <v>247000000</v>
      </c>
      <c r="O132" s="11"/>
      <c r="P132" s="4"/>
      <c r="Q132" s="4"/>
      <c r="R132" s="4"/>
      <c r="S132" s="4"/>
      <c r="T132" s="4"/>
      <c r="U132" s="4"/>
      <c r="V132" s="4"/>
    </row>
    <row r="133" spans="1:22" ht="15.75" customHeight="1" x14ac:dyDescent="0.2">
      <c r="A133" s="5" t="s">
        <v>921</v>
      </c>
      <c r="B133" s="27">
        <v>42405</v>
      </c>
      <c r="C133" s="6" t="s">
        <v>922</v>
      </c>
      <c r="D133" s="5" t="s">
        <v>41</v>
      </c>
      <c r="E133" s="9"/>
      <c r="F133" s="7" t="s">
        <v>923</v>
      </c>
      <c r="G133" s="8"/>
      <c r="H133" s="1" t="s">
        <v>831</v>
      </c>
      <c r="I133" s="1" t="s">
        <v>924</v>
      </c>
      <c r="J133" s="1" t="s">
        <v>925</v>
      </c>
      <c r="K133" s="1" t="s">
        <v>926</v>
      </c>
      <c r="L133" s="1" t="s">
        <v>44</v>
      </c>
      <c r="M133" s="10">
        <v>22000000</v>
      </c>
      <c r="N133" s="10">
        <v>22000000</v>
      </c>
      <c r="O133" s="11"/>
      <c r="P133" s="4"/>
      <c r="Q133" s="4"/>
      <c r="R133" s="4"/>
      <c r="S133" s="4"/>
      <c r="T133" s="4"/>
      <c r="U133" s="4"/>
      <c r="V133" s="4"/>
    </row>
    <row r="134" spans="1:22" ht="15.75" customHeight="1" x14ac:dyDescent="0.2">
      <c r="A134" s="5" t="s">
        <v>927</v>
      </c>
      <c r="B134" s="27">
        <v>42608</v>
      </c>
      <c r="C134" s="6" t="s">
        <v>928</v>
      </c>
      <c r="D134" s="5" t="s">
        <v>62</v>
      </c>
      <c r="E134" s="5" t="s">
        <v>63</v>
      </c>
      <c r="F134" s="7" t="s">
        <v>929</v>
      </c>
      <c r="G134" s="8"/>
      <c r="H134" s="1" t="s">
        <v>593</v>
      </c>
      <c r="I134" s="1" t="s">
        <v>930</v>
      </c>
      <c r="J134" s="1" t="s">
        <v>931</v>
      </c>
      <c r="K134" s="1" t="s">
        <v>932</v>
      </c>
      <c r="L134" s="1" t="s">
        <v>933</v>
      </c>
      <c r="M134" s="10">
        <v>20000000</v>
      </c>
      <c r="N134" s="10">
        <v>1700000</v>
      </c>
      <c r="O134" s="11"/>
      <c r="Q134" s="4"/>
      <c r="R134" s="4"/>
      <c r="S134" s="4"/>
      <c r="T134" s="4"/>
      <c r="U134" s="4"/>
      <c r="V134" s="4"/>
    </row>
    <row r="135" spans="1:22" ht="15.75" customHeight="1" x14ac:dyDescent="0.2">
      <c r="A135" s="5" t="s">
        <v>934</v>
      </c>
      <c r="B135" s="27">
        <v>41291</v>
      </c>
      <c r="C135" s="6" t="s">
        <v>935</v>
      </c>
      <c r="D135" s="5" t="s">
        <v>23</v>
      </c>
      <c r="E135" s="5" t="s">
        <v>53</v>
      </c>
      <c r="F135" s="7" t="s">
        <v>936</v>
      </c>
      <c r="G135" s="8"/>
      <c r="H135" s="1" t="s">
        <v>937</v>
      </c>
      <c r="I135" s="1" t="s">
        <v>938</v>
      </c>
      <c r="J135" s="1" t="s">
        <v>939</v>
      </c>
      <c r="K135" s="1" t="s">
        <v>940</v>
      </c>
      <c r="L135" s="1" t="s">
        <v>941</v>
      </c>
      <c r="M135" s="10">
        <v>50000000</v>
      </c>
      <c r="N135" s="10">
        <v>226300000</v>
      </c>
      <c r="O135" s="11"/>
      <c r="P135" s="4"/>
      <c r="Q135" s="4"/>
      <c r="R135" s="4"/>
      <c r="S135" s="4"/>
      <c r="T135" s="4"/>
      <c r="U135" s="4"/>
      <c r="V135" s="4"/>
    </row>
    <row r="136" spans="1:22" ht="15.75" customHeight="1" x14ac:dyDescent="0.2">
      <c r="A136" s="5" t="s">
        <v>942</v>
      </c>
      <c r="B136" s="27">
        <v>41745</v>
      </c>
      <c r="C136" s="6" t="s">
        <v>943</v>
      </c>
      <c r="D136" s="5" t="s">
        <v>870</v>
      </c>
      <c r="E136" s="9"/>
      <c r="F136" s="7" t="s">
        <v>944</v>
      </c>
      <c r="G136" s="8"/>
      <c r="H136" s="1" t="s">
        <v>945</v>
      </c>
      <c r="I136" s="1" t="s">
        <v>946</v>
      </c>
      <c r="J136" s="1" t="s">
        <v>947</v>
      </c>
      <c r="K136" s="1" t="s">
        <v>948</v>
      </c>
      <c r="L136" s="1" t="s">
        <v>949</v>
      </c>
      <c r="M136" s="10">
        <v>12000000</v>
      </c>
      <c r="N136" s="10">
        <v>101300000</v>
      </c>
      <c r="O136" s="11"/>
      <c r="P136" s="4"/>
      <c r="Q136" s="4"/>
      <c r="R136" s="4"/>
      <c r="S136" s="4"/>
      <c r="T136" s="4"/>
      <c r="U136" s="4"/>
      <c r="V136" s="4"/>
    </row>
    <row r="137" spans="1:22" ht="15.75" customHeight="1" x14ac:dyDescent="0.2">
      <c r="A137" s="5" t="s">
        <v>950</v>
      </c>
      <c r="B137" s="27">
        <v>41194</v>
      </c>
      <c r="C137" s="6" t="s">
        <v>951</v>
      </c>
      <c r="D137" s="5" t="s">
        <v>41</v>
      </c>
      <c r="E137" s="9"/>
      <c r="F137" s="7" t="s">
        <v>364</v>
      </c>
      <c r="G137" s="8"/>
      <c r="H137" s="1" t="s">
        <v>917</v>
      </c>
      <c r="I137" s="1" t="s">
        <v>952</v>
      </c>
      <c r="J137" s="1" t="s">
        <v>953</v>
      </c>
      <c r="K137" s="1" t="s">
        <v>954</v>
      </c>
      <c r="L137" s="9"/>
      <c r="M137" s="10">
        <v>42000000</v>
      </c>
      <c r="N137" s="10">
        <v>73100000</v>
      </c>
      <c r="O137" s="11"/>
      <c r="P137" s="4"/>
      <c r="Q137" s="4"/>
      <c r="R137" s="4"/>
      <c r="S137" s="4"/>
      <c r="T137" s="4"/>
      <c r="U137" s="4"/>
      <c r="V137" s="4"/>
    </row>
    <row r="138" spans="1:22" ht="15.75" customHeight="1" x14ac:dyDescent="0.2">
      <c r="A138" s="5" t="s">
        <v>955</v>
      </c>
      <c r="B138" s="27">
        <v>41143</v>
      </c>
      <c r="C138" s="6" t="s">
        <v>956</v>
      </c>
      <c r="D138" s="5" t="s">
        <v>23</v>
      </c>
      <c r="E138" s="5" t="s">
        <v>41</v>
      </c>
      <c r="F138" s="7" t="s">
        <v>957</v>
      </c>
      <c r="G138" s="8"/>
      <c r="H138" s="1" t="s">
        <v>957</v>
      </c>
      <c r="I138" s="1" t="s">
        <v>270</v>
      </c>
      <c r="J138" s="1" t="s">
        <v>184</v>
      </c>
      <c r="K138" s="1" t="s">
        <v>958</v>
      </c>
      <c r="L138" s="1" t="s">
        <v>959</v>
      </c>
      <c r="M138" s="10">
        <v>2000000</v>
      </c>
      <c r="N138" s="10">
        <v>14500000</v>
      </c>
      <c r="O138" s="11"/>
      <c r="P138" s="4"/>
      <c r="Q138" s="4"/>
      <c r="R138" s="4"/>
      <c r="S138" s="4"/>
      <c r="T138" s="4"/>
      <c r="U138" s="4"/>
      <c r="V138" s="4"/>
    </row>
    <row r="139" spans="1:22" ht="15.75" customHeight="1" x14ac:dyDescent="0.2">
      <c r="A139" s="5" t="s">
        <v>960</v>
      </c>
      <c r="B139" s="27">
        <v>42237</v>
      </c>
      <c r="C139" s="6" t="s">
        <v>961</v>
      </c>
      <c r="D139" s="5" t="s">
        <v>23</v>
      </c>
      <c r="E139" s="5" t="s">
        <v>15</v>
      </c>
      <c r="F139" s="7" t="s">
        <v>962</v>
      </c>
      <c r="G139" s="8"/>
      <c r="H139" s="1" t="s">
        <v>963</v>
      </c>
      <c r="I139" s="1" t="s">
        <v>964</v>
      </c>
      <c r="J139" s="1" t="s">
        <v>965</v>
      </c>
      <c r="K139" s="1" t="s">
        <v>966</v>
      </c>
      <c r="L139" s="9"/>
      <c r="M139" s="10">
        <v>35000000</v>
      </c>
      <c r="N139" s="10">
        <v>82300000</v>
      </c>
      <c r="O139" s="11"/>
      <c r="P139" s="4"/>
      <c r="Q139" s="4"/>
      <c r="R139" s="4"/>
      <c r="S139" s="4"/>
      <c r="T139" s="4"/>
      <c r="U139" s="4"/>
      <c r="V139" s="4"/>
    </row>
    <row r="140" spans="1:22" ht="15.75" customHeight="1" x14ac:dyDescent="0.2">
      <c r="A140" s="5" t="s">
        <v>967</v>
      </c>
      <c r="B140" s="27">
        <v>42070</v>
      </c>
      <c r="C140" s="6" t="s">
        <v>968</v>
      </c>
      <c r="D140" s="5" t="s">
        <v>969</v>
      </c>
      <c r="E140" s="5" t="s">
        <v>41</v>
      </c>
      <c r="F140" s="7" t="s">
        <v>970</v>
      </c>
      <c r="G140" s="8"/>
      <c r="H140" s="1" t="s">
        <v>971</v>
      </c>
      <c r="I140" s="1" t="s">
        <v>308</v>
      </c>
      <c r="J140" s="1" t="s">
        <v>972</v>
      </c>
      <c r="K140" s="1" t="s">
        <v>973</v>
      </c>
      <c r="L140" s="1" t="s">
        <v>974</v>
      </c>
      <c r="M140" s="10">
        <v>135000000</v>
      </c>
      <c r="N140" s="10">
        <v>386000000</v>
      </c>
      <c r="O140" s="11"/>
      <c r="P140" s="4"/>
      <c r="Q140" s="4"/>
      <c r="R140" s="4"/>
      <c r="S140" s="4"/>
      <c r="T140" s="4"/>
      <c r="U140" s="4"/>
      <c r="V140" s="4"/>
    </row>
    <row r="141" spans="1:22" ht="15.75" customHeight="1" x14ac:dyDescent="0.2">
      <c r="A141" s="5" t="s">
        <v>975</v>
      </c>
      <c r="B141" s="27">
        <v>41129</v>
      </c>
      <c r="C141" s="6" t="s">
        <v>976</v>
      </c>
      <c r="D141" s="5" t="s">
        <v>182</v>
      </c>
      <c r="E141" s="5" t="s">
        <v>63</v>
      </c>
      <c r="F141" s="7" t="s">
        <v>977</v>
      </c>
      <c r="G141" s="8"/>
      <c r="H141" s="1" t="s">
        <v>785</v>
      </c>
      <c r="I141" s="1" t="s">
        <v>531</v>
      </c>
      <c r="J141" s="1" t="s">
        <v>600</v>
      </c>
      <c r="K141" s="1" t="s">
        <v>978</v>
      </c>
      <c r="L141" s="1" t="s">
        <v>470</v>
      </c>
      <c r="M141" s="10">
        <v>30000000</v>
      </c>
      <c r="N141" s="10">
        <v>114300000</v>
      </c>
      <c r="O141" s="11"/>
      <c r="P141" s="4"/>
      <c r="Q141" s="4"/>
      <c r="R141" s="4"/>
      <c r="S141" s="4"/>
      <c r="T141" s="4"/>
      <c r="U141" s="4"/>
      <c r="V141" s="4"/>
    </row>
    <row r="142" spans="1:22" ht="15.75" customHeight="1" x14ac:dyDescent="0.2">
      <c r="A142" s="5" t="s">
        <v>979</v>
      </c>
      <c r="B142" s="27">
        <v>41969</v>
      </c>
      <c r="C142" s="6" t="s">
        <v>980</v>
      </c>
      <c r="D142" s="5" t="s">
        <v>41</v>
      </c>
      <c r="E142" s="9"/>
      <c r="F142" s="7" t="s">
        <v>543</v>
      </c>
      <c r="G142" s="8"/>
      <c r="H142" s="1" t="s">
        <v>981</v>
      </c>
      <c r="I142" s="1" t="s">
        <v>982</v>
      </c>
      <c r="J142" s="1" t="s">
        <v>740</v>
      </c>
      <c r="K142" s="1" t="s">
        <v>983</v>
      </c>
      <c r="L142" s="1" t="s">
        <v>984</v>
      </c>
      <c r="M142" s="10">
        <v>57000000</v>
      </c>
      <c r="N142" s="10">
        <v>107700000</v>
      </c>
      <c r="O142" s="11"/>
      <c r="P142" s="4"/>
      <c r="Q142" s="4"/>
      <c r="R142" s="4"/>
      <c r="S142" s="4"/>
      <c r="T142" s="4"/>
      <c r="U142" s="4"/>
      <c r="V142" s="4"/>
    </row>
    <row r="143" spans="1:22" ht="15.75" customHeight="1" x14ac:dyDescent="0.2">
      <c r="A143" s="5" t="s">
        <v>985</v>
      </c>
      <c r="B143" s="27">
        <v>42132</v>
      </c>
      <c r="C143" s="6" t="s">
        <v>986</v>
      </c>
      <c r="D143" s="5" t="s">
        <v>23</v>
      </c>
      <c r="E143" s="5" t="s">
        <v>41</v>
      </c>
      <c r="F143" s="7" t="s">
        <v>987</v>
      </c>
      <c r="G143" s="8"/>
      <c r="H143" s="1" t="s">
        <v>988</v>
      </c>
      <c r="I143" s="1" t="s">
        <v>475</v>
      </c>
      <c r="J143" s="1" t="s">
        <v>989</v>
      </c>
      <c r="K143" s="1" t="s">
        <v>990</v>
      </c>
      <c r="L143" s="9"/>
      <c r="M143" s="10">
        <v>35000000</v>
      </c>
      <c r="N143" s="10">
        <v>51700000</v>
      </c>
      <c r="O143" s="11"/>
      <c r="P143" s="4"/>
      <c r="Q143" s="4"/>
      <c r="R143" s="4"/>
      <c r="S143" s="4"/>
      <c r="T143" s="4"/>
      <c r="U143" s="4"/>
      <c r="V143" s="4"/>
    </row>
    <row r="144" spans="1:22" ht="15.75" customHeight="1" x14ac:dyDescent="0.2">
      <c r="A144" s="5" t="s">
        <v>991</v>
      </c>
      <c r="B144" s="27">
        <v>41180</v>
      </c>
      <c r="C144" s="6" t="s">
        <v>992</v>
      </c>
      <c r="D144" s="5" t="s">
        <v>53</v>
      </c>
      <c r="E144" s="9"/>
      <c r="F144" s="7" t="s">
        <v>993</v>
      </c>
      <c r="G144" s="8"/>
      <c r="H144" s="1" t="s">
        <v>365</v>
      </c>
      <c r="I144" s="1" t="s">
        <v>850</v>
      </c>
      <c r="J144" s="1" t="s">
        <v>513</v>
      </c>
      <c r="K144" s="1" t="s">
        <v>917</v>
      </c>
      <c r="L144" s="1" t="s">
        <v>994</v>
      </c>
      <c r="M144" s="10">
        <v>85000000</v>
      </c>
      <c r="N144" s="10">
        <v>358400000</v>
      </c>
      <c r="O144" s="11"/>
      <c r="P144" s="4"/>
      <c r="Q144" s="4"/>
      <c r="R144" s="4"/>
      <c r="S144" s="4"/>
      <c r="T144" s="4"/>
      <c r="U144" s="4"/>
      <c r="V144" s="4"/>
    </row>
    <row r="145" spans="1:22" ht="15.75" customHeight="1" x14ac:dyDescent="0.2">
      <c r="A145" s="5" t="s">
        <v>995</v>
      </c>
      <c r="B145" s="27">
        <v>42272</v>
      </c>
      <c r="C145" s="6" t="s">
        <v>996</v>
      </c>
      <c r="D145" s="5" t="s">
        <v>53</v>
      </c>
      <c r="E145" s="5" t="s">
        <v>41</v>
      </c>
      <c r="F145" s="7" t="s">
        <v>993</v>
      </c>
      <c r="G145" s="8"/>
      <c r="H145" s="1" t="s">
        <v>365</v>
      </c>
      <c r="I145" s="1" t="s">
        <v>513</v>
      </c>
      <c r="J145" s="1" t="s">
        <v>850</v>
      </c>
      <c r="K145" s="1" t="s">
        <v>917</v>
      </c>
      <c r="L145" s="1" t="s">
        <v>997</v>
      </c>
      <c r="M145" s="10">
        <v>80000000</v>
      </c>
      <c r="N145" s="10">
        <v>473000000</v>
      </c>
      <c r="O145" s="11"/>
      <c r="P145" s="4"/>
      <c r="Q145" s="4"/>
      <c r="R145" s="4"/>
      <c r="S145" s="4"/>
      <c r="T145" s="4"/>
      <c r="U145" s="4"/>
      <c r="V145" s="4"/>
    </row>
    <row r="146" spans="1:22" ht="15.75" customHeight="1" x14ac:dyDescent="0.2">
      <c r="A146" s="5" t="s">
        <v>998</v>
      </c>
      <c r="B146" s="27">
        <v>41775</v>
      </c>
      <c r="C146" s="6" t="s">
        <v>999</v>
      </c>
      <c r="D146" s="5" t="s">
        <v>190</v>
      </c>
      <c r="E146" s="9"/>
      <c r="F146" s="7" t="s">
        <v>1000</v>
      </c>
      <c r="G146" s="8"/>
      <c r="H146" s="1" t="s">
        <v>1001</v>
      </c>
      <c r="I146" s="1" t="s">
        <v>468</v>
      </c>
      <c r="J146" s="1" t="s">
        <v>1002</v>
      </c>
      <c r="K146" s="1" t="s">
        <v>453</v>
      </c>
      <c r="L146" s="1" t="s">
        <v>44</v>
      </c>
      <c r="M146" s="10">
        <v>145000000</v>
      </c>
      <c r="N146" s="10">
        <v>621500000</v>
      </c>
      <c r="O146" s="11"/>
      <c r="P146" s="4"/>
      <c r="Q146" s="4"/>
      <c r="R146" s="4"/>
      <c r="S146" s="4"/>
      <c r="T146" s="4"/>
      <c r="U146" s="4"/>
      <c r="V146" s="4"/>
    </row>
    <row r="147" spans="1:22" ht="15.75" customHeight="1" x14ac:dyDescent="0.2">
      <c r="A147" s="5" t="s">
        <v>1003</v>
      </c>
      <c r="B147" s="27">
        <v>42018</v>
      </c>
      <c r="C147" s="6" t="s">
        <v>1004</v>
      </c>
      <c r="D147" s="5" t="s">
        <v>182</v>
      </c>
      <c r="E147" s="5" t="s">
        <v>15</v>
      </c>
      <c r="F147" s="7" t="s">
        <v>1005</v>
      </c>
      <c r="G147" s="8"/>
      <c r="H147" s="1" t="s">
        <v>1006</v>
      </c>
      <c r="I147" s="1" t="s">
        <v>1007</v>
      </c>
      <c r="J147" s="1" t="s">
        <v>1008</v>
      </c>
      <c r="K147" s="1" t="s">
        <v>1009</v>
      </c>
      <c r="L147" s="1" t="s">
        <v>1010</v>
      </c>
      <c r="M147" s="10">
        <v>15000000</v>
      </c>
      <c r="N147" s="10">
        <v>65000000</v>
      </c>
      <c r="O147" s="11"/>
      <c r="P147" s="4"/>
      <c r="Q147" s="4"/>
      <c r="R147" s="4"/>
      <c r="S147" s="4"/>
      <c r="T147" s="4"/>
      <c r="U147" s="4"/>
      <c r="V147" s="4"/>
    </row>
    <row r="148" spans="1:22" ht="15.75" customHeight="1" x14ac:dyDescent="0.2">
      <c r="A148" s="5" t="s">
        <v>1011</v>
      </c>
      <c r="B148" s="27">
        <v>42258</v>
      </c>
      <c r="C148" s="6" t="s">
        <v>1012</v>
      </c>
      <c r="D148" s="5" t="s">
        <v>63</v>
      </c>
      <c r="E148" s="5" t="s">
        <v>295</v>
      </c>
      <c r="F148" s="7" t="s">
        <v>1013</v>
      </c>
      <c r="G148" s="13" t="s">
        <v>538</v>
      </c>
      <c r="H148" s="1" t="s">
        <v>894</v>
      </c>
      <c r="J148" s="9"/>
      <c r="K148" s="9"/>
      <c r="L148" s="9"/>
      <c r="M148" s="10">
        <v>13000000</v>
      </c>
      <c r="N148" s="10">
        <v>2600000</v>
      </c>
      <c r="O148" s="11"/>
      <c r="P148" s="4"/>
      <c r="Q148" s="4"/>
      <c r="R148" s="4"/>
      <c r="S148" s="4"/>
      <c r="T148" s="4"/>
      <c r="U148" s="4"/>
      <c r="V148" s="4"/>
    </row>
    <row r="149" spans="1:22" ht="15.75" customHeight="1" x14ac:dyDescent="0.2">
      <c r="A149" s="5" t="s">
        <v>1014</v>
      </c>
      <c r="B149" s="27">
        <v>42573</v>
      </c>
      <c r="C149" s="6" t="s">
        <v>1015</v>
      </c>
      <c r="D149" s="5" t="s">
        <v>144</v>
      </c>
      <c r="E149" s="9"/>
      <c r="F149" s="7" t="s">
        <v>1016</v>
      </c>
      <c r="G149" s="7" t="s">
        <v>1017</v>
      </c>
      <c r="H149" s="1" t="s">
        <v>1018</v>
      </c>
      <c r="I149" s="1" t="s">
        <v>218</v>
      </c>
      <c r="J149" s="1" t="s">
        <v>666</v>
      </c>
      <c r="K149" s="1" t="s">
        <v>1019</v>
      </c>
      <c r="L149" s="1" t="s">
        <v>972</v>
      </c>
      <c r="M149" s="10">
        <v>105000000</v>
      </c>
      <c r="N149" s="10">
        <v>368300000</v>
      </c>
      <c r="O149" s="11"/>
      <c r="Q149" s="4"/>
      <c r="R149" s="4"/>
      <c r="S149" s="4"/>
      <c r="T149" s="4"/>
      <c r="U149" s="4"/>
      <c r="V149" s="4"/>
    </row>
    <row r="150" spans="1:22" ht="15.75" customHeight="1" x14ac:dyDescent="0.2">
      <c r="A150" s="5" t="s">
        <v>1020</v>
      </c>
      <c r="B150" s="27">
        <v>41103</v>
      </c>
      <c r="C150" s="6" t="s">
        <v>1021</v>
      </c>
      <c r="D150" s="5" t="s">
        <v>144</v>
      </c>
      <c r="E150" s="9"/>
      <c r="F150" s="7" t="s">
        <v>1022</v>
      </c>
      <c r="G150" s="7" t="s">
        <v>1016</v>
      </c>
      <c r="H150" s="1" t="s">
        <v>1018</v>
      </c>
      <c r="I150" s="1" t="s">
        <v>218</v>
      </c>
      <c r="J150" s="1" t="s">
        <v>666</v>
      </c>
      <c r="K150" s="1" t="s">
        <v>1019</v>
      </c>
      <c r="L150" s="1" t="s">
        <v>201</v>
      </c>
      <c r="M150" s="10">
        <v>95000000</v>
      </c>
      <c r="N150" s="10">
        <v>877000000</v>
      </c>
      <c r="O150" s="11"/>
      <c r="P150" s="4"/>
      <c r="Q150" s="4"/>
      <c r="R150" s="4"/>
      <c r="S150" s="4"/>
      <c r="T150" s="4"/>
      <c r="U150" s="4"/>
      <c r="V150" s="4"/>
    </row>
    <row r="151" spans="1:22" ht="15.75" customHeight="1" x14ac:dyDescent="0.2">
      <c r="A151" s="5" t="s">
        <v>1023</v>
      </c>
      <c r="B151" s="27">
        <v>41313</v>
      </c>
      <c r="C151" s="6" t="s">
        <v>1024</v>
      </c>
      <c r="D151" s="5" t="s">
        <v>23</v>
      </c>
      <c r="E151" s="5" t="s">
        <v>41</v>
      </c>
      <c r="F151" s="7" t="s">
        <v>1025</v>
      </c>
      <c r="G151" s="8"/>
      <c r="H151" s="1" t="s">
        <v>981</v>
      </c>
      <c r="I151" s="1" t="s">
        <v>865</v>
      </c>
      <c r="J151" s="1" t="s">
        <v>1026</v>
      </c>
      <c r="K151" s="1" t="s">
        <v>1027</v>
      </c>
      <c r="L151" s="1" t="s">
        <v>133</v>
      </c>
      <c r="M151" s="10">
        <v>35000000</v>
      </c>
      <c r="N151" s="10">
        <v>174000000</v>
      </c>
      <c r="O151" s="11"/>
      <c r="P151" s="4"/>
      <c r="Q151" s="4"/>
      <c r="R151" s="4"/>
      <c r="S151" s="4"/>
      <c r="T151" s="4"/>
      <c r="U151" s="4"/>
      <c r="V151" s="4"/>
    </row>
    <row r="152" spans="1:22" ht="15.75" customHeight="1" x14ac:dyDescent="0.2">
      <c r="A152" s="5" t="s">
        <v>1028</v>
      </c>
      <c r="B152" s="27">
        <v>41869</v>
      </c>
      <c r="C152" s="6" t="s">
        <v>1029</v>
      </c>
      <c r="D152" s="5" t="s">
        <v>63</v>
      </c>
      <c r="E152" s="9"/>
      <c r="F152" s="7" t="s">
        <v>1030</v>
      </c>
      <c r="G152" s="8"/>
      <c r="H152" s="1" t="s">
        <v>1031</v>
      </c>
      <c r="I152" s="1" t="s">
        <v>1032</v>
      </c>
      <c r="J152" s="1" t="s">
        <v>1033</v>
      </c>
      <c r="K152" s="1" t="s">
        <v>1034</v>
      </c>
      <c r="L152" s="1" t="s">
        <v>1035</v>
      </c>
      <c r="M152" s="10">
        <v>11000000</v>
      </c>
      <c r="N152" s="10">
        <v>78900000</v>
      </c>
      <c r="O152" s="11"/>
      <c r="P152" s="4"/>
      <c r="Q152" s="4"/>
      <c r="R152" s="4"/>
      <c r="S152" s="4"/>
      <c r="T152" s="4"/>
      <c r="U152" s="4"/>
      <c r="V152" s="4"/>
    </row>
    <row r="153" spans="1:22" ht="15.75" customHeight="1" x14ac:dyDescent="0.2">
      <c r="A153" s="5" t="s">
        <v>1036</v>
      </c>
      <c r="B153" s="27">
        <v>42349</v>
      </c>
      <c r="C153" s="6" t="s">
        <v>1037</v>
      </c>
      <c r="D153" s="5" t="s">
        <v>62</v>
      </c>
      <c r="E153" s="9"/>
      <c r="F153" s="7" t="s">
        <v>1038</v>
      </c>
      <c r="G153" s="8"/>
      <c r="H153" s="1" t="s">
        <v>358</v>
      </c>
      <c r="I153" s="1" t="s">
        <v>152</v>
      </c>
      <c r="J153" s="1" t="s">
        <v>1039</v>
      </c>
      <c r="K153" s="1" t="s">
        <v>1040</v>
      </c>
      <c r="L153" s="1" t="s">
        <v>506</v>
      </c>
      <c r="M153" s="10">
        <v>100000000</v>
      </c>
      <c r="N153" s="10">
        <v>93900000</v>
      </c>
      <c r="O153" s="11"/>
      <c r="P153" s="4"/>
      <c r="Q153" s="4"/>
      <c r="R153" s="4"/>
      <c r="S153" s="4"/>
      <c r="T153" s="4"/>
      <c r="U153" s="4"/>
      <c r="V153" s="4"/>
    </row>
    <row r="154" spans="1:22" ht="15.75" customHeight="1" x14ac:dyDescent="0.2">
      <c r="A154" s="5" t="s">
        <v>1041</v>
      </c>
      <c r="B154" s="27">
        <v>42541</v>
      </c>
      <c r="C154" s="6" t="s">
        <v>1042</v>
      </c>
      <c r="D154" s="5" t="s">
        <v>23</v>
      </c>
      <c r="E154" s="5" t="s">
        <v>144</v>
      </c>
      <c r="F154" s="7" t="s">
        <v>1043</v>
      </c>
      <c r="G154" s="8"/>
      <c r="H154" s="1" t="s">
        <v>1044</v>
      </c>
      <c r="I154" s="1" t="s">
        <v>1045</v>
      </c>
      <c r="J154" s="1" t="s">
        <v>1046</v>
      </c>
      <c r="K154" s="1" t="s">
        <v>1047</v>
      </c>
      <c r="L154" s="1" t="s">
        <v>1048</v>
      </c>
      <c r="M154" s="10">
        <v>165000000</v>
      </c>
      <c r="N154" s="10">
        <v>382300000</v>
      </c>
      <c r="O154" s="11"/>
      <c r="Q154" s="4"/>
      <c r="R154" s="4"/>
      <c r="S154" s="4"/>
      <c r="T154" s="4"/>
      <c r="U154" s="4"/>
      <c r="V154" s="4"/>
    </row>
    <row r="155" spans="1:22" ht="15.75" customHeight="1" x14ac:dyDescent="0.2">
      <c r="A155" s="5" t="s">
        <v>1049</v>
      </c>
      <c r="B155" s="27">
        <v>41530</v>
      </c>
      <c r="C155" s="6" t="s">
        <v>1050</v>
      </c>
      <c r="D155" s="5" t="s">
        <v>16</v>
      </c>
      <c r="E155" s="9"/>
      <c r="F155" s="7" t="s">
        <v>1051</v>
      </c>
      <c r="G155" s="8"/>
      <c r="H155" s="1" t="s">
        <v>1052</v>
      </c>
      <c r="I155" s="1" t="s">
        <v>241</v>
      </c>
      <c r="J155" s="1" t="s">
        <v>1053</v>
      </c>
      <c r="K155" s="1" t="s">
        <v>1054</v>
      </c>
      <c r="L155" s="9"/>
      <c r="M155" s="10">
        <v>5000000</v>
      </c>
      <c r="N155" s="10">
        <v>161900000</v>
      </c>
      <c r="O155" s="11"/>
      <c r="P155" s="4"/>
      <c r="Q155" s="4"/>
      <c r="R155" s="4"/>
      <c r="S155" s="4"/>
      <c r="T155" s="4"/>
      <c r="U155" s="4"/>
      <c r="V155" s="4"/>
    </row>
    <row r="156" spans="1:22" ht="15.75" customHeight="1" x14ac:dyDescent="0.2">
      <c r="A156" s="5" t="s">
        <v>1055</v>
      </c>
      <c r="B156" s="27">
        <v>42160</v>
      </c>
      <c r="C156" s="6" t="s">
        <v>1056</v>
      </c>
      <c r="D156" s="5" t="s">
        <v>16</v>
      </c>
      <c r="E156" s="9"/>
      <c r="F156" s="7" t="s">
        <v>1057</v>
      </c>
      <c r="G156" s="8"/>
      <c r="H156" s="1" t="s">
        <v>1058</v>
      </c>
      <c r="I156" s="1" t="s">
        <v>1059</v>
      </c>
      <c r="J156" s="1" t="s">
        <v>1060</v>
      </c>
      <c r="K156" s="1" t="s">
        <v>1057</v>
      </c>
      <c r="L156" s="1" t="s">
        <v>1053</v>
      </c>
      <c r="M156" s="10">
        <v>11000000</v>
      </c>
      <c r="N156" s="10">
        <v>113000000</v>
      </c>
      <c r="O156" s="11"/>
      <c r="P156" s="4"/>
      <c r="Q156" s="4"/>
      <c r="R156" s="4"/>
      <c r="S156" s="4"/>
      <c r="T156" s="4"/>
      <c r="U156" s="4"/>
      <c r="V156" s="4"/>
    </row>
    <row r="157" spans="1:22" ht="15.75" customHeight="1" x14ac:dyDescent="0.2">
      <c r="A157" s="5" t="s">
        <v>1061</v>
      </c>
      <c r="B157" s="27">
        <v>41938</v>
      </c>
      <c r="C157" s="6" t="s">
        <v>1062</v>
      </c>
      <c r="D157" s="5" t="s">
        <v>158</v>
      </c>
      <c r="E157" s="9"/>
      <c r="F157" s="7" t="s">
        <v>1063</v>
      </c>
      <c r="G157" s="8"/>
      <c r="H157" s="1" t="s">
        <v>801</v>
      </c>
      <c r="I157" s="1" t="s">
        <v>1064</v>
      </c>
      <c r="J157" s="1" t="s">
        <v>1065</v>
      </c>
      <c r="K157" s="1" t="s">
        <v>115</v>
      </c>
      <c r="L157" s="1" t="s">
        <v>704</v>
      </c>
      <c r="M157" s="10">
        <v>165000000</v>
      </c>
      <c r="N157" s="10">
        <v>675100000</v>
      </c>
      <c r="O157" s="11"/>
      <c r="P157" s="4"/>
      <c r="Q157" s="4"/>
      <c r="R157" s="4"/>
      <c r="S157" s="4"/>
      <c r="T157" s="4"/>
      <c r="U157" s="4"/>
      <c r="V157" s="4"/>
    </row>
    <row r="158" spans="1:22" ht="15.75" customHeight="1" x14ac:dyDescent="0.2">
      <c r="A158" s="5" t="s">
        <v>1066</v>
      </c>
      <c r="B158" s="27">
        <v>41859</v>
      </c>
      <c r="C158" s="6" t="s">
        <v>1067</v>
      </c>
      <c r="D158" s="5" t="s">
        <v>144</v>
      </c>
      <c r="E158" s="5" t="s">
        <v>15</v>
      </c>
      <c r="F158" s="7" t="s">
        <v>1068</v>
      </c>
      <c r="G158" s="8"/>
      <c r="H158" s="1" t="s">
        <v>1069</v>
      </c>
      <c r="I158" s="1" t="s">
        <v>1070</v>
      </c>
      <c r="J158" s="1" t="s">
        <v>1071</v>
      </c>
      <c r="K158" s="1" t="s">
        <v>1072</v>
      </c>
      <c r="L158" s="9"/>
      <c r="M158" s="10">
        <v>50000000</v>
      </c>
      <c r="N158" s="10">
        <v>161700000</v>
      </c>
      <c r="O158" s="11"/>
      <c r="P158" s="4"/>
      <c r="Q158" s="4"/>
      <c r="R158" s="4"/>
      <c r="S158" s="4"/>
      <c r="T158" s="4"/>
      <c r="U158" s="4"/>
      <c r="V158" s="4"/>
    </row>
    <row r="159" spans="1:22" ht="15.75" customHeight="1" x14ac:dyDescent="0.2">
      <c r="A159" s="5" t="s">
        <v>1073</v>
      </c>
      <c r="B159" s="27">
        <v>41115</v>
      </c>
      <c r="C159" s="6" t="s">
        <v>1074</v>
      </c>
      <c r="D159" s="5" t="s">
        <v>41</v>
      </c>
      <c r="E159" s="5" t="s">
        <v>158</v>
      </c>
      <c r="F159" s="7" t="s">
        <v>1075</v>
      </c>
      <c r="G159" s="8"/>
      <c r="H159" s="1" t="s">
        <v>1076</v>
      </c>
      <c r="I159" s="1" t="s">
        <v>1077</v>
      </c>
      <c r="J159" s="1" t="s">
        <v>1078</v>
      </c>
      <c r="K159" s="1" t="s">
        <v>1079</v>
      </c>
      <c r="L159" s="1" t="s">
        <v>1080</v>
      </c>
      <c r="M159" s="10">
        <v>7500000</v>
      </c>
      <c r="N159" s="10">
        <v>8100000</v>
      </c>
      <c r="O159" s="11"/>
      <c r="P159" s="4"/>
      <c r="Q159" s="4"/>
      <c r="R159" s="4"/>
      <c r="S159" s="4"/>
      <c r="T159" s="4"/>
      <c r="U159" s="4"/>
      <c r="V159" s="4"/>
    </row>
    <row r="160" spans="1:22" ht="15.75" customHeight="1" x14ac:dyDescent="0.2">
      <c r="A160" s="5" t="s">
        <v>1081</v>
      </c>
      <c r="B160" s="27">
        <v>42140</v>
      </c>
      <c r="C160" s="6" t="s">
        <v>1082</v>
      </c>
      <c r="D160" s="5" t="s">
        <v>322</v>
      </c>
      <c r="E160" s="5" t="s">
        <v>63</v>
      </c>
      <c r="F160" s="7" t="s">
        <v>371</v>
      </c>
      <c r="G160" s="8"/>
      <c r="H160" s="1" t="s">
        <v>1083</v>
      </c>
      <c r="I160" s="1" t="s">
        <v>185</v>
      </c>
      <c r="J160" s="1" t="s">
        <v>1084</v>
      </c>
      <c r="K160" s="1" t="s">
        <v>1035</v>
      </c>
      <c r="L160" s="9"/>
      <c r="M160" s="10">
        <v>11000000</v>
      </c>
      <c r="N160" s="10">
        <v>27400000</v>
      </c>
      <c r="O160" s="11"/>
      <c r="P160" s="4"/>
      <c r="Q160" s="4"/>
      <c r="R160" s="4"/>
      <c r="S160" s="4"/>
      <c r="T160" s="4"/>
      <c r="U160" s="4"/>
      <c r="V160" s="4"/>
    </row>
    <row r="161" spans="1:22" ht="15.75" customHeight="1" x14ac:dyDescent="0.2">
      <c r="A161" s="5" t="s">
        <v>1085</v>
      </c>
      <c r="B161" s="27">
        <v>41264</v>
      </c>
      <c r="C161" s="6" t="s">
        <v>1086</v>
      </c>
      <c r="D161" s="5" t="s">
        <v>23</v>
      </c>
      <c r="E161" s="5" t="s">
        <v>63</v>
      </c>
      <c r="F161" s="7" t="s">
        <v>1087</v>
      </c>
      <c r="G161" s="8"/>
      <c r="H161" s="1" t="s">
        <v>700</v>
      </c>
      <c r="I161" s="1" t="s">
        <v>899</v>
      </c>
      <c r="J161" s="1" t="s">
        <v>117</v>
      </c>
      <c r="K161" s="1" t="s">
        <v>1088</v>
      </c>
      <c r="L161" s="1" t="s">
        <v>1089</v>
      </c>
      <c r="M161" s="10">
        <v>60000000</v>
      </c>
      <c r="N161" s="10">
        <v>218300000</v>
      </c>
      <c r="O161" s="11"/>
      <c r="P161" s="4"/>
      <c r="Q161" s="4"/>
      <c r="R161" s="4"/>
      <c r="S161" s="4"/>
      <c r="T161" s="4"/>
      <c r="U161" s="4"/>
      <c r="V161" s="4"/>
    </row>
    <row r="162" spans="1:22" ht="15.75" customHeight="1" x14ac:dyDescent="0.2">
      <c r="A162" s="5" t="s">
        <v>1090</v>
      </c>
      <c r="B162" s="27">
        <v>41654</v>
      </c>
      <c r="C162" s="6" t="s">
        <v>1091</v>
      </c>
      <c r="D162" s="5" t="s">
        <v>23</v>
      </c>
      <c r="E162" s="5" t="s">
        <v>144</v>
      </c>
      <c r="F162" s="7" t="s">
        <v>1092</v>
      </c>
      <c r="G162" s="8"/>
      <c r="H162" s="1" t="s">
        <v>1093</v>
      </c>
      <c r="I162" s="1" t="s">
        <v>1094</v>
      </c>
      <c r="J162" s="1" t="s">
        <v>1095</v>
      </c>
      <c r="K162" s="1" t="s">
        <v>1096</v>
      </c>
      <c r="L162" s="1" t="s">
        <v>1097</v>
      </c>
      <c r="M162" s="10">
        <v>60000000</v>
      </c>
      <c r="N162" s="10">
        <v>135500000</v>
      </c>
      <c r="O162" s="11"/>
      <c r="P162" s="4"/>
      <c r="Q162" s="4"/>
      <c r="R162" s="4"/>
      <c r="S162" s="4"/>
      <c r="T162" s="4"/>
      <c r="U162" s="4"/>
      <c r="V162" s="4"/>
    </row>
    <row r="163" spans="1:22" ht="15.75" customHeight="1" x14ac:dyDescent="0.2">
      <c r="A163" s="5" t="s">
        <v>1098</v>
      </c>
      <c r="B163" s="27">
        <v>42398</v>
      </c>
      <c r="C163" s="6" t="s">
        <v>1099</v>
      </c>
      <c r="D163" s="5" t="s">
        <v>23</v>
      </c>
      <c r="E163" s="5" t="s">
        <v>63</v>
      </c>
      <c r="F163" s="7" t="s">
        <v>1100</v>
      </c>
      <c r="G163" s="8"/>
      <c r="H163" s="1" t="s">
        <v>1101</v>
      </c>
      <c r="I163" s="1" t="s">
        <v>352</v>
      </c>
      <c r="J163" s="1" t="s">
        <v>1102</v>
      </c>
      <c r="K163" s="1" t="s">
        <v>55</v>
      </c>
      <c r="L163" s="1" t="s">
        <v>1103</v>
      </c>
      <c r="M163" s="10">
        <v>25000000</v>
      </c>
      <c r="N163" s="10">
        <v>3000000</v>
      </c>
      <c r="O163" s="11"/>
      <c r="P163" s="4"/>
      <c r="Q163" s="4"/>
      <c r="R163" s="4"/>
      <c r="S163" s="4"/>
      <c r="T163" s="4"/>
      <c r="U163" s="4"/>
      <c r="V163" s="4"/>
    </row>
    <row r="164" spans="1:22" ht="15.75" customHeight="1" x14ac:dyDescent="0.2">
      <c r="A164" s="5" t="s">
        <v>1104</v>
      </c>
      <c r="B164" s="27">
        <v>42580</v>
      </c>
      <c r="C164" s="6" t="s">
        <v>1105</v>
      </c>
      <c r="D164" s="5" t="s">
        <v>23</v>
      </c>
      <c r="E164" s="5" t="s">
        <v>15</v>
      </c>
      <c r="F164" s="7" t="s">
        <v>1106</v>
      </c>
      <c r="G164" s="8"/>
      <c r="H164" s="1" t="s">
        <v>704</v>
      </c>
      <c r="I164" s="1" t="s">
        <v>1107</v>
      </c>
      <c r="J164" s="1" t="s">
        <v>759</v>
      </c>
      <c r="K164" s="1" t="s">
        <v>1108</v>
      </c>
      <c r="L164" s="1" t="s">
        <v>1109</v>
      </c>
      <c r="M164" s="10">
        <v>120000000</v>
      </c>
      <c r="N164" s="10">
        <v>347900000</v>
      </c>
      <c r="O164" s="11"/>
      <c r="Q164" s="4"/>
      <c r="R164" s="4"/>
      <c r="S164" s="4"/>
      <c r="T164" s="4"/>
      <c r="U164" s="4"/>
      <c r="V164" s="4"/>
    </row>
    <row r="165" spans="1:22" ht="15.75" customHeight="1" x14ac:dyDescent="0.2">
      <c r="A165" s="5" t="s">
        <v>1110</v>
      </c>
      <c r="B165" s="27">
        <v>40984</v>
      </c>
      <c r="C165" s="6" t="s">
        <v>1111</v>
      </c>
      <c r="D165" s="5" t="s">
        <v>41</v>
      </c>
      <c r="E165" s="5" t="s">
        <v>63</v>
      </c>
      <c r="F165" s="7" t="s">
        <v>1112</v>
      </c>
      <c r="G165" s="8"/>
      <c r="H165" s="1" t="s">
        <v>1113</v>
      </c>
      <c r="I165" s="1" t="s">
        <v>655</v>
      </c>
      <c r="J165" s="1" t="s">
        <v>1114</v>
      </c>
      <c r="K165" s="1" t="s">
        <v>1115</v>
      </c>
      <c r="L165" s="1" t="s">
        <v>1116</v>
      </c>
      <c r="M165" s="10">
        <v>7500000</v>
      </c>
      <c r="N165" s="10">
        <v>7500000</v>
      </c>
      <c r="O165" s="11"/>
      <c r="P165" s="4"/>
      <c r="Q165" s="4"/>
      <c r="R165" s="4"/>
      <c r="S165" s="4"/>
      <c r="T165" s="4"/>
      <c r="U165" s="4"/>
      <c r="V165" s="4"/>
    </row>
    <row r="166" spans="1:22" ht="15.75" customHeight="1" x14ac:dyDescent="0.2">
      <c r="A166" s="5" t="s">
        <v>1117</v>
      </c>
      <c r="B166" s="27">
        <v>42300</v>
      </c>
      <c r="C166" s="6" t="s">
        <v>1118</v>
      </c>
      <c r="D166" s="5" t="s">
        <v>295</v>
      </c>
      <c r="E166" s="5" t="s">
        <v>41</v>
      </c>
      <c r="F166" s="7" t="s">
        <v>1119</v>
      </c>
      <c r="G166" s="8"/>
      <c r="H166" s="1" t="s">
        <v>1120</v>
      </c>
      <c r="I166" s="1" t="s">
        <v>1059</v>
      </c>
      <c r="J166" s="1" t="s">
        <v>1121</v>
      </c>
      <c r="K166" s="1" t="s">
        <v>1122</v>
      </c>
      <c r="L166" s="1" t="s">
        <v>1123</v>
      </c>
      <c r="M166" s="10">
        <v>5000000</v>
      </c>
      <c r="N166" s="10">
        <v>2300000</v>
      </c>
      <c r="O166" s="11"/>
      <c r="P166" s="4"/>
      <c r="Q166" s="4"/>
      <c r="R166" s="4"/>
      <c r="S166" s="4"/>
      <c r="T166" s="4"/>
      <c r="U166" s="4"/>
      <c r="V166" s="4"/>
    </row>
    <row r="167" spans="1:22" ht="15.75" customHeight="1" x14ac:dyDescent="0.2">
      <c r="A167" s="5" t="s">
        <v>1124</v>
      </c>
      <c r="B167" s="27">
        <v>41795</v>
      </c>
      <c r="C167" s="6" t="s">
        <v>1125</v>
      </c>
      <c r="D167" s="5" t="s">
        <v>63</v>
      </c>
      <c r="E167" s="5" t="s">
        <v>295</v>
      </c>
      <c r="F167" s="7" t="s">
        <v>207</v>
      </c>
      <c r="G167" s="8"/>
      <c r="H167" s="1" t="s">
        <v>1126</v>
      </c>
      <c r="I167" s="1" t="s">
        <v>1127</v>
      </c>
      <c r="J167" s="1" t="s">
        <v>1128</v>
      </c>
      <c r="K167" s="1" t="s">
        <v>1129</v>
      </c>
      <c r="L167" s="1" t="s">
        <v>696</v>
      </c>
      <c r="M167" s="10">
        <v>58600000</v>
      </c>
      <c r="N167" s="10">
        <v>67700000</v>
      </c>
      <c r="O167" s="11"/>
      <c r="P167" s="4"/>
      <c r="Q167" s="4"/>
      <c r="R167" s="4"/>
      <c r="S167" s="4"/>
      <c r="T167" s="4"/>
      <c r="U167" s="4"/>
      <c r="V167" s="4"/>
    </row>
    <row r="168" spans="1:22" ht="15.75" customHeight="1" x14ac:dyDescent="0.2">
      <c r="A168" s="5" t="s">
        <v>1130</v>
      </c>
      <c r="B168" s="27">
        <v>41502</v>
      </c>
      <c r="C168" s="6" t="s">
        <v>1131</v>
      </c>
      <c r="D168" s="5" t="s">
        <v>62</v>
      </c>
      <c r="E168" s="9"/>
      <c r="F168" s="7" t="s">
        <v>1132</v>
      </c>
      <c r="G168" s="8"/>
      <c r="H168" s="1" t="s">
        <v>1133</v>
      </c>
      <c r="I168" s="1" t="s">
        <v>1058</v>
      </c>
      <c r="J168" s="1" t="s">
        <v>1134</v>
      </c>
      <c r="K168" s="1" t="s">
        <v>1135</v>
      </c>
      <c r="L168" s="1" t="s">
        <v>1136</v>
      </c>
      <c r="M168" s="10">
        <v>12000000</v>
      </c>
      <c r="N168" s="10">
        <v>35900000</v>
      </c>
      <c r="O168" s="11"/>
      <c r="P168" s="4"/>
      <c r="Q168" s="4"/>
      <c r="R168" s="4"/>
      <c r="S168" s="4"/>
      <c r="T168" s="4"/>
      <c r="U168" s="4"/>
      <c r="V168" s="4"/>
    </row>
    <row r="169" spans="1:22" ht="15.75" customHeight="1" x14ac:dyDescent="0.2">
      <c r="A169" s="5" t="s">
        <v>1137</v>
      </c>
      <c r="B169" s="27">
        <v>41925</v>
      </c>
      <c r="C169" s="6" t="s">
        <v>1138</v>
      </c>
      <c r="D169" s="5" t="s">
        <v>23</v>
      </c>
      <c r="E169" s="5" t="s">
        <v>15</v>
      </c>
      <c r="F169" s="7" t="s">
        <v>1139</v>
      </c>
      <c r="G169" s="7" t="s">
        <v>1140</v>
      </c>
      <c r="H169" s="1" t="s">
        <v>1141</v>
      </c>
      <c r="I169" s="1" t="s">
        <v>1142</v>
      </c>
      <c r="J169" s="1" t="s">
        <v>125</v>
      </c>
      <c r="K169" s="9"/>
      <c r="L169" s="9"/>
      <c r="M169" s="10">
        <v>20000000</v>
      </c>
      <c r="N169" s="10">
        <v>86000000</v>
      </c>
      <c r="O169" s="11"/>
      <c r="P169" s="4"/>
      <c r="Q169" s="4"/>
      <c r="R169" s="4"/>
      <c r="S169" s="4"/>
      <c r="T169" s="4"/>
      <c r="U169" s="4"/>
      <c r="V169" s="4"/>
    </row>
    <row r="170" spans="1:22" ht="15.75" customHeight="1" x14ac:dyDescent="0.2">
      <c r="A170" s="5" t="s">
        <v>1143</v>
      </c>
      <c r="B170" s="27">
        <v>40949</v>
      </c>
      <c r="C170" s="6" t="s">
        <v>1144</v>
      </c>
      <c r="D170" s="5" t="s">
        <v>144</v>
      </c>
      <c r="E170" s="9"/>
      <c r="F170" s="7" t="s">
        <v>1145</v>
      </c>
      <c r="G170" s="8"/>
      <c r="H170" s="1" t="s">
        <v>448</v>
      </c>
      <c r="I170" s="1" t="s">
        <v>1065</v>
      </c>
      <c r="J170" s="1" t="s">
        <v>738</v>
      </c>
      <c r="K170" s="1" t="s">
        <v>1146</v>
      </c>
      <c r="L170" s="1" t="s">
        <v>1147</v>
      </c>
      <c r="M170" s="10">
        <v>79000000</v>
      </c>
      <c r="N170" s="10">
        <v>335300000</v>
      </c>
      <c r="O170" s="11"/>
      <c r="P170" s="4"/>
      <c r="Q170" s="4"/>
      <c r="R170" s="4"/>
      <c r="S170" s="4"/>
      <c r="T170" s="4"/>
      <c r="U170" s="4"/>
      <c r="V170" s="4"/>
    </row>
    <row r="171" spans="1:22" ht="15.75" customHeight="1" x14ac:dyDescent="0.2">
      <c r="A171" s="5" t="s">
        <v>1148</v>
      </c>
      <c r="B171" s="27">
        <v>42363</v>
      </c>
      <c r="C171" s="6" t="s">
        <v>1149</v>
      </c>
      <c r="D171" s="5" t="s">
        <v>41</v>
      </c>
      <c r="E171" s="5" t="s">
        <v>63</v>
      </c>
      <c r="F171" s="7" t="s">
        <v>1150</v>
      </c>
      <c r="G171" s="8"/>
      <c r="H171" s="1" t="s">
        <v>1151</v>
      </c>
      <c r="I171" s="1" t="s">
        <v>930</v>
      </c>
      <c r="J171" s="1" t="s">
        <v>184</v>
      </c>
      <c r="K171" s="1" t="s">
        <v>593</v>
      </c>
      <c r="L171" s="9"/>
      <c r="M171" s="10">
        <v>60000000</v>
      </c>
      <c r="N171" s="10">
        <v>101100000</v>
      </c>
      <c r="O171" s="11"/>
      <c r="P171" s="4"/>
      <c r="Q171" s="4"/>
      <c r="R171" s="4"/>
      <c r="S171" s="4"/>
      <c r="T171" s="4"/>
      <c r="U171" s="4"/>
      <c r="V171" s="4"/>
    </row>
    <row r="172" spans="1:22" ht="15.75" customHeight="1" x14ac:dyDescent="0.2">
      <c r="A172" s="5" t="s">
        <v>1152</v>
      </c>
      <c r="B172" s="27">
        <v>42489</v>
      </c>
      <c r="C172" s="6" t="s">
        <v>1153</v>
      </c>
      <c r="D172" s="5" t="s">
        <v>41</v>
      </c>
      <c r="E172" s="9"/>
      <c r="F172" s="7" t="s">
        <v>1154</v>
      </c>
      <c r="G172" s="8"/>
      <c r="H172" s="1" t="s">
        <v>1155</v>
      </c>
      <c r="I172" s="1" t="s">
        <v>1156</v>
      </c>
      <c r="J172" s="1" t="s">
        <v>1157</v>
      </c>
      <c r="K172" s="1" t="s">
        <v>1158</v>
      </c>
      <c r="L172" s="1" t="s">
        <v>1159</v>
      </c>
      <c r="M172" s="10">
        <v>15000000</v>
      </c>
      <c r="N172" s="10">
        <v>20700000</v>
      </c>
      <c r="O172" s="11"/>
      <c r="P172" s="4"/>
      <c r="Q172" s="4"/>
      <c r="R172" s="4"/>
      <c r="S172" s="4"/>
      <c r="T172" s="4"/>
      <c r="U172" s="4"/>
      <c r="V172" s="4"/>
    </row>
    <row r="173" spans="1:22" ht="15.75" customHeight="1" x14ac:dyDescent="0.2">
      <c r="A173" s="5" t="s">
        <v>1160</v>
      </c>
      <c r="B173" s="27">
        <v>41922</v>
      </c>
      <c r="C173" s="6" t="s">
        <v>1161</v>
      </c>
      <c r="D173" s="5" t="s">
        <v>32</v>
      </c>
      <c r="E173" s="5" t="s">
        <v>63</v>
      </c>
      <c r="F173" s="7" t="s">
        <v>1162</v>
      </c>
      <c r="G173" s="8"/>
      <c r="H173" s="1" t="s">
        <v>937</v>
      </c>
      <c r="I173" s="1" t="s">
        <v>1163</v>
      </c>
      <c r="J173" s="1" t="s">
        <v>18</v>
      </c>
      <c r="K173" s="1" t="s">
        <v>1164</v>
      </c>
      <c r="L173" s="1" t="s">
        <v>1165</v>
      </c>
      <c r="M173" s="10">
        <v>5000000</v>
      </c>
      <c r="N173" s="10">
        <v>2500000</v>
      </c>
      <c r="O173" s="11"/>
      <c r="P173" s="4"/>
      <c r="Q173" s="4"/>
      <c r="R173" s="4"/>
      <c r="S173" s="4"/>
      <c r="T173" s="4"/>
      <c r="U173" s="4"/>
      <c r="V173" s="4"/>
    </row>
    <row r="174" spans="1:22" ht="15.75" customHeight="1" x14ac:dyDescent="0.2">
      <c r="A174" s="5" t="s">
        <v>1166</v>
      </c>
      <c r="B174" s="27">
        <v>41243</v>
      </c>
      <c r="C174" s="6" t="s">
        <v>1167</v>
      </c>
      <c r="D174" s="5" t="s">
        <v>32</v>
      </c>
      <c r="E174" s="5" t="s">
        <v>63</v>
      </c>
      <c r="F174" s="7" t="s">
        <v>1168</v>
      </c>
      <c r="G174" s="8"/>
      <c r="H174" s="1" t="s">
        <v>420</v>
      </c>
      <c r="I174" s="1" t="s">
        <v>1169</v>
      </c>
      <c r="J174" s="1" t="s">
        <v>1170</v>
      </c>
      <c r="K174" s="1" t="s">
        <v>1171</v>
      </c>
      <c r="L174" s="1" t="s">
        <v>1165</v>
      </c>
      <c r="M174" s="10">
        <v>15000000</v>
      </c>
      <c r="N174" s="10">
        <v>37900000</v>
      </c>
      <c r="O174" s="11"/>
      <c r="P174" s="4"/>
      <c r="Q174" s="4"/>
      <c r="R174" s="4"/>
      <c r="S174" s="4"/>
      <c r="T174" s="4"/>
      <c r="U174" s="4"/>
      <c r="V174" s="4"/>
    </row>
    <row r="175" spans="1:22" ht="15.75" customHeight="1" x14ac:dyDescent="0.2">
      <c r="A175" s="5" t="s">
        <v>1172</v>
      </c>
      <c r="B175" s="27">
        <v>41986</v>
      </c>
      <c r="C175" s="6" t="s">
        <v>1173</v>
      </c>
      <c r="D175" s="5" t="s">
        <v>23</v>
      </c>
      <c r="E175" s="9"/>
      <c r="F175" s="7" t="s">
        <v>1174</v>
      </c>
      <c r="G175" s="8"/>
      <c r="H175" s="1" t="s">
        <v>326</v>
      </c>
      <c r="I175" s="1" t="s">
        <v>695</v>
      </c>
      <c r="J175" s="1" t="s">
        <v>634</v>
      </c>
      <c r="K175" s="1" t="s">
        <v>325</v>
      </c>
      <c r="L175" s="1" t="s">
        <v>1065</v>
      </c>
      <c r="M175" s="10">
        <v>94000000</v>
      </c>
      <c r="N175" s="10">
        <v>414400000</v>
      </c>
      <c r="O175" s="11"/>
      <c r="P175" s="4"/>
      <c r="Q175" s="4"/>
      <c r="R175" s="4"/>
      <c r="S175" s="4"/>
      <c r="T175" s="4"/>
      <c r="U175" s="4"/>
      <c r="V175" s="4"/>
    </row>
    <row r="176" spans="1:22" ht="15.75" customHeight="1" x14ac:dyDescent="0.2">
      <c r="A176" s="5" t="s">
        <v>1175</v>
      </c>
      <c r="B176" s="27">
        <v>42342</v>
      </c>
      <c r="C176" s="6" t="s">
        <v>1176</v>
      </c>
      <c r="D176" s="5" t="s">
        <v>16</v>
      </c>
      <c r="E176" s="9"/>
      <c r="F176" s="7" t="s">
        <v>1177</v>
      </c>
      <c r="G176" s="8"/>
      <c r="H176" s="1" t="s">
        <v>1178</v>
      </c>
      <c r="I176" s="1" t="s">
        <v>1179</v>
      </c>
      <c r="J176" s="1" t="s">
        <v>806</v>
      </c>
      <c r="K176" s="9"/>
      <c r="L176" s="9"/>
      <c r="M176" s="10">
        <v>15000000</v>
      </c>
      <c r="N176" s="10">
        <v>61500000</v>
      </c>
      <c r="O176" s="11"/>
      <c r="P176" s="4"/>
      <c r="Q176" s="4"/>
      <c r="R176" s="4"/>
      <c r="S176" s="4"/>
      <c r="T176" s="4"/>
      <c r="U176" s="4"/>
      <c r="V176" s="4"/>
    </row>
    <row r="177" spans="1:22" ht="15.75" customHeight="1" x14ac:dyDescent="0.2">
      <c r="A177" s="5" t="s">
        <v>1180</v>
      </c>
      <c r="B177" s="27">
        <v>42601</v>
      </c>
      <c r="C177" s="6" t="s">
        <v>1181</v>
      </c>
      <c r="D177" s="5" t="s">
        <v>53</v>
      </c>
      <c r="E177" s="9"/>
      <c r="F177" s="7" t="s">
        <v>1182</v>
      </c>
      <c r="G177" s="8"/>
      <c r="H177" s="1" t="s">
        <v>1183</v>
      </c>
      <c r="I177" s="1" t="s">
        <v>801</v>
      </c>
      <c r="J177" s="1" t="s">
        <v>168</v>
      </c>
      <c r="K177" s="1" t="s">
        <v>1184</v>
      </c>
      <c r="L177" s="1" t="s">
        <v>926</v>
      </c>
      <c r="M177" s="10">
        <v>60000000</v>
      </c>
      <c r="N177" s="10">
        <v>27600000</v>
      </c>
      <c r="O177" s="11"/>
      <c r="Q177" s="4"/>
      <c r="R177" s="4"/>
      <c r="S177" s="4"/>
      <c r="T177" s="4"/>
      <c r="U177" s="4"/>
      <c r="V177" s="4"/>
    </row>
    <row r="178" spans="1:22" ht="15.75" customHeight="1" x14ac:dyDescent="0.2">
      <c r="A178" s="5" t="s">
        <v>1185</v>
      </c>
      <c r="B178" s="27">
        <v>42392</v>
      </c>
      <c r="C178" s="6" t="s">
        <v>1186</v>
      </c>
      <c r="D178" s="5" t="s">
        <v>23</v>
      </c>
      <c r="E178" s="5" t="s">
        <v>41</v>
      </c>
      <c r="F178" s="7" t="s">
        <v>1187</v>
      </c>
      <c r="G178" s="7" t="s">
        <v>1188</v>
      </c>
      <c r="H178" s="1" t="s">
        <v>911</v>
      </c>
      <c r="I178" s="1" t="s">
        <v>419</v>
      </c>
      <c r="J178" s="1" t="s">
        <v>1189</v>
      </c>
      <c r="K178" s="1" t="s">
        <v>672</v>
      </c>
      <c r="L178" s="1" t="s">
        <v>1190</v>
      </c>
      <c r="M178" s="10">
        <v>145000000</v>
      </c>
      <c r="N178" s="10">
        <v>519900000</v>
      </c>
      <c r="O178" s="11"/>
      <c r="P178" s="4"/>
      <c r="Q178" s="4"/>
      <c r="R178" s="4"/>
      <c r="S178" s="4"/>
      <c r="T178" s="4"/>
      <c r="U178" s="4"/>
      <c r="V178" s="4"/>
    </row>
    <row r="179" spans="1:22" ht="15.75" customHeight="1" x14ac:dyDescent="0.2">
      <c r="A179" s="5" t="s">
        <v>1191</v>
      </c>
      <c r="B179" s="27">
        <v>42396</v>
      </c>
      <c r="C179" s="6" t="s">
        <v>1192</v>
      </c>
      <c r="D179" s="5" t="s">
        <v>158</v>
      </c>
      <c r="E179" s="5" t="s">
        <v>41</v>
      </c>
      <c r="F179" s="7" t="s">
        <v>1193</v>
      </c>
      <c r="G179" s="8"/>
      <c r="H179" s="1" t="s">
        <v>1194</v>
      </c>
      <c r="I179" s="1" t="s">
        <v>1195</v>
      </c>
      <c r="J179" s="1" t="s">
        <v>1196</v>
      </c>
      <c r="K179" s="1" t="s">
        <v>1197</v>
      </c>
      <c r="L179" s="1" t="s">
        <v>1198</v>
      </c>
      <c r="M179" s="10">
        <v>2400000</v>
      </c>
      <c r="N179" s="10">
        <v>1600000</v>
      </c>
      <c r="O179" s="11"/>
      <c r="P179" s="4"/>
      <c r="Q179" s="4"/>
      <c r="R179" s="4"/>
      <c r="S179" s="4"/>
      <c r="T179" s="4"/>
      <c r="U179" s="4"/>
      <c r="V179" s="4"/>
    </row>
    <row r="180" spans="1:22" ht="15.75" customHeight="1" x14ac:dyDescent="0.2">
      <c r="A180" s="5" t="s">
        <v>1199</v>
      </c>
      <c r="B180" s="27">
        <v>41915</v>
      </c>
      <c r="C180" s="6" t="s">
        <v>1200</v>
      </c>
      <c r="D180" s="5" t="s">
        <v>870</v>
      </c>
      <c r="E180" s="5" t="s">
        <v>15</v>
      </c>
      <c r="F180" s="7" t="s">
        <v>1201</v>
      </c>
      <c r="G180" s="8"/>
      <c r="H180" s="1" t="s">
        <v>857</v>
      </c>
      <c r="I180" s="1" t="s">
        <v>1202</v>
      </c>
      <c r="J180" s="1" t="s">
        <v>1203</v>
      </c>
      <c r="K180" s="1" t="s">
        <v>1204</v>
      </c>
      <c r="L180" s="1" t="s">
        <v>1205</v>
      </c>
      <c r="M180" s="10">
        <v>16000000</v>
      </c>
      <c r="N180" s="10">
        <v>27600000</v>
      </c>
      <c r="O180" s="11"/>
      <c r="P180" s="4"/>
      <c r="Q180" s="4"/>
      <c r="R180" s="4"/>
      <c r="S180" s="4"/>
      <c r="T180" s="4"/>
      <c r="U180" s="4"/>
      <c r="V180" s="4"/>
    </row>
    <row r="181" spans="1:22" ht="15.75" customHeight="1" x14ac:dyDescent="0.2">
      <c r="A181" s="5" t="s">
        <v>1206</v>
      </c>
      <c r="B181" s="27">
        <v>41268</v>
      </c>
      <c r="C181" s="6" t="s">
        <v>1207</v>
      </c>
      <c r="D181" s="5" t="s">
        <v>295</v>
      </c>
      <c r="E181" s="9"/>
      <c r="F181" s="7" t="s">
        <v>1208</v>
      </c>
      <c r="G181" s="8"/>
      <c r="H181" s="1" t="s">
        <v>463</v>
      </c>
      <c r="I181" s="1" t="s">
        <v>1209</v>
      </c>
      <c r="J181" s="1" t="s">
        <v>1210</v>
      </c>
      <c r="K181" s="1" t="s">
        <v>1211</v>
      </c>
      <c r="L181" s="1" t="s">
        <v>1064</v>
      </c>
      <c r="M181" s="10">
        <v>61000000</v>
      </c>
      <c r="N181" s="10">
        <v>441800000</v>
      </c>
      <c r="O181" s="11"/>
      <c r="P181" s="4"/>
      <c r="Q181" s="4"/>
      <c r="R181" s="4"/>
      <c r="S181" s="4"/>
      <c r="T181" s="4"/>
      <c r="U181" s="4"/>
      <c r="V181" s="4"/>
    </row>
    <row r="182" spans="1:22" ht="15.75" customHeight="1" x14ac:dyDescent="0.2">
      <c r="A182" s="5" t="s">
        <v>1212</v>
      </c>
      <c r="B182" s="27">
        <v>41864</v>
      </c>
      <c r="C182" s="6" t="s">
        <v>1213</v>
      </c>
      <c r="D182" s="5" t="s">
        <v>23</v>
      </c>
      <c r="E182" s="5" t="s">
        <v>41</v>
      </c>
      <c r="F182" s="7" t="s">
        <v>1214</v>
      </c>
      <c r="G182" s="8"/>
      <c r="H182" s="1" t="s">
        <v>1215</v>
      </c>
      <c r="I182" s="1" t="s">
        <v>1216</v>
      </c>
      <c r="J182" s="1" t="s">
        <v>643</v>
      </c>
      <c r="K182" s="9"/>
      <c r="L182" s="9"/>
      <c r="M182" s="10">
        <v>17000000</v>
      </c>
      <c r="N182" s="10">
        <v>138200000</v>
      </c>
      <c r="O182" s="11"/>
      <c r="P182" s="4"/>
      <c r="Q182" s="4"/>
      <c r="R182" s="4"/>
      <c r="S182" s="4"/>
      <c r="T182" s="4"/>
      <c r="U182" s="4"/>
      <c r="V182" s="4"/>
    </row>
    <row r="183" spans="1:22" ht="15.75" customHeight="1" x14ac:dyDescent="0.2">
      <c r="A183" s="5" t="s">
        <v>1217</v>
      </c>
      <c r="B183" s="27">
        <v>41234</v>
      </c>
      <c r="C183" s="6" t="s">
        <v>1218</v>
      </c>
      <c r="D183" s="5" t="s">
        <v>63</v>
      </c>
      <c r="E183" s="5" t="s">
        <v>144</v>
      </c>
      <c r="F183" s="7" t="s">
        <v>1219</v>
      </c>
      <c r="G183" s="8"/>
      <c r="H183" s="1" t="s">
        <v>1220</v>
      </c>
      <c r="I183" s="1" t="s">
        <v>1221</v>
      </c>
      <c r="J183" s="1" t="s">
        <v>1222</v>
      </c>
      <c r="K183" s="1" t="s">
        <v>1223</v>
      </c>
      <c r="L183" s="9"/>
      <c r="M183" s="10">
        <v>120000000</v>
      </c>
      <c r="N183" s="10">
        <v>609000000</v>
      </c>
      <c r="O183" s="11"/>
      <c r="P183" s="4"/>
      <c r="Q183" s="4"/>
      <c r="R183" s="4"/>
      <c r="S183" s="4"/>
      <c r="T183" s="4"/>
      <c r="U183" s="4"/>
      <c r="V183" s="4"/>
    </row>
    <row r="184" spans="1:22" ht="15.75" customHeight="1" x14ac:dyDescent="0.2">
      <c r="A184" s="5" t="s">
        <v>1224</v>
      </c>
      <c r="B184" s="27">
        <v>42573</v>
      </c>
      <c r="C184" s="6" t="s">
        <v>1225</v>
      </c>
      <c r="D184" s="5" t="s">
        <v>16</v>
      </c>
      <c r="E184" s="5" t="s">
        <v>15</v>
      </c>
      <c r="F184" s="7" t="s">
        <v>1226</v>
      </c>
      <c r="G184" s="8"/>
      <c r="H184" s="1" t="s">
        <v>1227</v>
      </c>
      <c r="I184" s="1" t="s">
        <v>1228</v>
      </c>
      <c r="J184" s="1" t="s">
        <v>1229</v>
      </c>
      <c r="K184" s="9"/>
      <c r="L184" s="9"/>
      <c r="M184" s="10">
        <v>4900000</v>
      </c>
      <c r="N184" s="10">
        <v>125900000</v>
      </c>
      <c r="O184" s="11"/>
      <c r="Q184" s="4"/>
      <c r="R184" s="4"/>
      <c r="S184" s="4"/>
      <c r="T184" s="4"/>
      <c r="U184" s="4"/>
      <c r="V184" s="4"/>
    </row>
    <row r="185" spans="1:22" ht="15.75" customHeight="1" x14ac:dyDescent="0.2">
      <c r="A185" s="5" t="s">
        <v>1230</v>
      </c>
      <c r="B185" s="27">
        <v>41222</v>
      </c>
      <c r="C185" s="6" t="s">
        <v>1231</v>
      </c>
      <c r="D185" s="5" t="s">
        <v>63</v>
      </c>
      <c r="E185" s="9"/>
      <c r="F185" s="7" t="s">
        <v>390</v>
      </c>
      <c r="G185" s="8"/>
      <c r="H185" s="1" t="s">
        <v>1232</v>
      </c>
      <c r="I185" s="1" t="s">
        <v>1233</v>
      </c>
      <c r="J185" s="1" t="s">
        <v>1234</v>
      </c>
      <c r="K185" s="1" t="s">
        <v>1235</v>
      </c>
      <c r="L185" s="1" t="s">
        <v>1236</v>
      </c>
      <c r="M185" s="10">
        <v>65000000</v>
      </c>
      <c r="N185" s="10">
        <v>275300000</v>
      </c>
      <c r="O185" s="11"/>
      <c r="P185" s="4"/>
      <c r="Q185" s="4"/>
      <c r="R185" s="4"/>
      <c r="S185" s="4"/>
      <c r="T185" s="4"/>
      <c r="U185" s="4"/>
      <c r="V185" s="4"/>
    </row>
    <row r="186" spans="1:22" ht="15.75" customHeight="1" x14ac:dyDescent="0.2">
      <c r="A186" s="5" t="s">
        <v>1237</v>
      </c>
      <c r="B186" s="27">
        <v>42118</v>
      </c>
      <c r="C186" s="6" t="s">
        <v>1238</v>
      </c>
      <c r="D186" s="5" t="s">
        <v>63</v>
      </c>
      <c r="E186" s="9"/>
      <c r="F186" s="7" t="s">
        <v>1239</v>
      </c>
      <c r="G186" s="8"/>
      <c r="H186" s="1" t="s">
        <v>1240</v>
      </c>
      <c r="I186" s="1" t="s">
        <v>1241</v>
      </c>
      <c r="J186" s="1" t="s">
        <v>917</v>
      </c>
      <c r="K186" s="1" t="s">
        <v>1242</v>
      </c>
      <c r="L186" s="1" t="s">
        <v>1243</v>
      </c>
      <c r="M186" s="10">
        <v>20000000</v>
      </c>
      <c r="N186" s="10">
        <v>17500000</v>
      </c>
      <c r="O186" s="11"/>
      <c r="P186" s="4"/>
      <c r="Q186" s="4"/>
      <c r="R186" s="4"/>
      <c r="S186" s="4"/>
      <c r="T186" s="4"/>
      <c r="U186" s="4"/>
      <c r="V186" s="4"/>
    </row>
    <row r="187" spans="1:22" ht="15.75" customHeight="1" x14ac:dyDescent="0.2">
      <c r="A187" s="5" t="s">
        <v>1244</v>
      </c>
      <c r="B187" s="27">
        <v>41012</v>
      </c>
      <c r="C187" s="6" t="s">
        <v>1245</v>
      </c>
      <c r="D187" s="5" t="s">
        <v>23</v>
      </c>
      <c r="E187" s="5" t="s">
        <v>158</v>
      </c>
      <c r="F187" s="7" t="s">
        <v>1246</v>
      </c>
      <c r="G187" s="7" t="s">
        <v>1247</v>
      </c>
      <c r="H187" s="1" t="s">
        <v>1248</v>
      </c>
      <c r="I187" s="1" t="s">
        <v>1249</v>
      </c>
      <c r="J187" s="1" t="s">
        <v>941</v>
      </c>
      <c r="K187" s="1" t="s">
        <v>1250</v>
      </c>
      <c r="L187" s="1" t="s">
        <v>1251</v>
      </c>
      <c r="M187" s="10">
        <v>20000000</v>
      </c>
      <c r="N187" s="10">
        <v>32200000.000000004</v>
      </c>
      <c r="O187" s="11"/>
      <c r="P187" s="4"/>
      <c r="Q187" s="4"/>
      <c r="R187" s="4"/>
      <c r="S187" s="4"/>
      <c r="T187" s="4"/>
      <c r="U187" s="4"/>
      <c r="V187" s="4"/>
    </row>
    <row r="188" spans="1:22" ht="15.75" customHeight="1" x14ac:dyDescent="0.2">
      <c r="A188" s="5" t="s">
        <v>1252</v>
      </c>
      <c r="B188" s="27">
        <v>42433</v>
      </c>
      <c r="C188" s="6" t="s">
        <v>1253</v>
      </c>
      <c r="D188" s="5" t="s">
        <v>23</v>
      </c>
      <c r="E188" s="9"/>
      <c r="F188" s="7" t="s">
        <v>1254</v>
      </c>
      <c r="G188" s="8"/>
      <c r="H188" s="1" t="s">
        <v>468</v>
      </c>
      <c r="I188" s="1" t="s">
        <v>1255</v>
      </c>
      <c r="J188" s="1" t="s">
        <v>331</v>
      </c>
      <c r="K188" s="1" t="s">
        <v>1256</v>
      </c>
      <c r="L188" s="1" t="s">
        <v>1257</v>
      </c>
      <c r="M188" s="10">
        <v>60000000</v>
      </c>
      <c r="N188" s="10">
        <v>195700000</v>
      </c>
      <c r="O188" s="11"/>
      <c r="P188" s="4"/>
      <c r="Q188" s="4"/>
      <c r="R188" s="4"/>
      <c r="S188" s="4"/>
      <c r="T188" s="4"/>
      <c r="U188" s="4"/>
      <c r="V188" s="4"/>
    </row>
    <row r="189" spans="1:22" ht="15.75" customHeight="1" x14ac:dyDescent="0.2">
      <c r="A189" s="5" t="s">
        <v>1258</v>
      </c>
      <c r="B189" s="27">
        <v>41180</v>
      </c>
      <c r="C189" s="6" t="s">
        <v>1259</v>
      </c>
      <c r="D189" s="5" t="s">
        <v>23</v>
      </c>
      <c r="E189" s="5" t="s">
        <v>158</v>
      </c>
      <c r="F189" s="7" t="s">
        <v>1260</v>
      </c>
      <c r="G189" s="8"/>
      <c r="H189" s="1" t="s">
        <v>1236</v>
      </c>
      <c r="I189" s="1" t="s">
        <v>87</v>
      </c>
      <c r="J189" s="1" t="s">
        <v>701</v>
      </c>
      <c r="K189" s="1" t="s">
        <v>1261</v>
      </c>
      <c r="L189" s="1" t="s">
        <v>1262</v>
      </c>
      <c r="M189" s="10">
        <v>30000000</v>
      </c>
      <c r="N189" s="10">
        <v>176500000</v>
      </c>
      <c r="O189" s="11"/>
      <c r="P189" s="4"/>
      <c r="Q189" s="4"/>
      <c r="R189" s="4"/>
      <c r="S189" s="4"/>
      <c r="T189" s="4"/>
      <c r="U189" s="4"/>
      <c r="V189" s="4"/>
    </row>
    <row r="190" spans="1:22" ht="15.75" customHeight="1" x14ac:dyDescent="0.2">
      <c r="A190" s="5" t="s">
        <v>1263</v>
      </c>
      <c r="B190" s="27">
        <v>42312</v>
      </c>
      <c r="C190" s="6" t="s">
        <v>1264</v>
      </c>
      <c r="D190" s="5" t="s">
        <v>182</v>
      </c>
      <c r="E190" s="5" t="s">
        <v>41</v>
      </c>
      <c r="F190" s="7" t="s">
        <v>1265</v>
      </c>
      <c r="G190" s="8"/>
      <c r="H190" s="1" t="s">
        <v>19</v>
      </c>
      <c r="I190" s="1" t="s">
        <v>1266</v>
      </c>
      <c r="J190" s="1" t="s">
        <v>739</v>
      </c>
      <c r="K190" s="1" t="s">
        <v>253</v>
      </c>
      <c r="L190" s="1" t="s">
        <v>1267</v>
      </c>
      <c r="M190" s="10">
        <v>24000000</v>
      </c>
      <c r="N190" s="10">
        <v>41100000</v>
      </c>
      <c r="O190" s="11"/>
      <c r="P190" s="4"/>
      <c r="Q190" s="4"/>
      <c r="R190" s="4"/>
      <c r="S190" s="4"/>
      <c r="T190" s="4"/>
      <c r="U190" s="4"/>
      <c r="V190" s="4"/>
    </row>
    <row r="191" spans="1:22" ht="15.75" customHeight="1" x14ac:dyDescent="0.2">
      <c r="A191" s="5" t="s">
        <v>1268</v>
      </c>
      <c r="B191" s="27">
        <v>41845</v>
      </c>
      <c r="C191" s="6" t="s">
        <v>1269</v>
      </c>
      <c r="D191" s="5" t="s">
        <v>158</v>
      </c>
      <c r="E191" s="9"/>
      <c r="F191" s="7" t="s">
        <v>1270</v>
      </c>
      <c r="G191" s="8"/>
      <c r="H191" s="1" t="s">
        <v>429</v>
      </c>
      <c r="I191" s="1" t="s">
        <v>331</v>
      </c>
      <c r="J191" s="1" t="s">
        <v>1271</v>
      </c>
      <c r="K191" s="9"/>
      <c r="L191" s="9"/>
      <c r="M191" s="10">
        <v>40000000</v>
      </c>
      <c r="N191" s="10">
        <v>463400000</v>
      </c>
      <c r="O191" s="11"/>
      <c r="P191" s="4"/>
      <c r="Q191" s="4"/>
      <c r="R191" s="4"/>
      <c r="S191" s="4"/>
      <c r="T191" s="4"/>
      <c r="U191" s="4"/>
      <c r="V191" s="4"/>
    </row>
    <row r="192" spans="1:22" ht="15.75" customHeight="1" x14ac:dyDescent="0.2">
      <c r="A192" s="5" t="s">
        <v>1272</v>
      </c>
      <c r="B192" s="27">
        <v>42131</v>
      </c>
      <c r="C192" s="6" t="s">
        <v>1273</v>
      </c>
      <c r="D192" s="5" t="s">
        <v>23</v>
      </c>
      <c r="E192" s="9"/>
      <c r="F192" s="7" t="s">
        <v>1274</v>
      </c>
      <c r="G192" s="8"/>
      <c r="H192" s="1" t="s">
        <v>488</v>
      </c>
      <c r="I192" s="1" t="s">
        <v>1184</v>
      </c>
      <c r="J192" s="1" t="s">
        <v>1275</v>
      </c>
      <c r="K192" s="1" t="s">
        <v>1276</v>
      </c>
      <c r="L192" s="1" t="s">
        <v>1277</v>
      </c>
      <c r="M192" s="10">
        <v>150000000</v>
      </c>
      <c r="N192" s="10">
        <v>378400000</v>
      </c>
      <c r="O192" s="11"/>
      <c r="P192" s="4"/>
      <c r="Q192" s="4"/>
      <c r="R192" s="4"/>
      <c r="S192" s="4"/>
      <c r="T192" s="4"/>
      <c r="U192" s="4"/>
      <c r="V192" s="4"/>
    </row>
    <row r="193" spans="1:22" ht="15.75" customHeight="1" x14ac:dyDescent="0.2">
      <c r="A193" s="5" t="s">
        <v>1278</v>
      </c>
      <c r="B193" s="27">
        <v>41068</v>
      </c>
      <c r="C193" s="6" t="s">
        <v>1279</v>
      </c>
      <c r="D193" s="5" t="s">
        <v>41</v>
      </c>
      <c r="E193" s="9"/>
      <c r="F193" s="7" t="s">
        <v>1280</v>
      </c>
      <c r="G193" s="8"/>
      <c r="H193" s="1" t="s">
        <v>1281</v>
      </c>
      <c r="I193" s="1" t="s">
        <v>918</v>
      </c>
      <c r="J193" s="1" t="s">
        <v>1282</v>
      </c>
      <c r="K193" s="1" t="s">
        <v>271</v>
      </c>
      <c r="L193" s="1" t="s">
        <v>1283</v>
      </c>
      <c r="M193" s="10">
        <v>145000000</v>
      </c>
      <c r="N193" s="10">
        <v>746900000</v>
      </c>
      <c r="O193" s="11"/>
      <c r="P193" s="4"/>
      <c r="Q193" s="4"/>
      <c r="R193" s="4"/>
      <c r="S193" s="4"/>
      <c r="T193" s="4"/>
      <c r="U193" s="4"/>
      <c r="V193" s="4"/>
    </row>
    <row r="194" spans="1:22" ht="15.75" customHeight="1" x14ac:dyDescent="0.2">
      <c r="A194" s="5" t="s">
        <v>1284</v>
      </c>
      <c r="B194" s="27">
        <v>41845</v>
      </c>
      <c r="C194" s="6" t="s">
        <v>1285</v>
      </c>
      <c r="D194" s="5" t="s">
        <v>41</v>
      </c>
      <c r="E194" s="9"/>
      <c r="F194" s="7" t="s">
        <v>371</v>
      </c>
      <c r="G194" s="8"/>
      <c r="H194" s="1" t="s">
        <v>185</v>
      </c>
      <c r="I194" s="1" t="s">
        <v>326</v>
      </c>
      <c r="J194" s="1" t="s">
        <v>1286</v>
      </c>
      <c r="K194" s="1" t="s">
        <v>1287</v>
      </c>
      <c r="L194" s="1" t="s">
        <v>1288</v>
      </c>
      <c r="M194" s="10">
        <v>16800000</v>
      </c>
      <c r="N194" s="10">
        <v>51000000</v>
      </c>
      <c r="O194" s="11"/>
      <c r="P194" s="4"/>
      <c r="Q194" s="4"/>
      <c r="R194" s="4"/>
      <c r="S194" s="4"/>
      <c r="T194" s="4"/>
      <c r="U194" s="4"/>
      <c r="V194" s="4"/>
    </row>
    <row r="195" spans="1:22" ht="15.75" customHeight="1" x14ac:dyDescent="0.2">
      <c r="A195" s="5" t="s">
        <v>1289</v>
      </c>
      <c r="B195" s="27">
        <v>41292</v>
      </c>
      <c r="C195" s="6" t="s">
        <v>1290</v>
      </c>
      <c r="D195" s="5" t="s">
        <v>16</v>
      </c>
      <c r="E195" s="5" t="s">
        <v>15</v>
      </c>
      <c r="F195" s="7" t="s">
        <v>1291</v>
      </c>
      <c r="G195" s="8"/>
      <c r="H195" s="1" t="s">
        <v>115</v>
      </c>
      <c r="I195" s="1" t="s">
        <v>888</v>
      </c>
      <c r="J195" s="1" t="s">
        <v>1292</v>
      </c>
      <c r="K195" s="1" t="s">
        <v>1293</v>
      </c>
      <c r="L195" s="9"/>
      <c r="M195" s="10">
        <v>15000000</v>
      </c>
      <c r="N195" s="10">
        <v>146400000</v>
      </c>
      <c r="O195" s="11"/>
      <c r="P195" s="4"/>
      <c r="Q195" s="4"/>
      <c r="R195" s="4"/>
      <c r="S195" s="4"/>
      <c r="T195" s="4"/>
      <c r="U195" s="4"/>
      <c r="V195" s="4"/>
    </row>
    <row r="196" spans="1:22" ht="15.75" customHeight="1" x14ac:dyDescent="0.2">
      <c r="A196" s="5" t="s">
        <v>1294</v>
      </c>
      <c r="B196" s="27">
        <v>41439</v>
      </c>
      <c r="C196" s="6" t="s">
        <v>1295</v>
      </c>
      <c r="D196" s="5" t="s">
        <v>23</v>
      </c>
      <c r="E196" s="5" t="s">
        <v>144</v>
      </c>
      <c r="F196" s="7" t="s">
        <v>281</v>
      </c>
      <c r="G196" s="8"/>
      <c r="H196" s="1" t="s">
        <v>282</v>
      </c>
      <c r="I196" s="1" t="s">
        <v>283</v>
      </c>
      <c r="J196" s="1" t="s">
        <v>1296</v>
      </c>
      <c r="K196" s="1" t="s">
        <v>530</v>
      </c>
      <c r="L196" s="1" t="s">
        <v>284</v>
      </c>
      <c r="M196" s="10">
        <v>225000000</v>
      </c>
      <c r="N196" s="10">
        <v>668000000</v>
      </c>
      <c r="O196" s="11"/>
      <c r="P196" s="4"/>
      <c r="Q196" s="4"/>
      <c r="R196" s="4"/>
      <c r="S196" s="4"/>
      <c r="T196" s="4"/>
      <c r="U196" s="4"/>
      <c r="V196" s="4"/>
    </row>
    <row r="197" spans="1:22" ht="15.75" customHeight="1" x14ac:dyDescent="0.2">
      <c r="A197" s="5" t="s">
        <v>1297</v>
      </c>
      <c r="B197" s="27">
        <v>40935</v>
      </c>
      <c r="C197" s="6" t="s">
        <v>1298</v>
      </c>
      <c r="D197" s="5" t="s">
        <v>23</v>
      </c>
      <c r="E197" s="5" t="s">
        <v>63</v>
      </c>
      <c r="F197" s="7" t="s">
        <v>1299</v>
      </c>
      <c r="G197" s="8"/>
      <c r="H197" s="1" t="s">
        <v>1300</v>
      </c>
      <c r="I197" s="1" t="s">
        <v>1301</v>
      </c>
      <c r="J197" s="1" t="s">
        <v>1302</v>
      </c>
      <c r="K197" s="1" t="s">
        <v>769</v>
      </c>
      <c r="L197" s="1" t="s">
        <v>1303</v>
      </c>
      <c r="M197" s="10">
        <v>42000000</v>
      </c>
      <c r="N197" s="10">
        <v>46200000</v>
      </c>
      <c r="O197" s="11"/>
      <c r="P197" s="4"/>
      <c r="Q197" s="4"/>
      <c r="R197" s="4"/>
      <c r="S197" s="4"/>
      <c r="T197" s="4"/>
      <c r="U197" s="4"/>
      <c r="V197" s="4"/>
    </row>
    <row r="198" spans="1:22" ht="15.75" customHeight="1" x14ac:dyDescent="0.2">
      <c r="A198" s="5" t="s">
        <v>1304</v>
      </c>
      <c r="B198" s="27">
        <v>42181</v>
      </c>
      <c r="C198" s="6" t="s">
        <v>1305</v>
      </c>
      <c r="D198" s="5" t="s">
        <v>144</v>
      </c>
      <c r="E198" s="9"/>
      <c r="F198" s="7" t="s">
        <v>1306</v>
      </c>
      <c r="G198" s="8"/>
      <c r="H198" s="1" t="s">
        <v>1307</v>
      </c>
      <c r="I198" s="1" t="s">
        <v>948</v>
      </c>
      <c r="J198" s="1" t="s">
        <v>1308</v>
      </c>
      <c r="K198" s="9"/>
      <c r="L198" s="9"/>
      <c r="M198" s="10">
        <v>20000000</v>
      </c>
      <c r="N198" s="10">
        <v>44000000</v>
      </c>
      <c r="O198" s="11"/>
      <c r="P198" s="4"/>
      <c r="Q198" s="4"/>
      <c r="R198" s="4"/>
      <c r="S198" s="4"/>
      <c r="T198" s="4"/>
      <c r="U198" s="4"/>
      <c r="V198" s="4"/>
    </row>
    <row r="199" spans="1:22" ht="15.75" customHeight="1" x14ac:dyDescent="0.2">
      <c r="A199" s="5" t="s">
        <v>1309</v>
      </c>
      <c r="B199" s="27">
        <v>42265</v>
      </c>
      <c r="C199" s="6" t="s">
        <v>1310</v>
      </c>
      <c r="D199" s="5" t="s">
        <v>158</v>
      </c>
      <c r="E199" s="5" t="s">
        <v>23</v>
      </c>
      <c r="F199" s="7" t="s">
        <v>1311</v>
      </c>
      <c r="G199" s="8"/>
      <c r="H199" s="1" t="s">
        <v>1312</v>
      </c>
      <c r="I199" s="1" t="s">
        <v>1313</v>
      </c>
      <c r="J199" s="1" t="s">
        <v>1314</v>
      </c>
      <c r="K199" s="1" t="s">
        <v>1315</v>
      </c>
      <c r="L199" s="1" t="s">
        <v>1316</v>
      </c>
      <c r="M199" s="10">
        <v>61000000</v>
      </c>
      <c r="N199" s="10">
        <v>312300000</v>
      </c>
      <c r="O199" s="11"/>
      <c r="P199" s="4"/>
      <c r="Q199" s="4"/>
      <c r="R199" s="4"/>
      <c r="S199" s="4"/>
      <c r="T199" s="4"/>
      <c r="U199" s="4"/>
      <c r="V199" s="4"/>
    </row>
    <row r="200" spans="1:22" ht="15.75" customHeight="1" x14ac:dyDescent="0.2">
      <c r="A200" s="5" t="s">
        <v>1317</v>
      </c>
      <c r="B200" s="27">
        <v>42029</v>
      </c>
      <c r="C200" s="6" t="s">
        <v>1318</v>
      </c>
      <c r="D200" s="5" t="s">
        <v>41</v>
      </c>
      <c r="E200" s="5" t="s">
        <v>63</v>
      </c>
      <c r="F200" s="7" t="s">
        <v>1319</v>
      </c>
      <c r="G200" s="8"/>
      <c r="H200" s="1" t="s">
        <v>814</v>
      </c>
      <c r="I200" s="1" t="s">
        <v>1320</v>
      </c>
      <c r="J200" s="1" t="s">
        <v>1321</v>
      </c>
      <c r="K200" s="1" t="s">
        <v>820</v>
      </c>
      <c r="L200" s="1" t="s">
        <v>1322</v>
      </c>
      <c r="M200" s="10">
        <v>8000000</v>
      </c>
      <c r="N200" s="10">
        <v>9100000</v>
      </c>
      <c r="O200" s="11"/>
      <c r="P200" s="4"/>
      <c r="Q200" s="4"/>
      <c r="R200" s="4"/>
      <c r="S200" s="4"/>
      <c r="T200" s="4"/>
      <c r="U200" s="4"/>
      <c r="V200" s="4"/>
    </row>
    <row r="201" spans="1:22" ht="15.75" customHeight="1" x14ac:dyDescent="0.2">
      <c r="A201" s="5" t="s">
        <v>1323</v>
      </c>
      <c r="B201" s="27">
        <v>42524</v>
      </c>
      <c r="C201" s="6" t="s">
        <v>1324</v>
      </c>
      <c r="D201" s="5" t="s">
        <v>63</v>
      </c>
      <c r="E201" s="5" t="s">
        <v>182</v>
      </c>
      <c r="F201" s="7" t="s">
        <v>1325</v>
      </c>
      <c r="G201" s="8"/>
      <c r="H201" s="1" t="s">
        <v>1326</v>
      </c>
      <c r="I201" s="1" t="s">
        <v>1327</v>
      </c>
      <c r="J201" s="1" t="s">
        <v>1328</v>
      </c>
      <c r="K201" s="1" t="s">
        <v>1329</v>
      </c>
      <c r="L201" s="1" t="s">
        <v>1330</v>
      </c>
      <c r="M201" s="10">
        <v>20000000</v>
      </c>
      <c r="N201" s="10">
        <v>196200000</v>
      </c>
      <c r="O201" s="11"/>
      <c r="P201" s="4"/>
      <c r="Q201" s="4"/>
      <c r="R201" s="4"/>
      <c r="S201" s="4"/>
      <c r="T201" s="4"/>
      <c r="U201" s="4"/>
      <c r="V201" s="4"/>
    </row>
    <row r="202" spans="1:22" ht="15.75" customHeight="1" x14ac:dyDescent="0.2">
      <c r="A202" s="5" t="s">
        <v>1331</v>
      </c>
      <c r="B202" s="27">
        <v>42608</v>
      </c>
      <c r="C202" s="6" t="s">
        <v>1332</v>
      </c>
      <c r="D202" s="5" t="s">
        <v>23</v>
      </c>
      <c r="E202" s="9"/>
      <c r="F202" s="7" t="s">
        <v>1333</v>
      </c>
      <c r="G202" s="8"/>
      <c r="H202" s="1" t="s">
        <v>1334</v>
      </c>
      <c r="I202" s="1" t="s">
        <v>746</v>
      </c>
      <c r="J202" s="1" t="s">
        <v>531</v>
      </c>
      <c r="K202" s="1" t="s">
        <v>1335</v>
      </c>
      <c r="L202" s="9"/>
      <c r="M202" s="10">
        <v>40000000</v>
      </c>
      <c r="N202" s="10">
        <v>7500000</v>
      </c>
      <c r="O202" s="11"/>
      <c r="Q202" s="4"/>
      <c r="R202" s="4"/>
      <c r="S202" s="4"/>
      <c r="T202" s="4"/>
      <c r="U202" s="4"/>
      <c r="V202" s="4"/>
    </row>
    <row r="203" spans="1:22" ht="15.75" customHeight="1" x14ac:dyDescent="0.2">
      <c r="A203" s="5" t="s">
        <v>1336</v>
      </c>
      <c r="B203" s="27">
        <v>41054</v>
      </c>
      <c r="C203" s="6" t="s">
        <v>1337</v>
      </c>
      <c r="D203" s="5" t="s">
        <v>41</v>
      </c>
      <c r="E203" s="5" t="s">
        <v>53</v>
      </c>
      <c r="F203" s="7" t="s">
        <v>1338</v>
      </c>
      <c r="G203" s="8"/>
      <c r="H203" s="1" t="s">
        <v>161</v>
      </c>
      <c r="I203" s="1" t="s">
        <v>531</v>
      </c>
      <c r="J203" s="1" t="s">
        <v>831</v>
      </c>
      <c r="K203" s="1" t="s">
        <v>1339</v>
      </c>
      <c r="L203" s="1" t="s">
        <v>148</v>
      </c>
      <c r="M203" s="10">
        <v>215000000</v>
      </c>
      <c r="N203" s="10">
        <v>624000000</v>
      </c>
      <c r="O203" s="11"/>
      <c r="P203" s="4"/>
      <c r="Q203" s="4"/>
      <c r="R203" s="4"/>
      <c r="S203" s="4"/>
      <c r="T203" s="4"/>
      <c r="U203" s="4"/>
      <c r="V203" s="4"/>
    </row>
    <row r="204" spans="1:22" ht="15.75" customHeight="1" x14ac:dyDescent="0.2">
      <c r="A204" s="5" t="s">
        <v>1340</v>
      </c>
      <c r="B204" s="27">
        <v>42412</v>
      </c>
      <c r="C204" s="6" t="s">
        <v>1341</v>
      </c>
      <c r="D204" s="5" t="s">
        <v>158</v>
      </c>
      <c r="E204" s="9"/>
      <c r="F204" s="7" t="s">
        <v>1342</v>
      </c>
      <c r="G204" s="8"/>
      <c r="H204" s="1" t="s">
        <v>1296</v>
      </c>
      <c r="I204" s="1" t="s">
        <v>1343</v>
      </c>
      <c r="J204" s="1" t="s">
        <v>795</v>
      </c>
      <c r="K204" s="1" t="s">
        <v>352</v>
      </c>
      <c r="L204" s="1" t="s">
        <v>1344</v>
      </c>
      <c r="M204" s="10">
        <v>18000000</v>
      </c>
      <c r="N204" s="10">
        <v>6200000</v>
      </c>
      <c r="O204" s="11"/>
      <c r="P204" s="4"/>
      <c r="Q204" s="4"/>
      <c r="R204" s="4"/>
      <c r="S204" s="4"/>
      <c r="T204" s="4"/>
      <c r="U204" s="4"/>
      <c r="V204" s="4"/>
    </row>
    <row r="205" spans="1:22" ht="15.75" customHeight="1" x14ac:dyDescent="0.2">
      <c r="A205" s="5" t="s">
        <v>1345</v>
      </c>
      <c r="B205" s="27">
        <v>42445</v>
      </c>
      <c r="C205" s="6" t="s">
        <v>1346</v>
      </c>
      <c r="D205" s="5" t="s">
        <v>63</v>
      </c>
      <c r="E205" s="5"/>
      <c r="F205" s="7" t="s">
        <v>1347</v>
      </c>
      <c r="G205" s="8"/>
      <c r="H205" s="1" t="s">
        <v>552</v>
      </c>
      <c r="I205" s="1" t="s">
        <v>1348</v>
      </c>
      <c r="J205" s="1" t="s">
        <v>1019</v>
      </c>
      <c r="K205" s="9"/>
      <c r="L205" s="9"/>
      <c r="M205" s="10">
        <v>13000000</v>
      </c>
      <c r="N205" s="10">
        <v>73600000</v>
      </c>
      <c r="O205" s="11"/>
      <c r="P205" s="4"/>
      <c r="Q205" s="4"/>
      <c r="R205" s="4"/>
      <c r="S205" s="4"/>
      <c r="T205" s="4"/>
      <c r="U205" s="4"/>
      <c r="V205" s="4"/>
    </row>
    <row r="206" spans="1:22" ht="15.75" customHeight="1" x14ac:dyDescent="0.2">
      <c r="A206" s="5" t="s">
        <v>1349</v>
      </c>
      <c r="B206" s="27">
        <v>40998</v>
      </c>
      <c r="C206" s="6" t="s">
        <v>1350</v>
      </c>
      <c r="D206" s="5" t="s">
        <v>53</v>
      </c>
      <c r="E206" s="5" t="s">
        <v>144</v>
      </c>
      <c r="F206" s="7" t="s">
        <v>1351</v>
      </c>
      <c r="G206" s="8"/>
      <c r="H206" s="1" t="s">
        <v>1352</v>
      </c>
      <c r="I206" s="1" t="s">
        <v>1353</v>
      </c>
      <c r="J206" s="1" t="s">
        <v>1354</v>
      </c>
      <c r="K206" s="1" t="s">
        <v>1355</v>
      </c>
      <c r="L206" s="1" t="s">
        <v>1356</v>
      </c>
      <c r="M206" s="10">
        <v>85000000</v>
      </c>
      <c r="N206" s="10">
        <v>183000000</v>
      </c>
      <c r="O206" s="11"/>
      <c r="P206" s="4"/>
      <c r="Q206" s="4"/>
      <c r="R206" s="4"/>
      <c r="S206" s="4"/>
      <c r="T206" s="4"/>
      <c r="U206" s="4"/>
      <c r="V206" s="4"/>
    </row>
    <row r="207" spans="1:22" ht="15.75" customHeight="1" x14ac:dyDescent="0.2">
      <c r="A207" s="5" t="s">
        <v>1357</v>
      </c>
      <c r="B207" s="27">
        <v>42208</v>
      </c>
      <c r="C207" s="6" t="s">
        <v>1358</v>
      </c>
      <c r="D207" s="5" t="s">
        <v>23</v>
      </c>
      <c r="E207" s="9"/>
      <c r="F207" s="7" t="s">
        <v>1087</v>
      </c>
      <c r="G207" s="8"/>
      <c r="H207" s="1" t="s">
        <v>700</v>
      </c>
      <c r="I207" s="1" t="s">
        <v>937</v>
      </c>
      <c r="J207" s="1" t="s">
        <v>1359</v>
      </c>
      <c r="K207" s="1" t="s">
        <v>1360</v>
      </c>
      <c r="L207" s="1" t="s">
        <v>789</v>
      </c>
      <c r="M207" s="10">
        <v>150000000</v>
      </c>
      <c r="N207" s="10">
        <v>682300000</v>
      </c>
      <c r="O207" s="11"/>
      <c r="P207" s="4"/>
      <c r="Q207" s="4"/>
      <c r="R207" s="4"/>
      <c r="S207" s="4"/>
      <c r="T207" s="4"/>
      <c r="U207" s="4"/>
      <c r="V207" s="4"/>
    </row>
    <row r="208" spans="1:22" ht="15.75" customHeight="1" x14ac:dyDescent="0.2">
      <c r="A208" s="5" t="s">
        <v>1361</v>
      </c>
      <c r="B208" s="27">
        <v>41768</v>
      </c>
      <c r="C208" s="6" t="s">
        <v>1362</v>
      </c>
      <c r="D208" s="5" t="s">
        <v>870</v>
      </c>
      <c r="E208" s="5" t="s">
        <v>41</v>
      </c>
      <c r="F208" s="7" t="s">
        <v>1363</v>
      </c>
      <c r="G208" s="8"/>
      <c r="H208" s="1" t="s">
        <v>1364</v>
      </c>
      <c r="I208" s="1" t="s">
        <v>1365</v>
      </c>
      <c r="J208" s="1" t="s">
        <v>1366</v>
      </c>
      <c r="K208" s="1" t="s">
        <v>1367</v>
      </c>
      <c r="L208" s="9"/>
      <c r="M208" s="10">
        <v>5000000</v>
      </c>
      <c r="N208" s="10">
        <v>10500000</v>
      </c>
      <c r="O208" s="11"/>
      <c r="P208" s="4"/>
      <c r="Q208" s="4"/>
      <c r="R208" s="4"/>
      <c r="S208" s="4"/>
      <c r="T208" s="4"/>
      <c r="U208" s="4"/>
      <c r="V208" s="4"/>
    </row>
    <row r="209" spans="1:22" ht="15.75" customHeight="1" x14ac:dyDescent="0.2">
      <c r="A209" s="5" t="s">
        <v>1368</v>
      </c>
      <c r="B209" s="27">
        <v>42503</v>
      </c>
      <c r="C209" s="6" t="s">
        <v>1369</v>
      </c>
      <c r="D209" s="5" t="s">
        <v>63</v>
      </c>
      <c r="E209" s="9"/>
      <c r="F209" s="7" t="s">
        <v>705</v>
      </c>
      <c r="G209" s="8"/>
      <c r="H209" s="1" t="s">
        <v>924</v>
      </c>
      <c r="I209" s="1" t="s">
        <v>1353</v>
      </c>
      <c r="J209" s="1" t="s">
        <v>73</v>
      </c>
      <c r="K209" s="1" t="s">
        <v>1370</v>
      </c>
      <c r="L209" s="1" t="s">
        <v>1371</v>
      </c>
      <c r="M209" s="10">
        <v>27000000</v>
      </c>
      <c r="N209" s="10">
        <v>93100000</v>
      </c>
      <c r="O209" s="11"/>
      <c r="P209" s="4"/>
      <c r="Q209" s="4"/>
      <c r="R209" s="4"/>
      <c r="S209" s="4"/>
      <c r="T209" s="4"/>
      <c r="U209" s="4"/>
      <c r="V209" s="4"/>
    </row>
    <row r="210" spans="1:22" ht="15.75" customHeight="1" x14ac:dyDescent="0.2">
      <c r="A210" s="5" t="s">
        <v>1372</v>
      </c>
      <c r="B210" s="27">
        <v>42391</v>
      </c>
      <c r="C210" s="6" t="s">
        <v>1373</v>
      </c>
      <c r="D210" s="5" t="s">
        <v>23</v>
      </c>
      <c r="E210" s="5" t="s">
        <v>41</v>
      </c>
      <c r="F210" s="7" t="s">
        <v>1374</v>
      </c>
      <c r="G210" s="8"/>
      <c r="H210" s="1" t="s">
        <v>1375</v>
      </c>
      <c r="I210" s="1" t="s">
        <v>1376</v>
      </c>
      <c r="J210" s="1" t="s">
        <v>1377</v>
      </c>
      <c r="K210" s="1" t="s">
        <v>1378</v>
      </c>
      <c r="L210" s="9"/>
      <c r="M210" s="10">
        <v>56000000</v>
      </c>
      <c r="N210" s="10">
        <v>385200000</v>
      </c>
      <c r="O210" s="11"/>
      <c r="P210" s="4"/>
      <c r="Q210" s="4"/>
      <c r="R210" s="4"/>
      <c r="S210" s="4"/>
      <c r="T210" s="4"/>
      <c r="U210" s="4"/>
      <c r="V210" s="4"/>
    </row>
    <row r="211" spans="1:22" ht="15.75" customHeight="1" x14ac:dyDescent="0.2">
      <c r="A211" s="5" t="s">
        <v>1379</v>
      </c>
      <c r="B211" s="27">
        <v>41054</v>
      </c>
      <c r="C211" s="6" t="s">
        <v>1380</v>
      </c>
      <c r="D211" s="5" t="s">
        <v>41</v>
      </c>
      <c r="E211" s="5" t="s">
        <v>182</v>
      </c>
      <c r="F211" s="7" t="s">
        <v>1381</v>
      </c>
      <c r="G211" s="8"/>
      <c r="H211" s="1" t="s">
        <v>1382</v>
      </c>
      <c r="I211" s="1" t="s">
        <v>1383</v>
      </c>
      <c r="J211" s="1" t="s">
        <v>87</v>
      </c>
      <c r="K211" s="1" t="s">
        <v>1384</v>
      </c>
      <c r="L211" s="1" t="s">
        <v>187</v>
      </c>
      <c r="M211" s="10">
        <v>16000000</v>
      </c>
      <c r="N211" s="10">
        <v>68300000</v>
      </c>
      <c r="O211" s="11"/>
      <c r="P211" s="4"/>
      <c r="Q211" s="4"/>
      <c r="R211" s="4"/>
      <c r="S211" s="4"/>
      <c r="T211" s="4"/>
      <c r="U211" s="4"/>
      <c r="V211" s="4"/>
    </row>
    <row r="212" spans="1:22" ht="15.75" customHeight="1" x14ac:dyDescent="0.2">
      <c r="A212" s="5" t="s">
        <v>1385</v>
      </c>
      <c r="B212" s="27">
        <v>42027</v>
      </c>
      <c r="C212" s="6" t="s">
        <v>1386</v>
      </c>
      <c r="D212" s="5" t="s">
        <v>23</v>
      </c>
      <c r="E212" s="5" t="s">
        <v>41</v>
      </c>
      <c r="F212" s="7" t="s">
        <v>1093</v>
      </c>
      <c r="G212" s="8"/>
      <c r="H212" s="1" t="s">
        <v>351</v>
      </c>
      <c r="I212" s="1" t="s">
        <v>1102</v>
      </c>
      <c r="J212" s="1" t="s">
        <v>594</v>
      </c>
      <c r="K212" s="1" t="s">
        <v>1387</v>
      </c>
      <c r="L212" s="1" t="s">
        <v>1388</v>
      </c>
      <c r="M212" s="10">
        <v>60000000</v>
      </c>
      <c r="N212" s="10">
        <v>47000000</v>
      </c>
      <c r="O212" s="11"/>
      <c r="P212" s="4"/>
      <c r="Q212" s="4"/>
      <c r="R212" s="4"/>
      <c r="S212" s="4"/>
      <c r="T212" s="4"/>
      <c r="U212" s="4"/>
      <c r="V212" s="4"/>
    </row>
    <row r="213" spans="1:22" ht="15.75" customHeight="1" x14ac:dyDescent="0.2">
      <c r="A213" s="5" t="s">
        <v>1389</v>
      </c>
      <c r="B213" s="27">
        <v>42473</v>
      </c>
      <c r="C213" s="6" t="s">
        <v>1390</v>
      </c>
      <c r="D213" s="5" t="s">
        <v>41</v>
      </c>
      <c r="E213" s="5" t="s">
        <v>63</v>
      </c>
      <c r="F213" s="7" t="s">
        <v>1391</v>
      </c>
      <c r="G213" s="8"/>
      <c r="H213" s="1" t="s">
        <v>984</v>
      </c>
      <c r="I213" s="1" t="s">
        <v>1353</v>
      </c>
      <c r="J213" s="1" t="s">
        <v>1392</v>
      </c>
      <c r="K213" s="1" t="s">
        <v>1393</v>
      </c>
      <c r="L213" s="1" t="s">
        <v>740</v>
      </c>
      <c r="M213" s="10">
        <v>25000000</v>
      </c>
      <c r="N213" s="10">
        <v>43800000</v>
      </c>
      <c r="O213" s="11"/>
      <c r="P213" s="4"/>
      <c r="Q213" s="4"/>
      <c r="R213" s="4"/>
      <c r="S213" s="4"/>
      <c r="T213" s="4"/>
      <c r="U213" s="4"/>
      <c r="V213" s="4"/>
    </row>
    <row r="214" spans="1:22" ht="15.75" customHeight="1" x14ac:dyDescent="0.2">
      <c r="A214" s="5" t="s">
        <v>1394</v>
      </c>
      <c r="B214" s="27">
        <v>41677</v>
      </c>
      <c r="C214" s="6" t="s">
        <v>1395</v>
      </c>
      <c r="D214" s="5" t="s">
        <v>190</v>
      </c>
      <c r="E214" s="9"/>
      <c r="F214" s="7" t="s">
        <v>1396</v>
      </c>
      <c r="G214" s="8"/>
      <c r="H214" s="1" t="s">
        <v>1397</v>
      </c>
      <c r="I214" s="1" t="s">
        <v>209</v>
      </c>
      <c r="J214" s="1" t="s">
        <v>1398</v>
      </c>
      <c r="K214" s="1" t="s">
        <v>134</v>
      </c>
      <c r="L214" s="1" t="s">
        <v>1399</v>
      </c>
      <c r="M214" s="10">
        <v>145000000</v>
      </c>
      <c r="N214" s="10">
        <v>275700000</v>
      </c>
      <c r="O214" s="11"/>
      <c r="P214" s="4"/>
      <c r="Q214" s="4"/>
      <c r="R214" s="4"/>
      <c r="S214" s="4"/>
      <c r="T214" s="4"/>
      <c r="U214" s="4"/>
      <c r="V214" s="4"/>
    </row>
    <row r="215" spans="1:22" ht="15.75" customHeight="1" x14ac:dyDescent="0.2">
      <c r="A215" s="5" t="s">
        <v>1400</v>
      </c>
      <c r="B215" s="27">
        <v>41390</v>
      </c>
      <c r="C215" s="6" t="s">
        <v>1401</v>
      </c>
      <c r="D215" s="5" t="s">
        <v>63</v>
      </c>
      <c r="E215" s="9"/>
      <c r="F215" s="7" t="s">
        <v>1342</v>
      </c>
      <c r="G215" s="8"/>
      <c r="H215" s="1" t="s">
        <v>801</v>
      </c>
      <c r="I215" s="1" t="s">
        <v>988</v>
      </c>
      <c r="J215" s="1" t="s">
        <v>1296</v>
      </c>
      <c r="K215" s="1" t="s">
        <v>442</v>
      </c>
      <c r="L215" s="1" t="s">
        <v>1344</v>
      </c>
      <c r="M215" s="10">
        <v>10000000</v>
      </c>
      <c r="N215" s="10">
        <v>32600000</v>
      </c>
      <c r="O215" s="11"/>
      <c r="P215" s="4"/>
      <c r="Q215" s="4"/>
      <c r="R215" s="4"/>
      <c r="S215" s="4"/>
      <c r="T215" s="4"/>
      <c r="U215" s="4"/>
      <c r="V215" s="4"/>
    </row>
    <row r="216" spans="1:22" ht="15.75" customHeight="1" x14ac:dyDescent="0.2">
      <c r="A216" s="5" t="s">
        <v>1402</v>
      </c>
      <c r="B216" s="27">
        <v>42143</v>
      </c>
      <c r="C216" s="6" t="s">
        <v>1403</v>
      </c>
      <c r="D216" s="5" t="s">
        <v>63</v>
      </c>
      <c r="E216" s="9"/>
      <c r="F216" s="7" t="s">
        <v>1404</v>
      </c>
      <c r="G216" s="8"/>
      <c r="H216" s="1" t="s">
        <v>1405</v>
      </c>
      <c r="I216" s="9"/>
      <c r="J216" s="9"/>
      <c r="K216" s="9"/>
      <c r="L216" s="9"/>
      <c r="M216" s="10">
        <v>1300000</v>
      </c>
      <c r="N216" s="10">
        <v>4900000</v>
      </c>
      <c r="O216" s="11"/>
      <c r="P216" s="4"/>
      <c r="Q216" s="4"/>
      <c r="R216" s="4"/>
      <c r="S216" s="4"/>
      <c r="T216" s="4"/>
      <c r="U216" s="4"/>
      <c r="V216" s="4"/>
    </row>
    <row r="217" spans="1:22" ht="15.75" customHeight="1" x14ac:dyDescent="0.2">
      <c r="A217" s="5" t="s">
        <v>1406</v>
      </c>
      <c r="B217" s="27">
        <v>42321</v>
      </c>
      <c r="C217" s="6" t="s">
        <v>1407</v>
      </c>
      <c r="D217" s="5" t="s">
        <v>62</v>
      </c>
      <c r="E217" s="5" t="s">
        <v>518</v>
      </c>
      <c r="F217" s="7" t="s">
        <v>1408</v>
      </c>
      <c r="G217" s="8"/>
      <c r="H217" s="1" t="s">
        <v>1255</v>
      </c>
      <c r="I217" s="1" t="s">
        <v>1409</v>
      </c>
      <c r="J217" s="1" t="s">
        <v>1410</v>
      </c>
      <c r="K217" s="1" t="s">
        <v>1411</v>
      </c>
      <c r="L217" s="1" t="s">
        <v>1412</v>
      </c>
      <c r="M217" s="10">
        <v>20000000</v>
      </c>
      <c r="N217" s="10">
        <v>2200000</v>
      </c>
      <c r="O217" s="11"/>
      <c r="P217" s="4"/>
      <c r="Q217" s="4"/>
      <c r="R217" s="4"/>
      <c r="S217" s="4"/>
      <c r="T217" s="4"/>
      <c r="U217" s="4"/>
      <c r="V217" s="4"/>
    </row>
    <row r="218" spans="1:22" ht="15.75" customHeight="1" x14ac:dyDescent="0.2">
      <c r="A218" s="5" t="s">
        <v>1413</v>
      </c>
      <c r="B218" s="27">
        <v>42454</v>
      </c>
      <c r="C218" s="6" t="s">
        <v>1414</v>
      </c>
      <c r="D218" s="5" t="s">
        <v>182</v>
      </c>
      <c r="E218" s="5" t="s">
        <v>41</v>
      </c>
      <c r="F218" s="7" t="s">
        <v>1415</v>
      </c>
      <c r="G218" s="8"/>
      <c r="H218" s="1" t="s">
        <v>1416</v>
      </c>
      <c r="I218" s="1" t="s">
        <v>1417</v>
      </c>
      <c r="J218" s="1" t="s">
        <v>1418</v>
      </c>
      <c r="K218" s="1" t="s">
        <v>1419</v>
      </c>
      <c r="L218" s="9"/>
      <c r="M218" s="10">
        <v>18000000</v>
      </c>
      <c r="N218" s="10">
        <v>88900000</v>
      </c>
      <c r="O218" s="11"/>
      <c r="P218" s="4"/>
      <c r="Q218" s="4"/>
      <c r="R218" s="4"/>
      <c r="S218" s="4"/>
      <c r="T218" s="4"/>
      <c r="U218" s="4"/>
      <c r="V218" s="4"/>
    </row>
    <row r="219" spans="1:22" ht="15.75" customHeight="1" x14ac:dyDescent="0.2">
      <c r="A219" s="5" t="s">
        <v>1420</v>
      </c>
      <c r="B219" s="27">
        <v>41710</v>
      </c>
      <c r="C219" s="6" t="s">
        <v>1421</v>
      </c>
      <c r="D219" s="5" t="s">
        <v>23</v>
      </c>
      <c r="E219" s="9"/>
      <c r="F219" s="7" t="s">
        <v>1422</v>
      </c>
      <c r="G219" s="8"/>
      <c r="H219" s="1" t="s">
        <v>109</v>
      </c>
      <c r="I219" s="1" t="s">
        <v>110</v>
      </c>
      <c r="J219" s="1" t="s">
        <v>153</v>
      </c>
      <c r="K219" s="1" t="s">
        <v>1423</v>
      </c>
      <c r="L219" s="1" t="s">
        <v>1424</v>
      </c>
      <c r="M219" s="10">
        <v>65000000</v>
      </c>
      <c r="N219" s="10">
        <v>203300000</v>
      </c>
      <c r="O219" s="11"/>
      <c r="P219" s="4"/>
      <c r="Q219" s="4"/>
      <c r="R219" s="4"/>
      <c r="S219" s="4"/>
      <c r="T219" s="4"/>
      <c r="U219" s="4"/>
      <c r="V219" s="4"/>
    </row>
    <row r="220" spans="1:22" ht="15.75" customHeight="1" x14ac:dyDescent="0.2">
      <c r="A220" s="5" t="s">
        <v>1425</v>
      </c>
      <c r="B220" s="27">
        <v>41706</v>
      </c>
      <c r="C220" s="6" t="s">
        <v>1426</v>
      </c>
      <c r="D220" s="5" t="s">
        <v>41</v>
      </c>
      <c r="E220" s="9"/>
      <c r="F220" s="7" t="s">
        <v>1427</v>
      </c>
      <c r="G220" s="8"/>
      <c r="H220" s="1" t="s">
        <v>1190</v>
      </c>
      <c r="I220" s="1" t="s">
        <v>653</v>
      </c>
      <c r="J220" s="1" t="s">
        <v>241</v>
      </c>
      <c r="K220" s="1" t="s">
        <v>1428</v>
      </c>
      <c r="L220" s="1" t="s">
        <v>1429</v>
      </c>
      <c r="M220" s="10">
        <v>18000000</v>
      </c>
      <c r="N220" s="10">
        <v>270700000</v>
      </c>
      <c r="O220" s="11"/>
      <c r="P220" s="4"/>
      <c r="Q220" s="4"/>
      <c r="R220" s="4"/>
      <c r="S220" s="4"/>
      <c r="T220" s="4"/>
      <c r="U220" s="4"/>
      <c r="V220" s="4"/>
    </row>
    <row r="221" spans="1:22" ht="15.75" customHeight="1" x14ac:dyDescent="0.2">
      <c r="A221" s="5" t="s">
        <v>1430</v>
      </c>
      <c r="B221" s="27">
        <v>42510</v>
      </c>
      <c r="C221" s="6" t="s">
        <v>1431</v>
      </c>
      <c r="D221" s="5" t="s">
        <v>41</v>
      </c>
      <c r="E221" s="9"/>
      <c r="F221" s="7" t="s">
        <v>1427</v>
      </c>
      <c r="G221" s="8"/>
      <c r="H221" s="1" t="s">
        <v>1190</v>
      </c>
      <c r="I221" s="1" t="s">
        <v>653</v>
      </c>
      <c r="J221" s="1" t="s">
        <v>241</v>
      </c>
      <c r="K221" s="1" t="s">
        <v>1031</v>
      </c>
      <c r="L221" s="1" t="s">
        <v>1429</v>
      </c>
      <c r="M221" s="10">
        <v>35000000</v>
      </c>
      <c r="N221" s="10">
        <v>107900000</v>
      </c>
      <c r="O221" s="11"/>
      <c r="P221" s="4"/>
      <c r="Q221" s="4"/>
      <c r="R221" s="4"/>
      <c r="S221" s="4"/>
      <c r="T221" s="4"/>
      <c r="U221" s="4"/>
      <c r="V221" s="4"/>
    </row>
    <row r="222" spans="1:22" ht="15.75" customHeight="1" x14ac:dyDescent="0.2">
      <c r="A222" s="5" t="s">
        <v>1432</v>
      </c>
      <c r="B222" s="27">
        <v>42578</v>
      </c>
      <c r="C222" s="6" t="s">
        <v>1433</v>
      </c>
      <c r="D222" s="5" t="s">
        <v>15</v>
      </c>
      <c r="E222" s="9"/>
      <c r="F222" s="7" t="s">
        <v>1434</v>
      </c>
      <c r="G222" s="7" t="s">
        <v>1435</v>
      </c>
      <c r="H222" s="1" t="s">
        <v>1429</v>
      </c>
      <c r="I222" s="1" t="s">
        <v>1436</v>
      </c>
      <c r="J222" s="1" t="s">
        <v>1437</v>
      </c>
      <c r="K222" s="1" t="s">
        <v>1438</v>
      </c>
      <c r="L222" s="1" t="s">
        <v>1439</v>
      </c>
      <c r="M222" s="10">
        <v>20000000</v>
      </c>
      <c r="N222" s="10">
        <v>47600000</v>
      </c>
      <c r="O222" s="11"/>
      <c r="Q222" s="4"/>
      <c r="R222" s="4"/>
      <c r="S222" s="4"/>
      <c r="T222" s="4"/>
      <c r="U222" s="4"/>
      <c r="V222" s="4"/>
    </row>
    <row r="223" spans="1:22" ht="15.75" customHeight="1" x14ac:dyDescent="0.2">
      <c r="A223" s="5" t="s">
        <v>1440</v>
      </c>
      <c r="B223" s="27">
        <v>41984</v>
      </c>
      <c r="C223" s="6" t="s">
        <v>1441</v>
      </c>
      <c r="D223" s="5" t="s">
        <v>41</v>
      </c>
      <c r="E223" s="9"/>
      <c r="F223" s="7" t="s">
        <v>1442</v>
      </c>
      <c r="G223" s="8"/>
      <c r="H223" s="1" t="s">
        <v>1443</v>
      </c>
      <c r="I223" s="1" t="s">
        <v>1444</v>
      </c>
      <c r="J223" s="1" t="s">
        <v>139</v>
      </c>
      <c r="K223" s="1" t="s">
        <v>1445</v>
      </c>
      <c r="L223" s="1" t="s">
        <v>1446</v>
      </c>
      <c r="M223" s="10">
        <v>127000000</v>
      </c>
      <c r="N223" s="10">
        <v>363200000</v>
      </c>
      <c r="O223" s="11"/>
      <c r="P223" s="4"/>
      <c r="Q223" s="4"/>
      <c r="R223" s="4"/>
      <c r="S223" s="4"/>
      <c r="T223" s="4"/>
      <c r="U223" s="4"/>
      <c r="V223" s="4"/>
    </row>
    <row r="224" spans="1:22" ht="15.75" customHeight="1" x14ac:dyDescent="0.2">
      <c r="A224" s="5" t="s">
        <v>1447</v>
      </c>
      <c r="B224" s="27">
        <v>41887</v>
      </c>
      <c r="C224" s="6" t="s">
        <v>1448</v>
      </c>
      <c r="D224" s="5" t="s">
        <v>63</v>
      </c>
      <c r="E224" s="9"/>
      <c r="F224" s="7" t="s">
        <v>1449</v>
      </c>
      <c r="G224" s="8"/>
      <c r="H224" s="1" t="s">
        <v>717</v>
      </c>
      <c r="I224" s="1" t="s">
        <v>37</v>
      </c>
      <c r="J224" s="1" t="s">
        <v>1450</v>
      </c>
      <c r="K224" s="1" t="s">
        <v>1108</v>
      </c>
      <c r="L224" s="9"/>
      <c r="M224" s="10">
        <v>8500000</v>
      </c>
      <c r="N224" s="10">
        <v>50300000</v>
      </c>
      <c r="O224" s="11"/>
      <c r="P224" s="4"/>
      <c r="Q224" s="4"/>
      <c r="R224" s="4"/>
      <c r="S224" s="4"/>
      <c r="T224" s="4"/>
      <c r="U224" s="4"/>
      <c r="V224" s="4"/>
    </row>
    <row r="225" spans="1:22" ht="15.75" customHeight="1" x14ac:dyDescent="0.2">
      <c r="A225" s="5" t="s">
        <v>1451</v>
      </c>
      <c r="B225" s="27">
        <v>42587</v>
      </c>
      <c r="C225" s="6" t="s">
        <v>1452</v>
      </c>
      <c r="D225" s="5" t="s">
        <v>41</v>
      </c>
      <c r="E225" s="9"/>
      <c r="F225" s="7" t="s">
        <v>1338</v>
      </c>
      <c r="G225" s="8"/>
      <c r="H225" s="1" t="s">
        <v>983</v>
      </c>
      <c r="I225" s="1" t="s">
        <v>1453</v>
      </c>
      <c r="J225" s="1" t="s">
        <v>552</v>
      </c>
      <c r="K225" s="1" t="s">
        <v>696</v>
      </c>
      <c r="L225" s="1" t="s">
        <v>1454</v>
      </c>
      <c r="M225" s="10">
        <v>30000000</v>
      </c>
      <c r="N225" s="10">
        <v>19100000</v>
      </c>
      <c r="O225" s="11"/>
      <c r="Q225" s="4"/>
      <c r="R225" s="4"/>
      <c r="S225" s="4"/>
      <c r="T225" s="4"/>
      <c r="U225" s="4"/>
      <c r="V225" s="4"/>
    </row>
    <row r="226" spans="1:22" ht="15.75" customHeight="1" x14ac:dyDescent="0.2">
      <c r="A226" s="5" t="s">
        <v>1455</v>
      </c>
      <c r="B226" s="27">
        <v>42233</v>
      </c>
      <c r="C226" s="6" t="s">
        <v>1456</v>
      </c>
      <c r="D226" s="5" t="s">
        <v>23</v>
      </c>
      <c r="E226" s="5" t="s">
        <v>15</v>
      </c>
      <c r="F226" s="7" t="s">
        <v>258</v>
      </c>
      <c r="G226" s="8"/>
      <c r="H226" s="1" t="s">
        <v>1445</v>
      </c>
      <c r="I226" s="1" t="s">
        <v>108</v>
      </c>
      <c r="J226" s="1" t="s">
        <v>1457</v>
      </c>
      <c r="K226" s="9"/>
      <c r="L226" s="9"/>
      <c r="M226" s="10">
        <v>5000000</v>
      </c>
      <c r="N226" s="10">
        <v>54400000</v>
      </c>
      <c r="O226" s="11"/>
      <c r="P226" s="4"/>
      <c r="Q226" s="4"/>
      <c r="R226" s="4"/>
      <c r="S226" s="4"/>
      <c r="T226" s="4"/>
      <c r="U226" s="4"/>
      <c r="V226" s="4"/>
    </row>
    <row r="227" spans="1:22" ht="15.75" customHeight="1" x14ac:dyDescent="0.2">
      <c r="A227" s="5" t="s">
        <v>1458</v>
      </c>
      <c r="B227" s="27">
        <v>41894</v>
      </c>
      <c r="C227" s="6" t="s">
        <v>1459</v>
      </c>
      <c r="D227" s="5" t="s">
        <v>32</v>
      </c>
      <c r="E227" s="9"/>
      <c r="F227" s="7" t="s">
        <v>1460</v>
      </c>
      <c r="G227" s="8"/>
      <c r="H227" s="1" t="s">
        <v>858</v>
      </c>
      <c r="I227" s="1" t="s">
        <v>1461</v>
      </c>
      <c r="J227" s="1" t="s">
        <v>1462</v>
      </c>
      <c r="K227" s="9"/>
      <c r="L227" s="9"/>
      <c r="M227" s="10">
        <v>13200000</v>
      </c>
      <c r="N227" s="10">
        <v>54300000</v>
      </c>
      <c r="O227" s="11"/>
      <c r="P227" s="4"/>
      <c r="Q227" s="4"/>
      <c r="R227" s="4"/>
      <c r="S227" s="4"/>
      <c r="T227" s="4"/>
      <c r="U227" s="4"/>
      <c r="V227" s="4"/>
    </row>
    <row r="228" spans="1:22" ht="15.75" customHeight="1" x14ac:dyDescent="0.2">
      <c r="A228" s="5" t="s">
        <v>1463</v>
      </c>
      <c r="B228" s="27">
        <v>41404</v>
      </c>
      <c r="C228" s="6" t="s">
        <v>1464</v>
      </c>
      <c r="D228" s="5" t="s">
        <v>16</v>
      </c>
      <c r="E228" s="9"/>
      <c r="F228" s="7" t="s">
        <v>1465</v>
      </c>
      <c r="G228" s="8"/>
      <c r="H228" s="1" t="s">
        <v>659</v>
      </c>
      <c r="I228" s="1" t="s">
        <v>1466</v>
      </c>
      <c r="J228" s="1" t="s">
        <v>1467</v>
      </c>
      <c r="K228" s="1" t="s">
        <v>1468</v>
      </c>
      <c r="L228" s="1" t="s">
        <v>1469</v>
      </c>
      <c r="M228" s="10">
        <v>2900000</v>
      </c>
      <c r="N228" s="10">
        <v>1000000</v>
      </c>
      <c r="O228" s="11"/>
      <c r="P228" s="4"/>
      <c r="Q228" s="4"/>
      <c r="R228" s="4"/>
      <c r="S228" s="4"/>
      <c r="T228" s="4"/>
      <c r="U228" s="4"/>
      <c r="V228" s="4"/>
    </row>
    <row r="229" spans="1:22" ht="15.75" customHeight="1" x14ac:dyDescent="0.2">
      <c r="A229" s="5" t="s">
        <v>1470</v>
      </c>
      <c r="B229" s="27">
        <v>41708</v>
      </c>
      <c r="C229" s="6" t="s">
        <v>1471</v>
      </c>
      <c r="D229" s="5" t="s">
        <v>144</v>
      </c>
      <c r="E229" s="5" t="s">
        <v>63</v>
      </c>
      <c r="F229" s="7" t="s">
        <v>1472</v>
      </c>
      <c r="G229" s="8"/>
      <c r="H229" s="1" t="s">
        <v>1209</v>
      </c>
      <c r="I229" s="1" t="s">
        <v>1473</v>
      </c>
      <c r="J229" s="1" t="s">
        <v>819</v>
      </c>
      <c r="K229" s="1" t="s">
        <v>1474</v>
      </c>
      <c r="L229" s="1" t="s">
        <v>1475</v>
      </c>
      <c r="M229" s="10">
        <v>125000000</v>
      </c>
      <c r="N229" s="10">
        <v>362600000</v>
      </c>
      <c r="O229" s="11"/>
      <c r="P229" s="4"/>
      <c r="Q229" s="4"/>
      <c r="R229" s="4"/>
      <c r="S229" s="4"/>
      <c r="T229" s="4"/>
      <c r="U229" s="4"/>
      <c r="V229" s="4"/>
    </row>
    <row r="230" spans="1:22" ht="15.75" customHeight="1" x14ac:dyDescent="0.2">
      <c r="A230" s="5" t="s">
        <v>1476</v>
      </c>
      <c r="B230" s="27">
        <v>41666</v>
      </c>
      <c r="C230" s="6" t="s">
        <v>1477</v>
      </c>
      <c r="D230" s="5" t="s">
        <v>15</v>
      </c>
      <c r="E230" s="9"/>
      <c r="F230" s="7" t="s">
        <v>1478</v>
      </c>
      <c r="G230" s="8"/>
      <c r="H230" s="1" t="s">
        <v>138</v>
      </c>
      <c r="I230" s="1" t="s">
        <v>1479</v>
      </c>
      <c r="J230" s="1" t="s">
        <v>1480</v>
      </c>
      <c r="K230" s="1" t="s">
        <v>338</v>
      </c>
      <c r="L230" s="1" t="s">
        <v>1481</v>
      </c>
      <c r="M230" s="10">
        <v>50000000</v>
      </c>
      <c r="N230" s="10">
        <v>222800000</v>
      </c>
      <c r="O230" s="11"/>
      <c r="P230" s="4"/>
      <c r="Q230" s="4"/>
      <c r="R230" s="4"/>
      <c r="S230" s="4"/>
      <c r="T230" s="4"/>
      <c r="U230" s="4"/>
      <c r="V230" s="4"/>
    </row>
    <row r="231" spans="1:22" ht="15.75" customHeight="1" x14ac:dyDescent="0.2">
      <c r="A231" s="5" t="s">
        <v>1482</v>
      </c>
      <c r="B231" s="27">
        <v>41425</v>
      </c>
      <c r="C231" s="6" t="s">
        <v>1483</v>
      </c>
      <c r="D231" s="5" t="s">
        <v>32</v>
      </c>
      <c r="E231" s="9"/>
      <c r="F231" s="7" t="s">
        <v>1484</v>
      </c>
      <c r="G231" s="8"/>
      <c r="H231" s="1" t="s">
        <v>214</v>
      </c>
      <c r="I231" s="1" t="s">
        <v>1485</v>
      </c>
      <c r="J231" s="1" t="s">
        <v>331</v>
      </c>
      <c r="K231" s="1" t="s">
        <v>1486</v>
      </c>
      <c r="L231" s="1" t="s">
        <v>1487</v>
      </c>
      <c r="M231" s="10">
        <v>75000000</v>
      </c>
      <c r="N231" s="10">
        <v>351700000</v>
      </c>
      <c r="O231" s="11"/>
      <c r="P231" s="4"/>
      <c r="Q231" s="4"/>
      <c r="R231" s="4"/>
      <c r="S231" s="4"/>
      <c r="T231" s="4"/>
      <c r="U231" s="4"/>
      <c r="V231" s="4"/>
    </row>
    <row r="232" spans="1:22" ht="15.75" customHeight="1" x14ac:dyDescent="0.2">
      <c r="A232" s="5" t="s">
        <v>1488</v>
      </c>
      <c r="B232" s="27">
        <v>42527</v>
      </c>
      <c r="C232" s="6" t="s">
        <v>1489</v>
      </c>
      <c r="D232" s="5" t="s">
        <v>15</v>
      </c>
      <c r="E232" s="9"/>
      <c r="F232" s="7" t="s">
        <v>1119</v>
      </c>
      <c r="G232" s="8"/>
      <c r="H232" s="1" t="s">
        <v>1487</v>
      </c>
      <c r="I232" s="1" t="s">
        <v>214</v>
      </c>
      <c r="J232" s="1" t="s">
        <v>1486</v>
      </c>
      <c r="K232" s="1" t="s">
        <v>1429</v>
      </c>
      <c r="L232" s="1" t="s">
        <v>1490</v>
      </c>
      <c r="M232" s="10">
        <v>90000000</v>
      </c>
      <c r="N232" s="10">
        <v>320900000</v>
      </c>
      <c r="O232" s="11"/>
      <c r="Q232" s="4"/>
      <c r="R232" s="4"/>
      <c r="S232" s="4"/>
      <c r="T232" s="4"/>
      <c r="U232" s="4"/>
      <c r="V232" s="4"/>
    </row>
    <row r="233" spans="1:22" ht="15.75" customHeight="1" x14ac:dyDescent="0.2">
      <c r="A233" s="5" t="s">
        <v>1491</v>
      </c>
      <c r="B233" s="27">
        <v>41374</v>
      </c>
      <c r="C233" s="6" t="s">
        <v>1492</v>
      </c>
      <c r="D233" s="5" t="s">
        <v>23</v>
      </c>
      <c r="E233" s="5" t="s">
        <v>158</v>
      </c>
      <c r="F233" s="7" t="s">
        <v>1493</v>
      </c>
      <c r="G233" s="8"/>
      <c r="H233" s="1" t="s">
        <v>700</v>
      </c>
      <c r="I233" s="1" t="s">
        <v>1494</v>
      </c>
      <c r="J233" s="1" t="s">
        <v>1495</v>
      </c>
      <c r="K233" s="1" t="s">
        <v>331</v>
      </c>
      <c r="L233" s="1" t="s">
        <v>888</v>
      </c>
      <c r="M233" s="10">
        <v>120000000</v>
      </c>
      <c r="N233" s="10">
        <v>286200000</v>
      </c>
      <c r="O233" s="11"/>
      <c r="P233" s="4"/>
      <c r="Q233" s="4"/>
      <c r="R233" s="4"/>
      <c r="S233" s="4"/>
      <c r="T233" s="4"/>
      <c r="U233" s="4"/>
      <c r="V233" s="4"/>
    </row>
    <row r="234" spans="1:22" ht="15.75" customHeight="1" x14ac:dyDescent="0.2">
      <c r="A234" s="5" t="s">
        <v>1496</v>
      </c>
      <c r="B234" s="27">
        <v>41355</v>
      </c>
      <c r="C234" s="6" t="s">
        <v>1497</v>
      </c>
      <c r="D234" s="5" t="s">
        <v>23</v>
      </c>
      <c r="E234" s="9"/>
      <c r="F234" s="7" t="s">
        <v>1498</v>
      </c>
      <c r="G234" s="8"/>
      <c r="H234" s="1" t="s">
        <v>468</v>
      </c>
      <c r="I234" s="1" t="s">
        <v>1255</v>
      </c>
      <c r="J234" s="1" t="s">
        <v>331</v>
      </c>
      <c r="K234" s="1" t="s">
        <v>1499</v>
      </c>
      <c r="L234" s="1" t="s">
        <v>1500</v>
      </c>
      <c r="M234" s="10">
        <v>70000000</v>
      </c>
      <c r="N234" s="10">
        <v>161000000</v>
      </c>
      <c r="O234" s="11"/>
      <c r="P234" s="4"/>
      <c r="Q234" s="4"/>
      <c r="R234" s="4"/>
      <c r="S234" s="4"/>
      <c r="T234" s="4"/>
      <c r="U234" s="4"/>
      <c r="V234" s="4"/>
    </row>
    <row r="235" spans="1:22" ht="15.75" customHeight="1" x14ac:dyDescent="0.2">
      <c r="A235" s="5" t="s">
        <v>1501</v>
      </c>
      <c r="B235" s="27">
        <v>41515</v>
      </c>
      <c r="C235" s="6" t="s">
        <v>1502</v>
      </c>
      <c r="D235" s="5" t="s">
        <v>221</v>
      </c>
      <c r="E235" s="5" t="s">
        <v>295</v>
      </c>
      <c r="F235" s="7" t="s">
        <v>1503</v>
      </c>
      <c r="G235" s="8"/>
      <c r="H235" s="1" t="s">
        <v>1504</v>
      </c>
      <c r="I235" s="1" t="s">
        <v>1505</v>
      </c>
      <c r="J235" s="1" t="s">
        <v>1506</v>
      </c>
      <c r="K235" s="1" t="s">
        <v>1507</v>
      </c>
      <c r="L235" s="1" t="s">
        <v>1508</v>
      </c>
      <c r="M235" s="10">
        <v>10000000</v>
      </c>
      <c r="N235" s="10">
        <v>68500000</v>
      </c>
      <c r="O235" s="11"/>
      <c r="P235" s="4"/>
      <c r="Q235" s="4"/>
      <c r="R235" s="4"/>
      <c r="S235" s="4"/>
      <c r="T235" s="4"/>
      <c r="U235" s="4"/>
      <c r="V235" s="4"/>
    </row>
    <row r="236" spans="1:22" ht="15.75" customHeight="1" x14ac:dyDescent="0.2">
      <c r="A236" s="5" t="s">
        <v>1509</v>
      </c>
      <c r="B236" s="27">
        <v>40935</v>
      </c>
      <c r="C236" s="6" t="s">
        <v>1510</v>
      </c>
      <c r="D236" s="5" t="s">
        <v>32</v>
      </c>
      <c r="E236" s="5" t="s">
        <v>182</v>
      </c>
      <c r="F236" s="7" t="s">
        <v>1511</v>
      </c>
      <c r="G236" s="8"/>
      <c r="H236" s="1" t="s">
        <v>1512</v>
      </c>
      <c r="I236" s="1" t="s">
        <v>1513</v>
      </c>
      <c r="J236" s="1" t="s">
        <v>1514</v>
      </c>
      <c r="K236" s="1" t="s">
        <v>1515</v>
      </c>
      <c r="L236" s="1" t="s">
        <v>1516</v>
      </c>
      <c r="M236" s="10">
        <v>40000000</v>
      </c>
      <c r="N236" s="10">
        <v>36900000</v>
      </c>
      <c r="O236" s="11"/>
      <c r="P236" s="4"/>
      <c r="Q236" s="4"/>
      <c r="R236" s="4"/>
      <c r="S236" s="4"/>
      <c r="T236" s="4"/>
      <c r="U236" s="4"/>
      <c r="V236" s="4"/>
    </row>
    <row r="237" spans="1:22" ht="15.75" customHeight="1" x14ac:dyDescent="0.2">
      <c r="A237" s="5" t="s">
        <v>1517</v>
      </c>
      <c r="B237" s="27">
        <v>41936</v>
      </c>
      <c r="C237" s="6" t="s">
        <v>1518</v>
      </c>
      <c r="D237" s="5" t="s">
        <v>16</v>
      </c>
      <c r="E237" s="9"/>
      <c r="F237" s="7" t="s">
        <v>1519</v>
      </c>
      <c r="G237" s="8"/>
      <c r="H237" s="1" t="s">
        <v>1520</v>
      </c>
      <c r="I237" s="1" t="s">
        <v>1320</v>
      </c>
      <c r="J237" s="1" t="s">
        <v>1521</v>
      </c>
      <c r="K237" s="1" t="s">
        <v>1522</v>
      </c>
      <c r="L237" s="1" t="s">
        <v>1523</v>
      </c>
      <c r="M237" s="10">
        <v>5000000</v>
      </c>
      <c r="N237" s="10">
        <v>103600000</v>
      </c>
      <c r="O237" s="11"/>
      <c r="P237" s="4"/>
      <c r="Q237" s="4"/>
      <c r="R237" s="4"/>
      <c r="S237" s="4"/>
      <c r="T237" s="4"/>
      <c r="U237" s="4"/>
      <c r="V237" s="4"/>
    </row>
    <row r="238" spans="1:22" ht="15.75" customHeight="1" x14ac:dyDescent="0.2">
      <c r="A238" s="5" t="s">
        <v>1524</v>
      </c>
      <c r="B238" s="27">
        <v>42258</v>
      </c>
      <c r="C238" s="6" t="s">
        <v>1525</v>
      </c>
      <c r="D238" s="5" t="s">
        <v>41</v>
      </c>
      <c r="E238" s="5" t="s">
        <v>63</v>
      </c>
      <c r="F238" s="7" t="s">
        <v>1526</v>
      </c>
      <c r="G238" s="8"/>
      <c r="H238" s="1" t="s">
        <v>1527</v>
      </c>
      <c r="I238" s="1" t="s">
        <v>1170</v>
      </c>
      <c r="J238" s="1" t="s">
        <v>1528</v>
      </c>
      <c r="K238" s="1" t="s">
        <v>154</v>
      </c>
      <c r="L238" s="1" t="s">
        <v>1529</v>
      </c>
      <c r="M238" s="10">
        <v>28000000</v>
      </c>
      <c r="N238" s="10">
        <v>8600000</v>
      </c>
      <c r="O238" s="11"/>
      <c r="P238" s="4"/>
      <c r="Q238" s="4"/>
      <c r="R238" s="4"/>
      <c r="S238" s="4"/>
      <c r="T238" s="4"/>
      <c r="U238" s="4"/>
      <c r="V238" s="4"/>
    </row>
    <row r="239" spans="1:22" ht="15.75" customHeight="1" x14ac:dyDescent="0.2">
      <c r="A239" s="5" t="s">
        <v>1530</v>
      </c>
      <c r="B239" s="27">
        <v>41467</v>
      </c>
      <c r="C239" s="6" t="s">
        <v>1531</v>
      </c>
      <c r="D239" s="5" t="s">
        <v>23</v>
      </c>
      <c r="E239" s="5" t="s">
        <v>158</v>
      </c>
      <c r="F239" s="7" t="s">
        <v>536</v>
      </c>
      <c r="G239" s="8"/>
      <c r="H239" s="1" t="s">
        <v>539</v>
      </c>
      <c r="I239" s="1" t="s">
        <v>1532</v>
      </c>
      <c r="J239" s="1" t="s">
        <v>858</v>
      </c>
      <c r="K239" s="1" t="s">
        <v>982</v>
      </c>
      <c r="L239" s="1" t="s">
        <v>1533</v>
      </c>
      <c r="M239" s="10">
        <v>190000000</v>
      </c>
      <c r="N239" s="10">
        <v>411000000</v>
      </c>
      <c r="O239" s="11"/>
      <c r="P239" s="4"/>
      <c r="Q239" s="4"/>
      <c r="R239" s="4"/>
      <c r="S239" s="4"/>
      <c r="T239" s="4"/>
      <c r="U239" s="4"/>
      <c r="V239" s="4"/>
    </row>
    <row r="240" spans="1:22" ht="15.75" customHeight="1" x14ac:dyDescent="0.2">
      <c r="A240" s="5" t="s">
        <v>1534</v>
      </c>
      <c r="B240" s="27">
        <v>41390</v>
      </c>
      <c r="C240" s="6" t="s">
        <v>1535</v>
      </c>
      <c r="D240" s="5" t="s">
        <v>23</v>
      </c>
      <c r="E240" s="5" t="s">
        <v>41</v>
      </c>
      <c r="F240" s="7" t="s">
        <v>24</v>
      </c>
      <c r="G240" s="8"/>
      <c r="H240" s="1" t="s">
        <v>34</v>
      </c>
      <c r="I240" s="1" t="s">
        <v>448</v>
      </c>
      <c r="J240" s="1" t="s">
        <v>1301</v>
      </c>
      <c r="K240" s="1" t="s">
        <v>1536</v>
      </c>
      <c r="L240" s="1" t="s">
        <v>154</v>
      </c>
      <c r="M240" s="10">
        <v>26000000</v>
      </c>
      <c r="N240" s="10">
        <v>86200000</v>
      </c>
      <c r="O240" s="11"/>
      <c r="P240" s="4"/>
      <c r="Q240" s="4"/>
      <c r="R240" s="4"/>
      <c r="S240" s="4"/>
      <c r="T240" s="4"/>
      <c r="U240" s="4"/>
      <c r="V240" s="4"/>
    </row>
    <row r="241" spans="1:22" ht="15.75" customHeight="1" x14ac:dyDescent="0.2">
      <c r="A241" s="5" t="s">
        <v>1537</v>
      </c>
      <c r="B241" s="27">
        <v>42277</v>
      </c>
      <c r="C241" s="6" t="s">
        <v>1538</v>
      </c>
      <c r="D241" s="5" t="s">
        <v>53</v>
      </c>
      <c r="E241" s="5" t="s">
        <v>144</v>
      </c>
      <c r="F241" s="7" t="s">
        <v>1539</v>
      </c>
      <c r="G241" s="8"/>
      <c r="H241" s="1" t="s">
        <v>463</v>
      </c>
      <c r="I241" s="1" t="s">
        <v>1540</v>
      </c>
      <c r="J241" s="1" t="s">
        <v>168</v>
      </c>
      <c r="K241" s="1" t="s">
        <v>739</v>
      </c>
      <c r="L241" s="1" t="s">
        <v>1541</v>
      </c>
      <c r="M241" s="10">
        <v>150000000</v>
      </c>
      <c r="N241" s="10">
        <v>128400000</v>
      </c>
      <c r="O241" s="11"/>
      <c r="P241" s="4"/>
      <c r="Q241" s="4"/>
      <c r="R241" s="4"/>
      <c r="S241" s="4"/>
      <c r="T241" s="4"/>
      <c r="U241" s="4"/>
      <c r="V241" s="4"/>
    </row>
    <row r="242" spans="1:22" ht="15.75" customHeight="1" x14ac:dyDescent="0.2">
      <c r="A242" s="5" t="s">
        <v>1542</v>
      </c>
      <c r="B242" s="27">
        <v>42209</v>
      </c>
      <c r="C242" s="6" t="s">
        <v>1543</v>
      </c>
      <c r="D242" s="5" t="s">
        <v>182</v>
      </c>
      <c r="E242" s="5" t="s">
        <v>322</v>
      </c>
      <c r="F242" s="7" t="s">
        <v>1544</v>
      </c>
      <c r="G242" s="8"/>
      <c r="H242" s="1" t="s">
        <v>1545</v>
      </c>
      <c r="I242" s="1" t="s">
        <v>1546</v>
      </c>
      <c r="J242" s="9"/>
      <c r="K242" s="9"/>
      <c r="L242" s="9"/>
      <c r="M242" s="10">
        <v>12000000</v>
      </c>
      <c r="N242" s="10">
        <v>85500000</v>
      </c>
      <c r="O242" s="11"/>
      <c r="P242" s="4"/>
      <c r="Q242" s="4"/>
      <c r="R242" s="4"/>
      <c r="S242" s="4"/>
      <c r="T242" s="4"/>
      <c r="U242" s="4"/>
      <c r="V242" s="4"/>
    </row>
    <row r="243" spans="1:22" ht="15.75" customHeight="1" x14ac:dyDescent="0.2">
      <c r="A243" s="5" t="s">
        <v>1547</v>
      </c>
      <c r="B243" s="27">
        <v>41201</v>
      </c>
      <c r="C243" s="6" t="s">
        <v>1548</v>
      </c>
      <c r="D243" s="5" t="s">
        <v>15</v>
      </c>
      <c r="E243" s="9"/>
      <c r="F243" s="7" t="s">
        <v>1435</v>
      </c>
      <c r="G243" s="7" t="s">
        <v>1434</v>
      </c>
      <c r="H243" s="1" t="s">
        <v>1549</v>
      </c>
      <c r="I243" s="1" t="s">
        <v>1550</v>
      </c>
      <c r="J243" s="9"/>
      <c r="K243" s="9"/>
      <c r="L243" s="9"/>
      <c r="M243" s="10">
        <v>5000000</v>
      </c>
      <c r="N243" s="10">
        <v>142800000</v>
      </c>
      <c r="O243" s="11"/>
      <c r="P243" s="4"/>
      <c r="Q243" s="4"/>
      <c r="R243" s="4"/>
      <c r="S243" s="4"/>
      <c r="T243" s="4"/>
      <c r="U243" s="4"/>
      <c r="V243" s="4"/>
    </row>
    <row r="244" spans="1:22" ht="15.75" customHeight="1" x14ac:dyDescent="0.2">
      <c r="A244" s="5" t="s">
        <v>1551</v>
      </c>
      <c r="B244" s="27">
        <v>42300</v>
      </c>
      <c r="C244" s="6" t="s">
        <v>1552</v>
      </c>
      <c r="D244" s="5" t="s">
        <v>16</v>
      </c>
      <c r="E244" s="9"/>
      <c r="F244" s="7" t="s">
        <v>1553</v>
      </c>
      <c r="G244" s="8"/>
      <c r="H244" s="1" t="s">
        <v>1550</v>
      </c>
      <c r="I244" s="1" t="s">
        <v>1554</v>
      </c>
      <c r="J244" s="9"/>
      <c r="K244" s="9"/>
      <c r="L244" s="9"/>
      <c r="M244" s="10">
        <v>10000000</v>
      </c>
      <c r="N244" s="10">
        <v>78100000</v>
      </c>
      <c r="O244" s="11"/>
      <c r="P244" s="4"/>
      <c r="Q244" s="4"/>
      <c r="R244" s="4"/>
      <c r="S244" s="4"/>
      <c r="T244" s="4"/>
      <c r="U244" s="4"/>
      <c r="V244" s="4"/>
    </row>
    <row r="245" spans="1:22" ht="15.75" customHeight="1" x14ac:dyDescent="0.2">
      <c r="A245" s="5" t="s">
        <v>1555</v>
      </c>
      <c r="B245" s="27">
        <v>41138</v>
      </c>
      <c r="C245" s="6" t="s">
        <v>1556</v>
      </c>
      <c r="D245" s="5" t="s">
        <v>53</v>
      </c>
      <c r="E245" s="9"/>
      <c r="F245" s="7" t="s">
        <v>1557</v>
      </c>
      <c r="G245" s="8"/>
      <c r="H245" s="1" t="s">
        <v>569</v>
      </c>
      <c r="I245" s="1" t="s">
        <v>1558</v>
      </c>
      <c r="J245" s="1" t="s">
        <v>718</v>
      </c>
      <c r="K245" s="1" t="s">
        <v>167</v>
      </c>
      <c r="L245" s="1" t="s">
        <v>1428</v>
      </c>
      <c r="M245" s="10">
        <v>60000000</v>
      </c>
      <c r="N245" s="10">
        <v>107100000</v>
      </c>
      <c r="O245" s="11"/>
      <c r="P245" s="4"/>
      <c r="Q245" s="4"/>
      <c r="R245" s="4"/>
      <c r="S245" s="4"/>
      <c r="T245" s="4"/>
      <c r="U245" s="4"/>
      <c r="V245" s="4"/>
    </row>
    <row r="246" spans="1:22" ht="15.75" customHeight="1" x14ac:dyDescent="0.2">
      <c r="A246" s="5" t="s">
        <v>1559</v>
      </c>
      <c r="B246" s="27">
        <v>41268</v>
      </c>
      <c r="C246" s="6" t="s">
        <v>1560</v>
      </c>
      <c r="D246" s="5" t="s">
        <v>41</v>
      </c>
      <c r="E246" s="9"/>
      <c r="F246" s="7" t="s">
        <v>1561</v>
      </c>
      <c r="G246" s="8"/>
      <c r="H246" s="1" t="s">
        <v>1562</v>
      </c>
      <c r="I246" s="1" t="s">
        <v>1563</v>
      </c>
      <c r="J246" s="1" t="s">
        <v>1564</v>
      </c>
      <c r="K246" s="1" t="s">
        <v>1565</v>
      </c>
      <c r="L246" s="1" t="s">
        <v>1566</v>
      </c>
      <c r="M246" s="10">
        <v>25000000</v>
      </c>
      <c r="N246" s="10">
        <v>119800000</v>
      </c>
      <c r="O246" s="11"/>
      <c r="P246" s="4"/>
      <c r="Q246" s="4"/>
      <c r="R246" s="4"/>
      <c r="S246" s="4"/>
      <c r="T246" s="4"/>
      <c r="U246" s="4"/>
      <c r="V246" s="4"/>
    </row>
    <row r="247" spans="1:22" ht="15.75" customHeight="1" x14ac:dyDescent="0.2">
      <c r="A247" s="5" t="s">
        <v>1567</v>
      </c>
      <c r="B247" s="27">
        <v>41299</v>
      </c>
      <c r="C247" s="6" t="s">
        <v>1568</v>
      </c>
      <c r="D247" s="5" t="s">
        <v>32</v>
      </c>
      <c r="E247" s="5" t="s">
        <v>23</v>
      </c>
      <c r="F247" s="7" t="s">
        <v>1569</v>
      </c>
      <c r="G247" s="8"/>
      <c r="H247" s="1" t="s">
        <v>1334</v>
      </c>
      <c r="I247" s="1" t="s">
        <v>972</v>
      </c>
      <c r="J247" s="1" t="s">
        <v>242</v>
      </c>
      <c r="K247" s="1" t="s">
        <v>1570</v>
      </c>
      <c r="L247" s="1" t="s">
        <v>643</v>
      </c>
      <c r="M247" s="10">
        <v>35000000</v>
      </c>
      <c r="N247" s="10">
        <v>48500000</v>
      </c>
      <c r="O247" s="11"/>
      <c r="P247" s="4"/>
      <c r="Q247" s="4"/>
      <c r="R247" s="4"/>
      <c r="S247" s="4"/>
      <c r="T247" s="4"/>
      <c r="U247" s="4"/>
      <c r="V247" s="4"/>
    </row>
    <row r="248" spans="1:22" ht="15.75" customHeight="1" x14ac:dyDescent="0.2">
      <c r="A248" s="5" t="s">
        <v>1571</v>
      </c>
      <c r="B248" s="27">
        <v>42111</v>
      </c>
      <c r="C248" s="6" t="s">
        <v>1572</v>
      </c>
      <c r="D248" s="5" t="s">
        <v>23</v>
      </c>
      <c r="E248" s="5" t="s">
        <v>41</v>
      </c>
      <c r="F248" s="7" t="s">
        <v>1561</v>
      </c>
      <c r="G248" s="8"/>
      <c r="H248" s="1" t="s">
        <v>917</v>
      </c>
      <c r="I248" s="1" t="s">
        <v>1573</v>
      </c>
      <c r="J248" s="1" t="s">
        <v>1574</v>
      </c>
      <c r="K248" s="1" t="s">
        <v>1575</v>
      </c>
      <c r="L248" s="1" t="s">
        <v>1576</v>
      </c>
      <c r="M248" s="10">
        <v>40000000</v>
      </c>
      <c r="N248" s="10">
        <v>107600000</v>
      </c>
      <c r="O248" s="11"/>
      <c r="P248" s="4"/>
      <c r="Q248" s="4"/>
      <c r="R248" s="4"/>
      <c r="S248" s="4"/>
      <c r="T248" s="4"/>
      <c r="U248" s="4"/>
      <c r="V248" s="4"/>
    </row>
    <row r="249" spans="1:22" ht="15.75" customHeight="1" x14ac:dyDescent="0.2">
      <c r="A249" s="5" t="s">
        <v>1577</v>
      </c>
      <c r="B249" s="27">
        <v>42258</v>
      </c>
      <c r="C249" s="6" t="s">
        <v>1578</v>
      </c>
      <c r="D249" s="5" t="s">
        <v>62</v>
      </c>
      <c r="E249" s="5" t="s">
        <v>63</v>
      </c>
      <c r="F249" s="7" t="s">
        <v>1579</v>
      </c>
      <c r="G249" s="8"/>
      <c r="H249" s="1" t="s">
        <v>1580</v>
      </c>
      <c r="I249" s="1" t="s">
        <v>1581</v>
      </c>
      <c r="J249" s="1" t="s">
        <v>1582</v>
      </c>
      <c r="K249" s="1" t="s">
        <v>1583</v>
      </c>
      <c r="L249" s="1" t="s">
        <v>1584</v>
      </c>
      <c r="M249" s="10">
        <v>19000000</v>
      </c>
      <c r="N249" s="10">
        <v>5400000</v>
      </c>
      <c r="O249" s="11"/>
      <c r="P249" s="4"/>
      <c r="Q249" s="4"/>
      <c r="R249" s="4"/>
      <c r="S249" s="4"/>
      <c r="T249" s="4"/>
      <c r="U249" s="4"/>
      <c r="V249" s="4"/>
    </row>
    <row r="250" spans="1:22" ht="15.75" customHeight="1" x14ac:dyDescent="0.2">
      <c r="A250" s="5" t="s">
        <v>1585</v>
      </c>
      <c r="B250" s="27">
        <v>41957</v>
      </c>
      <c r="C250" s="6" t="s">
        <v>1586</v>
      </c>
      <c r="D250" s="5" t="s">
        <v>190</v>
      </c>
      <c r="E250" s="9"/>
      <c r="F250" s="7" t="s">
        <v>1587</v>
      </c>
      <c r="G250" s="8"/>
      <c r="H250" s="1" t="s">
        <v>1588</v>
      </c>
      <c r="I250" s="1" t="s">
        <v>43</v>
      </c>
      <c r="J250" s="1" t="s">
        <v>1589</v>
      </c>
      <c r="K250" s="1" t="s">
        <v>1590</v>
      </c>
      <c r="L250" s="1" t="s">
        <v>353</v>
      </c>
      <c r="M250" s="10">
        <v>132000000</v>
      </c>
      <c r="N250" s="10">
        <v>373000000</v>
      </c>
      <c r="O250" s="11"/>
      <c r="P250" s="4"/>
      <c r="Q250" s="4"/>
      <c r="R250" s="4"/>
      <c r="S250" s="4"/>
      <c r="T250" s="4"/>
      <c r="U250" s="4"/>
      <c r="V250" s="4"/>
    </row>
    <row r="251" spans="1:22" ht="15.75" customHeight="1" x14ac:dyDescent="0.2">
      <c r="A251" s="5" t="s">
        <v>1591</v>
      </c>
      <c r="B251" s="27">
        <v>41089</v>
      </c>
      <c r="C251" s="6" t="s">
        <v>1592</v>
      </c>
      <c r="D251" s="5" t="s">
        <v>63</v>
      </c>
      <c r="E251" s="9"/>
      <c r="F251" s="7" t="s">
        <v>1593</v>
      </c>
      <c r="G251" s="8"/>
      <c r="H251" s="1" t="s">
        <v>1097</v>
      </c>
      <c r="I251" s="1" t="s">
        <v>1302</v>
      </c>
      <c r="J251" s="1" t="s">
        <v>556</v>
      </c>
      <c r="K251" s="1" t="s">
        <v>1267</v>
      </c>
      <c r="L251" s="1" t="s">
        <v>1594</v>
      </c>
      <c r="M251" s="10">
        <v>16000000</v>
      </c>
      <c r="N251" s="10">
        <v>12400000</v>
      </c>
      <c r="O251" s="11"/>
      <c r="P251" s="4"/>
      <c r="Q251" s="4"/>
      <c r="R251" s="4"/>
      <c r="S251" s="4"/>
      <c r="T251" s="4"/>
      <c r="U251" s="4"/>
      <c r="V251" s="4"/>
    </row>
    <row r="252" spans="1:22" ht="15.75" customHeight="1" x14ac:dyDescent="0.2">
      <c r="A252" s="5" t="s">
        <v>1595</v>
      </c>
      <c r="B252" s="27">
        <v>41493</v>
      </c>
      <c r="C252" s="6" t="s">
        <v>1596</v>
      </c>
      <c r="D252" s="5" t="s">
        <v>144</v>
      </c>
      <c r="E252" s="5" t="s">
        <v>53</v>
      </c>
      <c r="F252" s="7" t="s">
        <v>1597</v>
      </c>
      <c r="G252" s="8"/>
      <c r="H252" s="1" t="s">
        <v>819</v>
      </c>
      <c r="I252" s="1" t="s">
        <v>1598</v>
      </c>
      <c r="J252" s="1" t="s">
        <v>1520</v>
      </c>
      <c r="K252" s="1" t="s">
        <v>1599</v>
      </c>
      <c r="L252" s="1" t="s">
        <v>1600</v>
      </c>
      <c r="M252" s="10">
        <v>90000000</v>
      </c>
      <c r="N252" s="10">
        <v>202200000</v>
      </c>
      <c r="O252" s="11"/>
      <c r="P252" s="4"/>
      <c r="Q252" s="4"/>
      <c r="R252" s="4"/>
      <c r="S252" s="4"/>
      <c r="T252" s="4"/>
      <c r="U252" s="4"/>
      <c r="V252" s="4"/>
    </row>
    <row r="253" spans="1:22" ht="15.75" customHeight="1" x14ac:dyDescent="0.2">
      <c r="A253" s="5" t="s">
        <v>1601</v>
      </c>
      <c r="B253" s="27">
        <v>41187</v>
      </c>
      <c r="C253" s="6" t="s">
        <v>1602</v>
      </c>
      <c r="D253" s="5" t="s">
        <v>41</v>
      </c>
      <c r="E253" s="5" t="s">
        <v>295</v>
      </c>
      <c r="F253" s="7" t="s">
        <v>1603</v>
      </c>
      <c r="G253" s="8"/>
      <c r="H253" s="1" t="s">
        <v>718</v>
      </c>
      <c r="I253" s="1" t="s">
        <v>1604</v>
      </c>
      <c r="J253" s="1" t="s">
        <v>1605</v>
      </c>
      <c r="K253" s="1" t="s">
        <v>1606</v>
      </c>
      <c r="L253" s="1" t="s">
        <v>1607</v>
      </c>
      <c r="M253" s="10">
        <v>17000000</v>
      </c>
      <c r="N253" s="10">
        <v>115400000</v>
      </c>
      <c r="O253" s="11"/>
      <c r="P253" s="4"/>
      <c r="Q253" s="4"/>
      <c r="R253" s="4"/>
      <c r="S253" s="4"/>
      <c r="T253" s="4"/>
      <c r="U253" s="4"/>
      <c r="V253" s="4"/>
    </row>
    <row r="254" spans="1:22" ht="15.75" customHeight="1" x14ac:dyDescent="0.2">
      <c r="A254" s="5" t="s">
        <v>1608</v>
      </c>
      <c r="B254" s="27">
        <v>42114</v>
      </c>
      <c r="C254" s="6" t="s">
        <v>1609</v>
      </c>
      <c r="D254" s="5" t="s">
        <v>41</v>
      </c>
      <c r="E254" s="9"/>
      <c r="F254" s="7" t="s">
        <v>1302</v>
      </c>
      <c r="G254" s="8"/>
      <c r="H254" s="1" t="s">
        <v>718</v>
      </c>
      <c r="I254" s="1" t="s">
        <v>1605</v>
      </c>
      <c r="J254" s="1" t="s">
        <v>1610</v>
      </c>
      <c r="K254" s="1" t="s">
        <v>1611</v>
      </c>
      <c r="L254" s="1" t="s">
        <v>1612</v>
      </c>
      <c r="M254" s="10">
        <v>29000000</v>
      </c>
      <c r="N254" s="10">
        <v>287100000</v>
      </c>
      <c r="O254" s="11"/>
      <c r="P254" s="4"/>
      <c r="Q254" s="4"/>
      <c r="R254" s="4"/>
      <c r="S254" s="4"/>
      <c r="T254" s="4"/>
      <c r="U254" s="4"/>
      <c r="V254" s="4"/>
    </row>
    <row r="255" spans="1:22" ht="15.75" customHeight="1" x14ac:dyDescent="0.2">
      <c r="A255" s="5" t="s">
        <v>1613</v>
      </c>
      <c r="B255" s="27">
        <v>42209</v>
      </c>
      <c r="C255" s="6" t="s">
        <v>1614</v>
      </c>
      <c r="D255" s="5" t="s">
        <v>41</v>
      </c>
      <c r="E255" s="5" t="s">
        <v>23</v>
      </c>
      <c r="F255" s="7" t="s">
        <v>1615</v>
      </c>
      <c r="G255" s="8"/>
      <c r="H255" s="1" t="s">
        <v>365</v>
      </c>
      <c r="I255" s="1" t="s">
        <v>917</v>
      </c>
      <c r="J255" s="1" t="s">
        <v>1134</v>
      </c>
      <c r="K255" s="1" t="s">
        <v>1616</v>
      </c>
      <c r="L255" s="1" t="s">
        <v>1617</v>
      </c>
      <c r="M255" s="10">
        <v>129000000</v>
      </c>
      <c r="N255" s="10">
        <v>244900000</v>
      </c>
      <c r="O255" s="11"/>
      <c r="P255" s="4"/>
      <c r="Q255" s="4"/>
      <c r="R255" s="4"/>
      <c r="S255" s="4"/>
      <c r="T255" s="4"/>
      <c r="U255" s="4"/>
      <c r="V255" s="4"/>
    </row>
    <row r="256" spans="1:22" ht="15.75" customHeight="1" x14ac:dyDescent="0.2">
      <c r="A256" s="5" t="s">
        <v>1618</v>
      </c>
      <c r="B256" s="27">
        <v>42363</v>
      </c>
      <c r="C256" s="6" t="s">
        <v>1619</v>
      </c>
      <c r="D256" s="5" t="s">
        <v>23</v>
      </c>
      <c r="E256" s="5" t="s">
        <v>15</v>
      </c>
      <c r="F256" s="7" t="s">
        <v>1620</v>
      </c>
      <c r="G256" s="8"/>
      <c r="H256" s="1" t="s">
        <v>1621</v>
      </c>
      <c r="I256" s="1" t="s">
        <v>1622</v>
      </c>
      <c r="J256" s="1" t="s">
        <v>1475</v>
      </c>
      <c r="K256" s="1" t="s">
        <v>1227</v>
      </c>
      <c r="L256" s="9"/>
      <c r="M256" s="10">
        <v>105000000</v>
      </c>
      <c r="N256" s="10">
        <v>133699999.99999999</v>
      </c>
      <c r="O256" s="11"/>
      <c r="P256" s="4"/>
      <c r="Q256" s="4"/>
      <c r="R256" s="4"/>
      <c r="S256" s="4"/>
      <c r="T256" s="4"/>
      <c r="U256" s="4"/>
      <c r="V256" s="4"/>
    </row>
    <row r="257" spans="1:22" ht="15.75" customHeight="1" x14ac:dyDescent="0.2">
      <c r="A257" s="5" t="s">
        <v>1623</v>
      </c>
      <c r="B257" s="27">
        <v>42264</v>
      </c>
      <c r="C257" s="6" t="s">
        <v>1624</v>
      </c>
      <c r="D257" s="5" t="s">
        <v>23</v>
      </c>
      <c r="E257" s="9"/>
      <c r="F257" s="7" t="s">
        <v>1625</v>
      </c>
      <c r="G257" s="8"/>
      <c r="H257" s="1" t="s">
        <v>1626</v>
      </c>
      <c r="I257" s="1" t="s">
        <v>1627</v>
      </c>
      <c r="J257" s="1" t="s">
        <v>1628</v>
      </c>
      <c r="K257" s="1" t="s">
        <v>1629</v>
      </c>
      <c r="L257" s="1" t="s">
        <v>1630</v>
      </c>
      <c r="M257" s="10">
        <v>2400000</v>
      </c>
      <c r="N257" s="10">
        <v>17300000</v>
      </c>
      <c r="O257" s="11"/>
      <c r="P257" s="4"/>
      <c r="Q257" s="4"/>
      <c r="R257" s="4"/>
      <c r="S257" s="4"/>
      <c r="T257" s="4"/>
      <c r="U257" s="4"/>
      <c r="V257" s="4"/>
    </row>
    <row r="258" spans="1:22" ht="15.75" customHeight="1" x14ac:dyDescent="0.2">
      <c r="A258" s="5" t="s">
        <v>1631</v>
      </c>
      <c r="B258" s="27">
        <v>42146</v>
      </c>
      <c r="C258" s="6" t="s">
        <v>1632</v>
      </c>
      <c r="D258" s="5" t="s">
        <v>16</v>
      </c>
      <c r="E258" s="9"/>
      <c r="F258" s="7" t="s">
        <v>1633</v>
      </c>
      <c r="G258" s="8"/>
      <c r="H258" s="1" t="s">
        <v>1634</v>
      </c>
      <c r="I258" s="1" t="s">
        <v>1635</v>
      </c>
      <c r="J258" s="1" t="s">
        <v>1164</v>
      </c>
      <c r="K258" s="1" t="s">
        <v>1636</v>
      </c>
      <c r="L258" s="1" t="s">
        <v>1637</v>
      </c>
      <c r="M258" s="10">
        <v>35000000</v>
      </c>
      <c r="N258" s="10">
        <v>95400000</v>
      </c>
      <c r="O258" s="11"/>
      <c r="P258" s="4"/>
      <c r="Q258" s="4"/>
      <c r="R258" s="4"/>
      <c r="S258" s="4"/>
      <c r="T258" s="4"/>
      <c r="U258" s="4"/>
      <c r="V258" s="4"/>
    </row>
    <row r="259" spans="1:22" ht="15.75" customHeight="1" x14ac:dyDescent="0.2">
      <c r="A259" s="5" t="s">
        <v>1638</v>
      </c>
      <c r="B259" s="27">
        <v>41688</v>
      </c>
      <c r="C259" s="6" t="s">
        <v>1639</v>
      </c>
      <c r="D259" s="5" t="s">
        <v>23</v>
      </c>
      <c r="E259" s="5" t="s">
        <v>144</v>
      </c>
      <c r="F259" s="7" t="s">
        <v>1640</v>
      </c>
      <c r="G259" s="8"/>
      <c r="H259" s="1" t="s">
        <v>1641</v>
      </c>
      <c r="I259" s="1" t="s">
        <v>1642</v>
      </c>
      <c r="J259" s="1" t="s">
        <v>1635</v>
      </c>
      <c r="K259" s="1" t="s">
        <v>1643</v>
      </c>
      <c r="L259" s="1" t="s">
        <v>1644</v>
      </c>
      <c r="M259" s="10">
        <v>80000000</v>
      </c>
      <c r="N259" s="10">
        <v>117800000</v>
      </c>
      <c r="O259" s="11"/>
      <c r="P259" s="4"/>
      <c r="Q259" s="4"/>
      <c r="R259" s="4"/>
      <c r="S259" s="4"/>
      <c r="T259" s="4"/>
      <c r="U259" s="4"/>
      <c r="V259" s="4"/>
    </row>
    <row r="260" spans="1:22" ht="15.75" customHeight="1" x14ac:dyDescent="0.2">
      <c r="A260" s="5" t="s">
        <v>1645</v>
      </c>
      <c r="B260" s="27">
        <v>42524</v>
      </c>
      <c r="C260" s="6" t="s">
        <v>1646</v>
      </c>
      <c r="D260" s="5" t="s">
        <v>41</v>
      </c>
      <c r="E260" s="9"/>
      <c r="F260" s="7" t="s">
        <v>1647</v>
      </c>
      <c r="G260" s="7" t="s">
        <v>1648</v>
      </c>
      <c r="H260" s="1" t="s">
        <v>1647</v>
      </c>
      <c r="I260" s="1" t="s">
        <v>1648</v>
      </c>
      <c r="J260" s="1" t="s">
        <v>1649</v>
      </c>
      <c r="K260" s="9"/>
      <c r="L260" s="9"/>
      <c r="M260" s="10">
        <v>20000000</v>
      </c>
      <c r="N260" s="10">
        <v>9500000</v>
      </c>
      <c r="O260" s="11"/>
      <c r="P260" s="4"/>
      <c r="Q260" s="4"/>
      <c r="R260" s="4"/>
      <c r="S260" s="4"/>
      <c r="T260" s="4"/>
      <c r="U260" s="4"/>
      <c r="V260" s="4"/>
    </row>
    <row r="261" spans="1:22" ht="15.75" customHeight="1" x14ac:dyDescent="0.2">
      <c r="A261" s="5" t="s">
        <v>1650</v>
      </c>
      <c r="B261" s="27">
        <v>41145</v>
      </c>
      <c r="C261" s="6" t="s">
        <v>1651</v>
      </c>
      <c r="D261" s="5" t="s">
        <v>23</v>
      </c>
      <c r="E261" s="9"/>
      <c r="F261" s="7" t="s">
        <v>1093</v>
      </c>
      <c r="G261" s="8"/>
      <c r="H261" s="1" t="s">
        <v>1236</v>
      </c>
      <c r="I261" s="1" t="s">
        <v>1296</v>
      </c>
      <c r="J261" s="1" t="s">
        <v>1652</v>
      </c>
      <c r="K261" s="1" t="s">
        <v>1653</v>
      </c>
      <c r="L261" s="1" t="s">
        <v>1654</v>
      </c>
      <c r="M261" s="10">
        <v>35000000</v>
      </c>
      <c r="N261" s="10">
        <v>31100000</v>
      </c>
      <c r="O261" s="11"/>
      <c r="P261" s="4"/>
      <c r="Q261" s="4"/>
      <c r="R261" s="4"/>
      <c r="S261" s="4"/>
      <c r="T261" s="4"/>
      <c r="U261" s="4"/>
      <c r="V261" s="4"/>
    </row>
    <row r="262" spans="1:22" ht="15.75" customHeight="1" x14ac:dyDescent="0.2">
      <c r="A262" s="5" t="s">
        <v>1655</v>
      </c>
      <c r="B262" s="27">
        <v>42405</v>
      </c>
      <c r="C262" s="6" t="s">
        <v>1656</v>
      </c>
      <c r="D262" s="5" t="s">
        <v>41</v>
      </c>
      <c r="E262" s="5" t="s">
        <v>16</v>
      </c>
      <c r="F262" s="7" t="s">
        <v>1657</v>
      </c>
      <c r="G262" s="8"/>
      <c r="H262" s="1" t="s">
        <v>1658</v>
      </c>
      <c r="I262" s="1" t="s">
        <v>1659</v>
      </c>
      <c r="J262" s="1" t="s">
        <v>1660</v>
      </c>
      <c r="K262" s="1" t="s">
        <v>59</v>
      </c>
      <c r="L262" s="1" t="s">
        <v>1328</v>
      </c>
      <c r="M262" s="10">
        <v>28000000</v>
      </c>
      <c r="N262" s="10">
        <v>16399999.999999998</v>
      </c>
      <c r="O262" s="11"/>
      <c r="P262" s="4"/>
      <c r="Q262" s="4"/>
      <c r="R262" s="4"/>
      <c r="S262" s="4"/>
      <c r="T262" s="4"/>
      <c r="U262" s="4"/>
      <c r="V262" s="4"/>
    </row>
    <row r="263" spans="1:22" ht="15.75" customHeight="1" x14ac:dyDescent="0.2">
      <c r="A263" s="5" t="s">
        <v>1661</v>
      </c>
      <c r="B263" s="27">
        <v>41537</v>
      </c>
      <c r="C263" s="6" t="s">
        <v>1662</v>
      </c>
      <c r="D263" s="5" t="s">
        <v>32</v>
      </c>
      <c r="E263" s="9"/>
      <c r="F263" s="7" t="s">
        <v>1663</v>
      </c>
      <c r="G263" s="8"/>
      <c r="H263" s="1" t="s">
        <v>717</v>
      </c>
      <c r="I263" s="1" t="s">
        <v>463</v>
      </c>
      <c r="J263" s="1" t="s">
        <v>1261</v>
      </c>
      <c r="K263" s="1" t="s">
        <v>1664</v>
      </c>
      <c r="L263" s="1" t="s">
        <v>316</v>
      </c>
      <c r="M263" s="10">
        <v>46000000</v>
      </c>
      <c r="N263" s="10">
        <v>122100000</v>
      </c>
      <c r="O263" s="11"/>
      <c r="P263" s="4"/>
      <c r="Q263" s="4"/>
      <c r="R263" s="4"/>
      <c r="S263" s="4"/>
      <c r="T263" s="4"/>
      <c r="U263" s="4"/>
      <c r="V263" s="4"/>
    </row>
    <row r="264" spans="1:22" ht="15.75" customHeight="1" x14ac:dyDescent="0.2">
      <c r="A264" s="5" t="s">
        <v>1665</v>
      </c>
      <c r="B264" s="27">
        <v>42034</v>
      </c>
      <c r="C264" s="6" t="s">
        <v>1666</v>
      </c>
      <c r="D264" s="5" t="s">
        <v>158</v>
      </c>
      <c r="E264" s="5" t="s">
        <v>144</v>
      </c>
      <c r="F264" s="7" t="s">
        <v>1667</v>
      </c>
      <c r="G264" s="8"/>
      <c r="H264" s="1" t="s">
        <v>469</v>
      </c>
      <c r="I264" s="1" t="s">
        <v>1668</v>
      </c>
      <c r="J264" s="9"/>
      <c r="K264" s="9"/>
      <c r="L264" s="9"/>
      <c r="M264" s="10">
        <v>12000000</v>
      </c>
      <c r="N264" s="10">
        <v>33200000.000000004</v>
      </c>
      <c r="O264" s="11"/>
      <c r="P264" s="4"/>
      <c r="Q264" s="4"/>
      <c r="R264" s="4"/>
      <c r="S264" s="4"/>
      <c r="T264" s="4"/>
      <c r="U264" s="4"/>
      <c r="V264" s="4"/>
    </row>
    <row r="265" spans="1:22" ht="15.75" customHeight="1" x14ac:dyDescent="0.2">
      <c r="A265" s="5" t="s">
        <v>1669</v>
      </c>
      <c r="B265" s="27">
        <v>40970</v>
      </c>
      <c r="C265" s="6" t="s">
        <v>1670</v>
      </c>
      <c r="D265" s="5" t="s">
        <v>41</v>
      </c>
      <c r="E265" s="9"/>
      <c r="F265" s="7" t="s">
        <v>213</v>
      </c>
      <c r="G265" s="8"/>
      <c r="H265" s="1" t="s">
        <v>768</v>
      </c>
      <c r="I265" s="1" t="s">
        <v>1671</v>
      </c>
      <c r="J265" s="1" t="s">
        <v>1672</v>
      </c>
      <c r="K265" s="1" t="s">
        <v>1673</v>
      </c>
      <c r="L265" s="1" t="s">
        <v>814</v>
      </c>
      <c r="M265" s="10">
        <v>12000000</v>
      </c>
      <c r="N265" s="10">
        <v>102700000</v>
      </c>
      <c r="O265" s="11"/>
      <c r="P265" s="4"/>
      <c r="Q265" s="4"/>
      <c r="R265" s="4"/>
      <c r="S265" s="4"/>
      <c r="T265" s="4"/>
      <c r="U265" s="4"/>
      <c r="V265" s="4"/>
    </row>
    <row r="266" spans="1:22" ht="15.75" customHeight="1" x14ac:dyDescent="0.2">
      <c r="A266" s="5" t="s">
        <v>1674</v>
      </c>
      <c r="B266" s="27">
        <v>41068</v>
      </c>
      <c r="C266" s="6" t="s">
        <v>1675</v>
      </c>
      <c r="D266" s="5" t="s">
        <v>158</v>
      </c>
      <c r="E266" s="5" t="s">
        <v>16</v>
      </c>
      <c r="F266" s="7" t="s">
        <v>1676</v>
      </c>
      <c r="G266" s="8"/>
      <c r="H266" s="1" t="s">
        <v>491</v>
      </c>
      <c r="I266" s="1" t="s">
        <v>1677</v>
      </c>
      <c r="J266" s="1" t="s">
        <v>1184</v>
      </c>
      <c r="K266" s="1" t="s">
        <v>858</v>
      </c>
      <c r="L266" s="1" t="s">
        <v>1248</v>
      </c>
      <c r="M266" s="10">
        <v>130000000</v>
      </c>
      <c r="N266" s="10">
        <v>403400000</v>
      </c>
      <c r="O266" s="11"/>
      <c r="P266" s="4"/>
      <c r="Q266" s="4"/>
      <c r="R266" s="4"/>
      <c r="S266" s="4"/>
      <c r="T266" s="4"/>
      <c r="U266" s="4"/>
      <c r="V266" s="4"/>
    </row>
    <row r="267" spans="1:22" ht="15.75" customHeight="1" x14ac:dyDescent="0.2">
      <c r="A267" s="5" t="s">
        <v>1678</v>
      </c>
      <c r="B267" s="27">
        <v>41271</v>
      </c>
      <c r="C267" s="6" t="s">
        <v>1679</v>
      </c>
      <c r="D267" s="5" t="s">
        <v>63</v>
      </c>
      <c r="E267" s="9"/>
      <c r="F267" s="7" t="s">
        <v>1680</v>
      </c>
      <c r="G267" s="8"/>
      <c r="H267" s="1" t="s">
        <v>704</v>
      </c>
      <c r="I267" s="1" t="s">
        <v>26</v>
      </c>
      <c r="J267" s="1" t="s">
        <v>1164</v>
      </c>
      <c r="K267" s="1" t="s">
        <v>1681</v>
      </c>
      <c r="L267" s="9"/>
      <c r="M267" s="10">
        <v>15000000</v>
      </c>
      <c r="N267" s="10">
        <v>8100000</v>
      </c>
      <c r="O267" s="11"/>
      <c r="P267" s="4"/>
      <c r="Q267" s="4"/>
      <c r="R267" s="4"/>
      <c r="S267" s="4"/>
      <c r="T267" s="4"/>
      <c r="U267" s="4"/>
      <c r="V267" s="4"/>
    </row>
    <row r="268" spans="1:22" ht="15.75" customHeight="1" x14ac:dyDescent="0.2">
      <c r="A268" s="5" t="s">
        <v>1682</v>
      </c>
      <c r="B268" s="27">
        <v>41474</v>
      </c>
      <c r="C268" s="6" t="s">
        <v>1683</v>
      </c>
      <c r="D268" s="5" t="s">
        <v>23</v>
      </c>
      <c r="E268" s="5" t="s">
        <v>41</v>
      </c>
      <c r="F268" s="7" t="s">
        <v>1684</v>
      </c>
      <c r="G268" s="8"/>
      <c r="H268" s="1" t="s">
        <v>579</v>
      </c>
      <c r="I268" s="1" t="s">
        <v>1685</v>
      </c>
      <c r="J268" s="1" t="s">
        <v>1686</v>
      </c>
      <c r="K268" s="1" t="s">
        <v>1687</v>
      </c>
      <c r="L268" s="1" t="s">
        <v>1688</v>
      </c>
      <c r="M268" s="10">
        <v>130000000</v>
      </c>
      <c r="N268" s="10">
        <v>78300000</v>
      </c>
      <c r="O268" s="11"/>
      <c r="P268" s="4"/>
      <c r="Q268" s="4"/>
      <c r="R268" s="4"/>
      <c r="S268" s="4"/>
      <c r="T268" s="4"/>
      <c r="U268" s="4"/>
      <c r="V268" s="4"/>
    </row>
    <row r="269" spans="1:22" ht="15.75" customHeight="1" x14ac:dyDescent="0.2">
      <c r="A269" s="5" t="s">
        <v>1689</v>
      </c>
      <c r="B269" s="27">
        <v>42419</v>
      </c>
      <c r="C269" s="6" t="s">
        <v>1690</v>
      </c>
      <c r="D269" s="5" t="s">
        <v>63</v>
      </c>
      <c r="E269" s="5" t="s">
        <v>518</v>
      </c>
      <c r="F269" s="7" t="s">
        <v>1691</v>
      </c>
      <c r="G269" s="8"/>
      <c r="H269" s="1" t="s">
        <v>1692</v>
      </c>
      <c r="I269" s="1" t="s">
        <v>740</v>
      </c>
      <c r="J269" s="1" t="s">
        <v>319</v>
      </c>
      <c r="K269" s="1" t="s">
        <v>1693</v>
      </c>
      <c r="L269" s="1" t="s">
        <v>1694</v>
      </c>
      <c r="M269" s="10">
        <v>5000000</v>
      </c>
      <c r="N269" s="10">
        <v>23500000</v>
      </c>
      <c r="O269" s="11"/>
      <c r="P269" s="4"/>
      <c r="Q269" s="4"/>
      <c r="R269" s="4"/>
      <c r="S269" s="4"/>
      <c r="T269" s="4"/>
      <c r="U269" s="4"/>
      <c r="V269" s="4"/>
    </row>
    <row r="270" spans="1:22" ht="15.75" customHeight="1" x14ac:dyDescent="0.2">
      <c r="A270" s="5" t="s">
        <v>1695</v>
      </c>
      <c r="B270" s="27">
        <v>41159</v>
      </c>
      <c r="C270" s="6" t="s">
        <v>1696</v>
      </c>
      <c r="D270" s="5" t="s">
        <v>23</v>
      </c>
      <c r="E270" s="5" t="s">
        <v>144</v>
      </c>
      <c r="F270" s="7" t="s">
        <v>390</v>
      </c>
      <c r="G270" s="8"/>
      <c r="H270" s="1" t="s">
        <v>65</v>
      </c>
      <c r="I270" s="1" t="s">
        <v>1697</v>
      </c>
      <c r="J270" s="1" t="s">
        <v>1698</v>
      </c>
      <c r="K270" s="1" t="s">
        <v>1699</v>
      </c>
      <c r="L270" s="1" t="s">
        <v>1700</v>
      </c>
      <c r="M270" s="10">
        <v>18000000</v>
      </c>
      <c r="N270" s="10">
        <v>389900000</v>
      </c>
      <c r="O270" s="11"/>
      <c r="P270" s="4"/>
      <c r="Q270" s="4"/>
      <c r="R270" s="4"/>
      <c r="S270" s="4"/>
      <c r="T270" s="4"/>
      <c r="U270" s="4"/>
      <c r="V270" s="4"/>
    </row>
    <row r="271" spans="1:22" ht="15.75" customHeight="1" x14ac:dyDescent="0.2">
      <c r="A271" s="5" t="s">
        <v>1701</v>
      </c>
      <c r="B271" s="27">
        <v>42139</v>
      </c>
      <c r="C271" s="6" t="s">
        <v>1702</v>
      </c>
      <c r="D271" s="5" t="s">
        <v>63</v>
      </c>
      <c r="E271" s="9"/>
      <c r="F271" s="7" t="s">
        <v>1703</v>
      </c>
      <c r="G271" s="8"/>
      <c r="H271" s="1" t="s">
        <v>1704</v>
      </c>
      <c r="I271" s="9"/>
      <c r="J271" s="9"/>
      <c r="K271" s="9"/>
      <c r="L271" s="9"/>
      <c r="M271" s="10">
        <v>1750000</v>
      </c>
      <c r="N271" s="10">
        <v>1740000</v>
      </c>
      <c r="O271" s="11"/>
      <c r="P271" s="4"/>
      <c r="Q271" s="4"/>
      <c r="R271" s="4"/>
      <c r="S271" s="4"/>
      <c r="T271" s="4"/>
      <c r="U271" s="4"/>
      <c r="V271" s="4"/>
    </row>
    <row r="272" spans="1:22" ht="15.75" customHeight="1" x14ac:dyDescent="0.2">
      <c r="A272" s="5" t="s">
        <v>1705</v>
      </c>
      <c r="B272" s="27">
        <v>42489</v>
      </c>
      <c r="C272" s="6" t="s">
        <v>1706</v>
      </c>
      <c r="D272" s="5" t="s">
        <v>158</v>
      </c>
      <c r="E272" s="5" t="s">
        <v>23</v>
      </c>
      <c r="F272" s="7" t="s">
        <v>1707</v>
      </c>
      <c r="G272" s="7" t="s">
        <v>1708</v>
      </c>
      <c r="H272" s="1" t="s">
        <v>1709</v>
      </c>
      <c r="I272" s="1" t="s">
        <v>19</v>
      </c>
      <c r="J272" s="1" t="s">
        <v>196</v>
      </c>
      <c r="K272" s="1" t="s">
        <v>454</v>
      </c>
      <c r="L272" s="1" t="s">
        <v>1710</v>
      </c>
      <c r="M272" s="10">
        <v>20000000</v>
      </c>
      <c r="N272" s="10">
        <v>12800000</v>
      </c>
      <c r="O272" s="11"/>
      <c r="P272" s="4"/>
      <c r="Q272" s="4"/>
      <c r="R272" s="4"/>
      <c r="S272" s="4"/>
      <c r="T272" s="4"/>
      <c r="U272" s="4"/>
      <c r="V272" s="4"/>
    </row>
    <row r="273" spans="1:22" ht="15.75" customHeight="1" x14ac:dyDescent="0.2">
      <c r="A273" s="5" t="s">
        <v>1711</v>
      </c>
      <c r="B273" s="27">
        <v>41474</v>
      </c>
      <c r="C273" s="6" t="s">
        <v>1712</v>
      </c>
      <c r="D273" s="5" t="s">
        <v>23</v>
      </c>
      <c r="E273" s="5" t="s">
        <v>41</v>
      </c>
      <c r="F273" s="7" t="s">
        <v>1713</v>
      </c>
      <c r="G273" s="8"/>
      <c r="H273" s="1" t="s">
        <v>87</v>
      </c>
      <c r="I273" s="1" t="s">
        <v>455</v>
      </c>
      <c r="J273" s="1" t="s">
        <v>763</v>
      </c>
      <c r="K273" s="1" t="s">
        <v>1688</v>
      </c>
      <c r="L273" s="1" t="s">
        <v>1714</v>
      </c>
      <c r="M273" s="10">
        <v>84000000</v>
      </c>
      <c r="N273" s="10">
        <v>148100000</v>
      </c>
      <c r="O273" s="11"/>
      <c r="P273" s="4"/>
      <c r="Q273" s="4"/>
      <c r="R273" s="4"/>
      <c r="S273" s="4"/>
      <c r="T273" s="4"/>
      <c r="U273" s="4"/>
      <c r="V273" s="4"/>
    </row>
    <row r="274" spans="1:22" ht="15.75" customHeight="1" x14ac:dyDescent="0.2">
      <c r="A274" s="5" t="s">
        <v>1715</v>
      </c>
      <c r="B274" s="27">
        <v>41234</v>
      </c>
      <c r="C274" s="6" t="s">
        <v>1716</v>
      </c>
      <c r="D274" s="5" t="s">
        <v>23</v>
      </c>
      <c r="E274" s="9"/>
      <c r="F274" s="7" t="s">
        <v>1717</v>
      </c>
      <c r="G274" s="8"/>
      <c r="H274" s="1" t="s">
        <v>1718</v>
      </c>
      <c r="I274" s="1" t="s">
        <v>358</v>
      </c>
      <c r="J274" s="1" t="s">
        <v>299</v>
      </c>
      <c r="K274" s="1" t="s">
        <v>1719</v>
      </c>
      <c r="L274" s="1" t="s">
        <v>738</v>
      </c>
      <c r="M274" s="10">
        <v>65000000</v>
      </c>
      <c r="N274" s="10">
        <v>48100000</v>
      </c>
      <c r="O274" s="11"/>
      <c r="P274" s="4"/>
      <c r="Q274" s="4"/>
      <c r="R274" s="4"/>
      <c r="S274" s="4"/>
      <c r="T274" s="4"/>
      <c r="U274" s="4"/>
      <c r="V274" s="4"/>
    </row>
    <row r="275" spans="1:22" ht="15.75" customHeight="1" x14ac:dyDescent="0.2">
      <c r="A275" s="5" t="s">
        <v>1720</v>
      </c>
      <c r="B275" s="27">
        <v>40928</v>
      </c>
      <c r="C275" s="6" t="s">
        <v>1721</v>
      </c>
      <c r="D275" s="5" t="s">
        <v>63</v>
      </c>
      <c r="E275" s="5"/>
      <c r="F275" s="7" t="s">
        <v>1722</v>
      </c>
      <c r="G275" s="8"/>
      <c r="H275" s="1" t="s">
        <v>1723</v>
      </c>
      <c r="I275" s="1" t="s">
        <v>338</v>
      </c>
      <c r="J275" s="1" t="s">
        <v>117</v>
      </c>
      <c r="K275" s="1" t="s">
        <v>1724</v>
      </c>
      <c r="L275" s="1" t="s">
        <v>574</v>
      </c>
      <c r="M275" s="10">
        <v>58000000</v>
      </c>
      <c r="N275" s="10">
        <v>50400000</v>
      </c>
      <c r="O275" s="11"/>
      <c r="P275" s="4"/>
      <c r="Q275" s="4"/>
      <c r="R275" s="4"/>
      <c r="S275" s="4"/>
      <c r="T275" s="4"/>
      <c r="U275" s="4"/>
      <c r="V275" s="4"/>
    </row>
    <row r="276" spans="1:22" ht="15.75" customHeight="1" x14ac:dyDescent="0.2">
      <c r="A276" s="5" t="s">
        <v>1725</v>
      </c>
      <c r="B276" s="27">
        <v>41166</v>
      </c>
      <c r="C276" s="6" t="s">
        <v>1726</v>
      </c>
      <c r="D276" s="5" t="s">
        <v>23</v>
      </c>
      <c r="E276" s="5" t="s">
        <v>16</v>
      </c>
      <c r="F276" s="7" t="s">
        <v>1640</v>
      </c>
      <c r="G276" s="8"/>
      <c r="H276" s="1" t="s">
        <v>1727</v>
      </c>
      <c r="I276" s="1" t="s">
        <v>1728</v>
      </c>
      <c r="J276" s="1" t="s">
        <v>1729</v>
      </c>
      <c r="K276" s="1" t="s">
        <v>1730</v>
      </c>
      <c r="L276" s="1" t="s">
        <v>774</v>
      </c>
      <c r="M276" s="10">
        <v>65000000</v>
      </c>
      <c r="N276" s="10">
        <v>240200000</v>
      </c>
      <c r="O276" s="11"/>
      <c r="P276" s="4"/>
      <c r="Q276" s="4"/>
      <c r="R276" s="4"/>
      <c r="S276" s="4"/>
      <c r="T276" s="4"/>
      <c r="U276" s="4"/>
      <c r="V276" s="4"/>
    </row>
    <row r="277" spans="1:22" ht="15.75" customHeight="1" x14ac:dyDescent="0.2">
      <c r="A277" s="5" t="s">
        <v>1731</v>
      </c>
      <c r="B277" s="27">
        <v>42223</v>
      </c>
      <c r="C277" s="6" t="s">
        <v>1732</v>
      </c>
      <c r="D277" s="5" t="s">
        <v>41</v>
      </c>
      <c r="E277" s="5" t="s">
        <v>63</v>
      </c>
      <c r="F277" s="7" t="s">
        <v>1733</v>
      </c>
      <c r="G277" s="8"/>
      <c r="H277" s="1" t="s">
        <v>785</v>
      </c>
      <c r="I277" s="1" t="s">
        <v>1734</v>
      </c>
      <c r="J277" s="1" t="s">
        <v>1735</v>
      </c>
      <c r="K277" s="1" t="s">
        <v>1736</v>
      </c>
      <c r="L277" s="1" t="s">
        <v>430</v>
      </c>
      <c r="M277" s="10">
        <v>18000000</v>
      </c>
      <c r="N277" s="10">
        <v>41300000</v>
      </c>
      <c r="O277" s="11"/>
      <c r="P277" s="4"/>
      <c r="Q277" s="4"/>
      <c r="R277" s="4"/>
      <c r="S277" s="4"/>
      <c r="T277" s="4"/>
      <c r="U277" s="4"/>
      <c r="V277" s="4"/>
    </row>
    <row r="278" spans="1:22" ht="15.75" customHeight="1" x14ac:dyDescent="0.2">
      <c r="A278" s="5" t="s">
        <v>1737</v>
      </c>
      <c r="B278" s="27">
        <v>41523</v>
      </c>
      <c r="C278" s="6" t="s">
        <v>1738</v>
      </c>
      <c r="D278" s="5" t="s">
        <v>23</v>
      </c>
      <c r="E278" s="5" t="s">
        <v>158</v>
      </c>
      <c r="F278" s="7" t="s">
        <v>1739</v>
      </c>
      <c r="G278" s="8"/>
      <c r="H278" s="1" t="s">
        <v>773</v>
      </c>
      <c r="I278" s="1" t="s">
        <v>1740</v>
      </c>
      <c r="J278" s="1" t="s">
        <v>1741</v>
      </c>
      <c r="K278" s="1" t="s">
        <v>1742</v>
      </c>
      <c r="L278" s="1" t="s">
        <v>1743</v>
      </c>
      <c r="M278" s="10">
        <v>40000000</v>
      </c>
      <c r="N278" s="10">
        <v>100300000</v>
      </c>
      <c r="O278" s="11"/>
      <c r="P278" s="4"/>
      <c r="Q278" s="4"/>
      <c r="R278" s="4"/>
      <c r="S278" s="4"/>
      <c r="T278" s="4"/>
      <c r="U278" s="4"/>
      <c r="V278" s="4"/>
    </row>
    <row r="279" spans="1:22" ht="15.75" customHeight="1" x14ac:dyDescent="0.2">
      <c r="A279" s="5" t="s">
        <v>1744</v>
      </c>
      <c r="B279" s="27">
        <v>41656</v>
      </c>
      <c r="C279" s="6" t="s">
        <v>1745</v>
      </c>
      <c r="D279" s="5" t="s">
        <v>23</v>
      </c>
      <c r="E279" s="5" t="s">
        <v>41</v>
      </c>
      <c r="F279" s="7" t="s">
        <v>1746</v>
      </c>
      <c r="G279" s="8"/>
      <c r="H279" s="1" t="s">
        <v>46</v>
      </c>
      <c r="I279" s="1" t="s">
        <v>449</v>
      </c>
      <c r="J279" s="1" t="s">
        <v>218</v>
      </c>
      <c r="K279" s="1" t="s">
        <v>1747</v>
      </c>
      <c r="L279" s="1" t="s">
        <v>845</v>
      </c>
      <c r="M279" s="10">
        <v>25000000</v>
      </c>
      <c r="N279" s="10">
        <v>154500000</v>
      </c>
      <c r="O279" s="11"/>
      <c r="P279" s="4"/>
      <c r="Q279" s="4"/>
      <c r="R279" s="4"/>
      <c r="S279" s="4"/>
      <c r="T279" s="4"/>
      <c r="U279" s="4"/>
      <c r="V279" s="4"/>
    </row>
    <row r="280" spans="1:22" ht="15.75" customHeight="1" x14ac:dyDescent="0.2">
      <c r="A280" s="5" t="s">
        <v>1748</v>
      </c>
      <c r="B280" s="27">
        <v>42384</v>
      </c>
      <c r="C280" s="6" t="s">
        <v>1749</v>
      </c>
      <c r="D280" s="5" t="s">
        <v>41</v>
      </c>
      <c r="E280" s="5" t="s">
        <v>23</v>
      </c>
      <c r="F280" s="7" t="s">
        <v>1746</v>
      </c>
      <c r="G280" s="8"/>
      <c r="H280" s="1" t="s">
        <v>46</v>
      </c>
      <c r="I280" s="1" t="s">
        <v>449</v>
      </c>
      <c r="J280" s="1" t="s">
        <v>1750</v>
      </c>
      <c r="K280" s="1" t="s">
        <v>594</v>
      </c>
      <c r="L280" s="1" t="s">
        <v>1536</v>
      </c>
      <c r="M280" s="10">
        <v>40000000</v>
      </c>
      <c r="N280" s="10">
        <v>124200000</v>
      </c>
      <c r="O280" s="11"/>
      <c r="P280" s="4"/>
      <c r="Q280" s="4"/>
      <c r="R280" s="4"/>
      <c r="S280" s="4"/>
      <c r="T280" s="4"/>
      <c r="U280" s="4"/>
      <c r="V280" s="4"/>
    </row>
    <row r="281" spans="1:22" ht="15.75" customHeight="1" x14ac:dyDescent="0.2">
      <c r="A281" s="5" t="s">
        <v>1751</v>
      </c>
      <c r="B281" s="27">
        <v>41718</v>
      </c>
      <c r="C281" s="6" t="s">
        <v>1752</v>
      </c>
      <c r="D281" s="5" t="s">
        <v>190</v>
      </c>
      <c r="E281" s="9"/>
      <c r="F281" s="7" t="s">
        <v>1753</v>
      </c>
      <c r="G281" s="8"/>
      <c r="H281" s="1" t="s">
        <v>214</v>
      </c>
      <c r="I281" s="1" t="s">
        <v>1064</v>
      </c>
      <c r="J281" s="1" t="s">
        <v>1754</v>
      </c>
      <c r="K281" s="1" t="s">
        <v>1755</v>
      </c>
      <c r="L281" s="1" t="s">
        <v>1339</v>
      </c>
      <c r="M281" s="10">
        <v>103000000</v>
      </c>
      <c r="N281" s="10">
        <v>500100000</v>
      </c>
      <c r="O281" s="11"/>
      <c r="P281" s="4"/>
      <c r="Q281" s="4"/>
      <c r="R281" s="4"/>
      <c r="S281" s="4"/>
      <c r="T281" s="4"/>
      <c r="U281" s="4"/>
      <c r="V281" s="4"/>
    </row>
    <row r="282" spans="1:22" ht="15.75" customHeight="1" x14ac:dyDescent="0.2">
      <c r="A282" s="5" t="s">
        <v>1756</v>
      </c>
      <c r="B282" s="27">
        <v>41234</v>
      </c>
      <c r="C282" s="6" t="s">
        <v>1757</v>
      </c>
      <c r="D282" s="5" t="s">
        <v>144</v>
      </c>
      <c r="E282" s="9"/>
      <c r="F282" s="7" t="s">
        <v>1758</v>
      </c>
      <c r="G282" s="8"/>
      <c r="H282" s="1" t="s">
        <v>1097</v>
      </c>
      <c r="I282" s="1" t="s">
        <v>186</v>
      </c>
      <c r="J282" s="1" t="s">
        <v>463</v>
      </c>
      <c r="K282" s="1" t="s">
        <v>1485</v>
      </c>
      <c r="L282" s="1" t="s">
        <v>1759</v>
      </c>
      <c r="M282" s="10">
        <v>145000000</v>
      </c>
      <c r="N282" s="10">
        <v>306900000</v>
      </c>
      <c r="O282" s="11"/>
      <c r="P282" s="4"/>
      <c r="Q282" s="4"/>
      <c r="R282" s="4"/>
      <c r="S282" s="4"/>
      <c r="T282" s="4"/>
      <c r="U282" s="4"/>
      <c r="V282" s="4"/>
    </row>
    <row r="283" spans="1:22" ht="15.75" customHeight="1" x14ac:dyDescent="0.2">
      <c r="A283" s="5" t="s">
        <v>1760</v>
      </c>
      <c r="B283" s="27">
        <v>42419</v>
      </c>
      <c r="C283" s="6" t="s">
        <v>1761</v>
      </c>
      <c r="D283" s="5" t="s">
        <v>63</v>
      </c>
      <c r="E283" s="5"/>
      <c r="F283" s="7" t="s">
        <v>1762</v>
      </c>
      <c r="G283" s="8"/>
      <c r="H283" s="1" t="s">
        <v>1763</v>
      </c>
      <c r="I283" s="1" t="s">
        <v>1764</v>
      </c>
      <c r="J283" s="1" t="s">
        <v>132</v>
      </c>
      <c r="K283" s="9"/>
      <c r="L283" s="9"/>
      <c r="M283" s="10">
        <v>20000000</v>
      </c>
      <c r="N283" s="10">
        <v>46100000</v>
      </c>
      <c r="O283" s="11"/>
      <c r="P283" s="4"/>
      <c r="Q283" s="4"/>
      <c r="R283" s="4"/>
      <c r="S283" s="4"/>
      <c r="T283" s="4"/>
      <c r="U283" s="4"/>
      <c r="V283" s="4"/>
    </row>
    <row r="284" spans="1:22" ht="15.75" customHeight="1" x14ac:dyDescent="0.2">
      <c r="A284" s="5" t="s">
        <v>1765</v>
      </c>
      <c r="B284" s="27">
        <v>41669</v>
      </c>
      <c r="C284" s="6" t="s">
        <v>1766</v>
      </c>
      <c r="D284" s="5" t="s">
        <v>23</v>
      </c>
      <c r="E284" s="5" t="s">
        <v>144</v>
      </c>
      <c r="F284" s="7" t="s">
        <v>1767</v>
      </c>
      <c r="G284" s="8"/>
      <c r="H284" s="1" t="s">
        <v>490</v>
      </c>
      <c r="I284" s="1" t="s">
        <v>489</v>
      </c>
      <c r="J284" s="1" t="s">
        <v>1423</v>
      </c>
      <c r="K284" s="1" t="s">
        <v>634</v>
      </c>
      <c r="L284" s="1" t="s">
        <v>558</v>
      </c>
      <c r="M284" s="10">
        <v>100000000</v>
      </c>
      <c r="N284" s="10">
        <v>242700000</v>
      </c>
      <c r="O284" s="11"/>
      <c r="P284" s="4"/>
      <c r="Q284" s="4"/>
      <c r="R284" s="4"/>
      <c r="S284" s="4"/>
      <c r="T284" s="4"/>
      <c r="U284" s="4"/>
      <c r="V284" s="4"/>
    </row>
    <row r="285" spans="1:22" ht="15.75" customHeight="1" x14ac:dyDescent="0.2">
      <c r="A285" s="5" t="s">
        <v>1768</v>
      </c>
      <c r="B285" s="27">
        <v>41138</v>
      </c>
      <c r="C285" s="6" t="s">
        <v>1769</v>
      </c>
      <c r="D285" s="5" t="s">
        <v>41</v>
      </c>
      <c r="E285" s="5" t="s">
        <v>63</v>
      </c>
      <c r="F285" s="7" t="s">
        <v>1544</v>
      </c>
      <c r="G285" s="8"/>
      <c r="H285" s="1" t="s">
        <v>667</v>
      </c>
      <c r="I285" s="1" t="s">
        <v>1115</v>
      </c>
      <c r="J285" s="1" t="s">
        <v>1770</v>
      </c>
      <c r="K285" s="1" t="s">
        <v>1771</v>
      </c>
      <c r="L285" s="1" t="s">
        <v>1582</v>
      </c>
      <c r="M285" s="10">
        <v>2500000</v>
      </c>
      <c r="N285" s="10">
        <v>4900000</v>
      </c>
      <c r="O285" s="11"/>
      <c r="P285" s="4"/>
      <c r="Q285" s="4"/>
      <c r="R285" s="4"/>
      <c r="S285" s="4"/>
      <c r="T285" s="4"/>
      <c r="U285" s="4"/>
      <c r="V285" s="4"/>
    </row>
    <row r="286" spans="1:22" ht="15.75" customHeight="1" x14ac:dyDescent="0.2">
      <c r="A286" s="5" t="s">
        <v>1772</v>
      </c>
      <c r="B286" s="27">
        <v>41075</v>
      </c>
      <c r="C286" s="6" t="s">
        <v>1773</v>
      </c>
      <c r="D286" s="5" t="s">
        <v>295</v>
      </c>
      <c r="E286" s="5" t="s">
        <v>63</v>
      </c>
      <c r="F286" s="7" t="s">
        <v>1774</v>
      </c>
      <c r="G286" s="8"/>
      <c r="H286" s="1" t="s">
        <v>1775</v>
      </c>
      <c r="I286" s="1" t="s">
        <v>1776</v>
      </c>
      <c r="J286" s="1" t="s">
        <v>700</v>
      </c>
      <c r="K286" s="1" t="s">
        <v>186</v>
      </c>
      <c r="L286" s="1" t="s">
        <v>1777</v>
      </c>
      <c r="M286" s="10">
        <v>75000000</v>
      </c>
      <c r="N286" s="10">
        <v>59400000</v>
      </c>
      <c r="O286" s="11"/>
      <c r="P286" s="4"/>
      <c r="Q286" s="4"/>
      <c r="R286" s="4"/>
      <c r="S286" s="4"/>
      <c r="T286" s="4"/>
      <c r="U286" s="4"/>
      <c r="V286" s="4"/>
    </row>
    <row r="287" spans="1:22" ht="15.75" customHeight="1" x14ac:dyDescent="0.2">
      <c r="A287" s="5" t="s">
        <v>1778</v>
      </c>
      <c r="B287" s="27">
        <v>42299</v>
      </c>
      <c r="C287" s="6" t="s">
        <v>1779</v>
      </c>
      <c r="D287" s="5" t="s">
        <v>41</v>
      </c>
      <c r="E287" s="9"/>
      <c r="F287" s="7" t="s">
        <v>1780</v>
      </c>
      <c r="G287" s="8"/>
      <c r="H287" s="1" t="s">
        <v>187</v>
      </c>
      <c r="I287" s="1" t="s">
        <v>87</v>
      </c>
      <c r="J287" s="1" t="s">
        <v>1392</v>
      </c>
      <c r="K287" s="1" t="s">
        <v>1781</v>
      </c>
      <c r="L287" s="1" t="s">
        <v>1782</v>
      </c>
      <c r="M287" s="10">
        <v>15000000</v>
      </c>
      <c r="N287" s="10">
        <v>3400000</v>
      </c>
      <c r="O287" s="11"/>
      <c r="P287" s="4"/>
      <c r="Q287" s="4"/>
      <c r="R287" s="4"/>
      <c r="S287" s="4"/>
      <c r="T287" s="4"/>
      <c r="U287" s="4"/>
      <c r="V287" s="4"/>
    </row>
    <row r="288" spans="1:22" ht="15.75" customHeight="1" x14ac:dyDescent="0.2">
      <c r="A288" s="5" t="s">
        <v>1783</v>
      </c>
      <c r="B288" s="27">
        <v>41481</v>
      </c>
      <c r="C288" s="6" t="s">
        <v>1784</v>
      </c>
      <c r="D288" s="5" t="s">
        <v>63</v>
      </c>
      <c r="E288" s="9"/>
      <c r="F288" s="7" t="s">
        <v>1785</v>
      </c>
      <c r="G288" s="8"/>
      <c r="H288" s="1" t="s">
        <v>1610</v>
      </c>
      <c r="I288" s="1" t="s">
        <v>1786</v>
      </c>
      <c r="J288" s="1" t="s">
        <v>1787</v>
      </c>
      <c r="K288" s="1" t="s">
        <v>1788</v>
      </c>
      <c r="L288" s="1" t="s">
        <v>1789</v>
      </c>
      <c r="M288" s="10">
        <v>15000000</v>
      </c>
      <c r="N288" s="10">
        <v>3000000</v>
      </c>
      <c r="O288" s="11"/>
      <c r="P288" s="4"/>
      <c r="Q288" s="4"/>
      <c r="R288" s="4"/>
      <c r="S288" s="4"/>
      <c r="T288" s="4"/>
      <c r="U288" s="4"/>
      <c r="V288" s="4"/>
    </row>
    <row r="289" spans="1:22" ht="15.75" customHeight="1" x14ac:dyDescent="0.2">
      <c r="A289" s="5" t="s">
        <v>1790</v>
      </c>
      <c r="B289" s="27">
        <v>42251</v>
      </c>
      <c r="C289" s="6" t="s">
        <v>1791</v>
      </c>
      <c r="D289" s="5" t="s">
        <v>63</v>
      </c>
      <c r="E289" s="5" t="s">
        <v>15</v>
      </c>
      <c r="F289" s="7" t="s">
        <v>1792</v>
      </c>
      <c r="G289" s="8"/>
      <c r="H289" s="1" t="s">
        <v>47</v>
      </c>
      <c r="I289" s="1" t="s">
        <v>1793</v>
      </c>
      <c r="J289" s="1" t="s">
        <v>1794</v>
      </c>
      <c r="K289" s="1" t="s">
        <v>1795</v>
      </c>
      <c r="L289" s="1" t="s">
        <v>1796</v>
      </c>
      <c r="M289" s="10">
        <v>13000000</v>
      </c>
      <c r="N289" s="10">
        <v>36000000</v>
      </c>
      <c r="O289" s="11"/>
      <c r="P289" s="4"/>
      <c r="Q289" s="4"/>
      <c r="R289" s="4"/>
      <c r="S289" s="4"/>
      <c r="T289" s="4"/>
      <c r="U289" s="4"/>
      <c r="V289" s="4"/>
    </row>
    <row r="290" spans="1:22" ht="15.75" customHeight="1" x14ac:dyDescent="0.2">
      <c r="A290" s="5" t="s">
        <v>1797</v>
      </c>
      <c r="B290" s="27">
        <v>42076</v>
      </c>
      <c r="C290" s="6" t="s">
        <v>1798</v>
      </c>
      <c r="D290" s="5" t="s">
        <v>23</v>
      </c>
      <c r="E290" s="9"/>
      <c r="F290" s="7" t="s">
        <v>1478</v>
      </c>
      <c r="G290" s="8"/>
      <c r="H290" s="1" t="s">
        <v>138</v>
      </c>
      <c r="I290" s="1" t="s">
        <v>490</v>
      </c>
      <c r="J290" s="1" t="s">
        <v>1301</v>
      </c>
      <c r="K290" s="9"/>
      <c r="L290" s="9"/>
      <c r="M290" s="10">
        <v>61600000</v>
      </c>
      <c r="N290" s="10">
        <v>71700000</v>
      </c>
      <c r="O290" s="11"/>
      <c r="P290" s="4"/>
      <c r="Q290" s="4"/>
      <c r="R290" s="4"/>
      <c r="S290" s="4"/>
      <c r="T290" s="4"/>
      <c r="U290" s="4"/>
      <c r="V290" s="4"/>
    </row>
    <row r="291" spans="1:22" ht="15.75" customHeight="1" x14ac:dyDescent="0.2">
      <c r="A291" s="5" t="s">
        <v>1799</v>
      </c>
      <c r="B291" s="27">
        <v>41544</v>
      </c>
      <c r="C291" s="6" t="s">
        <v>1800</v>
      </c>
      <c r="D291" s="5" t="s">
        <v>32</v>
      </c>
      <c r="E291" s="9"/>
      <c r="F291" s="7" t="s">
        <v>1801</v>
      </c>
      <c r="G291" s="8"/>
      <c r="H291" s="1" t="s">
        <v>252</v>
      </c>
      <c r="I291" s="1" t="s">
        <v>1802</v>
      </c>
      <c r="J291" s="1" t="s">
        <v>938</v>
      </c>
      <c r="K291" s="1" t="s">
        <v>154</v>
      </c>
      <c r="L291" s="9"/>
      <c r="M291" s="10">
        <v>30000000</v>
      </c>
      <c r="N291" s="10">
        <v>30000000</v>
      </c>
      <c r="O291" s="11"/>
      <c r="P291" s="4"/>
      <c r="Q291" s="4"/>
      <c r="R291" s="4"/>
      <c r="S291" s="4"/>
      <c r="T291" s="4"/>
      <c r="U291" s="4"/>
      <c r="V291" s="4"/>
    </row>
    <row r="292" spans="1:22" ht="15.75" customHeight="1" x14ac:dyDescent="0.2">
      <c r="A292" s="5" t="s">
        <v>1803</v>
      </c>
      <c r="B292" s="27">
        <v>41537</v>
      </c>
      <c r="C292" s="6" t="s">
        <v>1804</v>
      </c>
      <c r="D292" s="5" t="s">
        <v>23</v>
      </c>
      <c r="E292" s="9"/>
      <c r="F292" s="7" t="s">
        <v>1038</v>
      </c>
      <c r="G292" s="8"/>
      <c r="H292" s="1" t="s">
        <v>358</v>
      </c>
      <c r="I292" s="1" t="s">
        <v>1805</v>
      </c>
      <c r="J292" s="1" t="s">
        <v>1267</v>
      </c>
      <c r="K292" s="1" t="s">
        <v>1806</v>
      </c>
      <c r="L292" s="9"/>
      <c r="M292" s="10">
        <v>38000000</v>
      </c>
      <c r="N292" s="10">
        <v>90200000</v>
      </c>
      <c r="O292" s="11"/>
      <c r="P292" s="4"/>
      <c r="Q292" s="4"/>
      <c r="R292" s="4"/>
      <c r="S292" s="4"/>
      <c r="T292" s="4"/>
      <c r="U292" s="4"/>
      <c r="V292" s="4"/>
    </row>
    <row r="293" spans="1:22" ht="15.75" customHeight="1" x14ac:dyDescent="0.2">
      <c r="A293" s="5" t="s">
        <v>1807</v>
      </c>
      <c r="B293" s="27">
        <v>41717</v>
      </c>
      <c r="C293" s="6" t="s">
        <v>1808</v>
      </c>
      <c r="D293" s="5" t="s">
        <v>23</v>
      </c>
      <c r="E293" s="9"/>
      <c r="F293" s="7" t="s">
        <v>716</v>
      </c>
      <c r="G293" s="8"/>
      <c r="H293" s="1" t="s">
        <v>1809</v>
      </c>
      <c r="I293" s="1" t="s">
        <v>1032</v>
      </c>
      <c r="J293" s="1" t="s">
        <v>1300</v>
      </c>
      <c r="K293" s="1" t="s">
        <v>1810</v>
      </c>
      <c r="L293" s="1" t="s">
        <v>1811</v>
      </c>
      <c r="M293" s="10">
        <v>35000000</v>
      </c>
      <c r="N293" s="10">
        <v>17500000</v>
      </c>
      <c r="O293" s="11"/>
      <c r="P293" s="4"/>
      <c r="Q293" s="4"/>
      <c r="R293" s="4"/>
      <c r="S293" s="4"/>
      <c r="T293" s="4"/>
      <c r="U293" s="4"/>
      <c r="V293" s="4"/>
    </row>
    <row r="294" spans="1:22" ht="15.75" customHeight="1" x14ac:dyDescent="0.2">
      <c r="A294" s="5" t="s">
        <v>1812</v>
      </c>
      <c r="B294" s="27">
        <v>40949</v>
      </c>
      <c r="C294" s="6" t="s">
        <v>1813</v>
      </c>
      <c r="D294" s="5" t="s">
        <v>23</v>
      </c>
      <c r="E294" s="9"/>
      <c r="F294" s="7" t="s">
        <v>487</v>
      </c>
      <c r="G294" s="8"/>
      <c r="H294" s="1" t="s">
        <v>35</v>
      </c>
      <c r="I294" s="1" t="s">
        <v>579</v>
      </c>
      <c r="J294" s="1" t="s">
        <v>1344</v>
      </c>
      <c r="K294" s="1" t="s">
        <v>832</v>
      </c>
      <c r="L294" s="1" t="s">
        <v>1814</v>
      </c>
      <c r="M294" s="10">
        <v>85000000</v>
      </c>
      <c r="N294" s="10">
        <v>208100000</v>
      </c>
      <c r="O294" s="11"/>
      <c r="P294" s="4"/>
      <c r="Q294" s="4"/>
      <c r="R294" s="4"/>
      <c r="S294" s="4"/>
      <c r="T294" s="4"/>
      <c r="U294" s="4"/>
      <c r="V294" s="4"/>
    </row>
    <row r="295" spans="1:22" ht="15.75" customHeight="1" x14ac:dyDescent="0.2">
      <c r="A295" s="5" t="s">
        <v>1815</v>
      </c>
      <c r="B295" s="27">
        <v>40977</v>
      </c>
      <c r="C295" s="6" t="s">
        <v>1816</v>
      </c>
      <c r="D295" s="5" t="s">
        <v>63</v>
      </c>
      <c r="E295" s="5" t="s">
        <v>182</v>
      </c>
      <c r="F295" s="7" t="s">
        <v>1817</v>
      </c>
      <c r="G295" s="8"/>
      <c r="H295" s="1" t="s">
        <v>1102</v>
      </c>
      <c r="I295" s="1" t="s">
        <v>701</v>
      </c>
      <c r="J295" s="1" t="s">
        <v>1818</v>
      </c>
      <c r="K295" s="1" t="s">
        <v>1819</v>
      </c>
      <c r="L295" s="9"/>
      <c r="M295" s="10">
        <v>14400000</v>
      </c>
      <c r="N295" s="10">
        <v>34600000</v>
      </c>
      <c r="O295" s="11"/>
      <c r="P295" s="4"/>
      <c r="Q295" s="4"/>
      <c r="R295" s="4"/>
      <c r="S295" s="4"/>
      <c r="T295" s="4"/>
      <c r="U295" s="4"/>
      <c r="V295" s="4"/>
    </row>
    <row r="296" spans="1:22" ht="15.75" customHeight="1" x14ac:dyDescent="0.2">
      <c r="A296" s="5" t="s">
        <v>1820</v>
      </c>
      <c r="B296" s="27">
        <v>41096</v>
      </c>
      <c r="C296" s="6" t="s">
        <v>1821</v>
      </c>
      <c r="D296" s="5" t="s">
        <v>32</v>
      </c>
      <c r="E296" s="5" t="s">
        <v>63</v>
      </c>
      <c r="F296" s="7" t="s">
        <v>1822</v>
      </c>
      <c r="G296" s="8"/>
      <c r="H296" s="1" t="s">
        <v>306</v>
      </c>
      <c r="I296" s="1" t="s">
        <v>1823</v>
      </c>
      <c r="J296" s="1" t="s">
        <v>1824</v>
      </c>
      <c r="K296" s="1" t="s">
        <v>1825</v>
      </c>
      <c r="L296" s="1" t="s">
        <v>1826</v>
      </c>
      <c r="M296" s="10">
        <v>45000000</v>
      </c>
      <c r="N296" s="10">
        <v>83000000</v>
      </c>
      <c r="O296" s="11"/>
      <c r="P296" s="4"/>
      <c r="Q296" s="4"/>
      <c r="R296" s="4"/>
      <c r="S296" s="4"/>
      <c r="T296" s="4"/>
      <c r="U296" s="4"/>
      <c r="V296" s="4"/>
    </row>
    <row r="297" spans="1:22" ht="15.75" customHeight="1" x14ac:dyDescent="0.2">
      <c r="A297" s="5" t="s">
        <v>1827</v>
      </c>
      <c r="B297" s="27">
        <v>41376</v>
      </c>
      <c r="C297" s="6" t="s">
        <v>1828</v>
      </c>
      <c r="D297" s="5" t="s">
        <v>41</v>
      </c>
      <c r="E297" s="5" t="s">
        <v>16</v>
      </c>
      <c r="F297" s="7" t="s">
        <v>275</v>
      </c>
      <c r="G297" s="8"/>
      <c r="H297" s="1" t="s">
        <v>1829</v>
      </c>
      <c r="I297" s="1" t="s">
        <v>1830</v>
      </c>
      <c r="J297" s="1" t="s">
        <v>1831</v>
      </c>
      <c r="K297" s="1" t="s">
        <v>1832</v>
      </c>
      <c r="L297" s="1" t="s">
        <v>368</v>
      </c>
      <c r="M297" s="10">
        <v>20000000</v>
      </c>
      <c r="N297" s="10">
        <v>78400000</v>
      </c>
      <c r="O297" s="11"/>
      <c r="P297" s="4"/>
      <c r="Q297" s="4"/>
      <c r="R297" s="4"/>
      <c r="S297" s="4"/>
      <c r="T297" s="4"/>
      <c r="U297" s="4"/>
      <c r="V297" s="4"/>
    </row>
    <row r="298" spans="1:22" ht="15.75" customHeight="1" x14ac:dyDescent="0.2">
      <c r="A298" s="5" t="s">
        <v>1833</v>
      </c>
      <c r="B298" s="27">
        <v>42328</v>
      </c>
      <c r="C298" s="6" t="s">
        <v>1834</v>
      </c>
      <c r="D298" s="5" t="s">
        <v>32</v>
      </c>
      <c r="E298" s="5" t="s">
        <v>15</v>
      </c>
      <c r="F298" s="7" t="s">
        <v>1835</v>
      </c>
      <c r="G298" s="8"/>
      <c r="H298" s="1" t="s">
        <v>1353</v>
      </c>
      <c r="I298" s="1" t="s">
        <v>324</v>
      </c>
      <c r="J298" s="1" t="s">
        <v>1836</v>
      </c>
      <c r="K298" s="1" t="s">
        <v>1837</v>
      </c>
      <c r="L298" s="9"/>
      <c r="M298" s="10">
        <v>19500000</v>
      </c>
      <c r="N298" s="10">
        <v>32200000.000000004</v>
      </c>
      <c r="O298" s="11"/>
      <c r="P298" s="4"/>
      <c r="Q298" s="4"/>
      <c r="R298" s="4"/>
      <c r="S298" s="4"/>
      <c r="T298" s="4"/>
      <c r="U298" s="4"/>
      <c r="V298" s="4"/>
    </row>
    <row r="299" spans="1:22" ht="15.75" customHeight="1" x14ac:dyDescent="0.2">
      <c r="A299" s="5" t="s">
        <v>1838</v>
      </c>
      <c r="B299" s="27">
        <v>42195</v>
      </c>
      <c r="C299" s="6" t="s">
        <v>1839</v>
      </c>
      <c r="D299" s="5" t="s">
        <v>63</v>
      </c>
      <c r="E299" s="5" t="s">
        <v>158</v>
      </c>
      <c r="F299" s="7" t="s">
        <v>1351</v>
      </c>
      <c r="G299" s="8"/>
      <c r="H299" s="1" t="s">
        <v>579</v>
      </c>
      <c r="I299" s="1" t="s">
        <v>1840</v>
      </c>
      <c r="J299" s="1" t="s">
        <v>1841</v>
      </c>
      <c r="K299" s="1" t="s">
        <v>255</v>
      </c>
      <c r="L299" s="1" t="s">
        <v>1842</v>
      </c>
      <c r="M299" s="10">
        <v>26000000</v>
      </c>
      <c r="N299" s="10">
        <v>30500000</v>
      </c>
      <c r="O299" s="11"/>
      <c r="P299" s="4"/>
      <c r="Q299" s="4"/>
      <c r="R299" s="4"/>
      <c r="S299" s="4"/>
      <c r="T299" s="4"/>
      <c r="U299" s="4"/>
      <c r="V299" s="4"/>
    </row>
    <row r="300" spans="1:22" ht="15.75" customHeight="1" x14ac:dyDescent="0.2">
      <c r="A300" s="5" t="s">
        <v>1843</v>
      </c>
      <c r="B300" s="27">
        <v>41998</v>
      </c>
      <c r="C300" s="6" t="s">
        <v>1844</v>
      </c>
      <c r="D300" s="5" t="s">
        <v>63</v>
      </c>
      <c r="E300" s="5"/>
      <c r="F300" s="7" t="s">
        <v>1845</v>
      </c>
      <c r="G300" s="8"/>
      <c r="H300" s="1" t="s">
        <v>117</v>
      </c>
      <c r="I300" s="1" t="s">
        <v>1846</v>
      </c>
      <c r="J300" s="1" t="s">
        <v>1847</v>
      </c>
      <c r="K300" s="1" t="s">
        <v>1848</v>
      </c>
      <c r="L300" s="9"/>
      <c r="M300" s="10">
        <v>20000000</v>
      </c>
      <c r="N300" s="10">
        <v>66800000</v>
      </c>
      <c r="O300" s="11"/>
      <c r="P300" s="4"/>
      <c r="Q300" s="4"/>
      <c r="R300" s="4"/>
      <c r="S300" s="4"/>
      <c r="T300" s="4"/>
      <c r="U300" s="4"/>
      <c r="V300" s="4"/>
    </row>
    <row r="301" spans="1:22" ht="15.75" customHeight="1" x14ac:dyDescent="0.2">
      <c r="A301" s="5" t="s">
        <v>1849</v>
      </c>
      <c r="B301" s="27">
        <v>41990</v>
      </c>
      <c r="C301" s="6" t="s">
        <v>1850</v>
      </c>
      <c r="D301" s="5" t="s">
        <v>53</v>
      </c>
      <c r="E301" s="9"/>
      <c r="F301" s="7" t="s">
        <v>1851</v>
      </c>
      <c r="G301" s="8"/>
      <c r="H301" s="1" t="s">
        <v>1852</v>
      </c>
      <c r="I301" s="1" t="s">
        <v>1685</v>
      </c>
      <c r="J301" s="1" t="s">
        <v>1479</v>
      </c>
      <c r="K301" s="1" t="s">
        <v>759</v>
      </c>
      <c r="L301" s="1" t="s">
        <v>1641</v>
      </c>
      <c r="M301" s="10">
        <v>95000000</v>
      </c>
      <c r="N301" s="10">
        <v>114200000</v>
      </c>
      <c r="O301" s="11"/>
      <c r="P301" s="4"/>
      <c r="Q301" s="4"/>
      <c r="R301" s="4"/>
      <c r="S301" s="4"/>
      <c r="T301" s="4"/>
      <c r="U301" s="4"/>
      <c r="V301" s="4"/>
    </row>
    <row r="302" spans="1:22" ht="15.75" customHeight="1" x14ac:dyDescent="0.2">
      <c r="A302" s="5" t="s">
        <v>1853</v>
      </c>
      <c r="B302" s="27">
        <v>42028</v>
      </c>
      <c r="C302" s="6" t="s">
        <v>1854</v>
      </c>
      <c r="D302" s="5" t="s">
        <v>144</v>
      </c>
      <c r="E302" s="5" t="s">
        <v>41</v>
      </c>
      <c r="F302" s="7" t="s">
        <v>1855</v>
      </c>
      <c r="G302" s="8"/>
      <c r="H302" s="1" t="s">
        <v>1856</v>
      </c>
      <c r="I302" s="1" t="s">
        <v>1857</v>
      </c>
      <c r="J302" s="9"/>
      <c r="K302" s="9"/>
      <c r="L302" s="9"/>
      <c r="M302" s="10">
        <v>25000000</v>
      </c>
      <c r="N302" s="10">
        <v>106000000</v>
      </c>
      <c r="O302" s="11"/>
      <c r="P302" s="4"/>
      <c r="Q302" s="4"/>
      <c r="R302" s="4"/>
      <c r="S302" s="4"/>
      <c r="T302" s="4"/>
      <c r="U302" s="4"/>
      <c r="V302" s="4"/>
    </row>
    <row r="303" spans="1:22" ht="15.75" customHeight="1" x14ac:dyDescent="0.2">
      <c r="A303" s="5" t="s">
        <v>1858</v>
      </c>
      <c r="B303" s="27">
        <v>42143</v>
      </c>
      <c r="C303" s="6" t="s">
        <v>1859</v>
      </c>
      <c r="D303" s="5" t="s">
        <v>32</v>
      </c>
      <c r="E303" s="5" t="s">
        <v>63</v>
      </c>
      <c r="F303" s="7" t="s">
        <v>1663</v>
      </c>
      <c r="G303" s="8"/>
      <c r="H303" s="1" t="s">
        <v>701</v>
      </c>
      <c r="I303" s="1" t="s">
        <v>1826</v>
      </c>
      <c r="J303" s="1" t="s">
        <v>831</v>
      </c>
      <c r="K303" s="1" t="s">
        <v>820</v>
      </c>
      <c r="L303" s="9"/>
      <c r="M303" s="10">
        <v>30000000</v>
      </c>
      <c r="N303" s="10">
        <v>84900000</v>
      </c>
      <c r="O303" s="11"/>
      <c r="P303" s="4"/>
      <c r="Q303" s="4"/>
      <c r="R303" s="4"/>
      <c r="S303" s="4"/>
      <c r="T303" s="4"/>
      <c r="U303" s="4"/>
      <c r="V303" s="4"/>
    </row>
    <row r="304" spans="1:22" ht="15.75" customHeight="1" x14ac:dyDescent="0.2">
      <c r="A304" s="5" t="s">
        <v>1860</v>
      </c>
      <c r="B304" s="27">
        <v>41313</v>
      </c>
      <c r="C304" s="6" t="s">
        <v>1861</v>
      </c>
      <c r="D304" s="5" t="s">
        <v>32</v>
      </c>
      <c r="E304" s="9"/>
      <c r="F304" s="7" t="s">
        <v>1862</v>
      </c>
      <c r="G304" s="8"/>
      <c r="H304" s="1" t="s">
        <v>168</v>
      </c>
      <c r="I304" s="1" t="s">
        <v>1759</v>
      </c>
      <c r="J304" s="1" t="s">
        <v>45</v>
      </c>
      <c r="K304" s="1" t="s">
        <v>1714</v>
      </c>
      <c r="L304" s="1" t="s">
        <v>1863</v>
      </c>
      <c r="M304" s="10">
        <v>30000000</v>
      </c>
      <c r="N304" s="10">
        <v>66700000</v>
      </c>
      <c r="O304" s="11"/>
      <c r="P304" s="4"/>
      <c r="Q304" s="4"/>
      <c r="R304" s="4"/>
      <c r="S304" s="4"/>
      <c r="T304" s="4"/>
      <c r="U304" s="4"/>
      <c r="V304" s="4"/>
    </row>
    <row r="305" spans="1:22" ht="15.75" customHeight="1" x14ac:dyDescent="0.2">
      <c r="A305" s="5" t="s">
        <v>1864</v>
      </c>
      <c r="B305" s="27">
        <v>41208</v>
      </c>
      <c r="C305" s="6" t="s">
        <v>1865</v>
      </c>
      <c r="D305" s="5" t="s">
        <v>16</v>
      </c>
      <c r="E305" s="9"/>
      <c r="F305" s="7" t="s">
        <v>1866</v>
      </c>
      <c r="G305" s="8"/>
      <c r="H305" s="1" t="s">
        <v>1466</v>
      </c>
      <c r="I305" s="1" t="s">
        <v>1867</v>
      </c>
      <c r="J305" s="1" t="s">
        <v>1868</v>
      </c>
      <c r="K305" s="1" t="s">
        <v>1641</v>
      </c>
      <c r="L305" s="1" t="s">
        <v>1644</v>
      </c>
      <c r="M305" s="10">
        <v>20000000</v>
      </c>
      <c r="N305" s="10">
        <v>52300000</v>
      </c>
      <c r="O305" s="11"/>
      <c r="P305" s="4"/>
      <c r="Q305" s="4"/>
      <c r="R305" s="4"/>
      <c r="S305" s="4"/>
      <c r="T305" s="4"/>
      <c r="U305" s="4"/>
      <c r="V305" s="4"/>
    </row>
    <row r="306" spans="1:22" ht="15.75" customHeight="1" x14ac:dyDescent="0.2">
      <c r="A306" s="5" t="s">
        <v>1869</v>
      </c>
      <c r="B306" s="27">
        <v>41229</v>
      </c>
      <c r="C306" s="6" t="s">
        <v>1870</v>
      </c>
      <c r="D306" s="5" t="s">
        <v>63</v>
      </c>
      <c r="E306" s="9"/>
      <c r="F306" s="7" t="s">
        <v>1150</v>
      </c>
      <c r="G306" s="8"/>
      <c r="H306" s="1" t="s">
        <v>184</v>
      </c>
      <c r="I306" s="1" t="s">
        <v>1151</v>
      </c>
      <c r="J306" s="1" t="s">
        <v>1871</v>
      </c>
      <c r="K306" s="1" t="s">
        <v>930</v>
      </c>
      <c r="L306" s="1" t="s">
        <v>1288</v>
      </c>
      <c r="M306" s="10">
        <v>21000000</v>
      </c>
      <c r="N306" s="10">
        <v>236400000</v>
      </c>
      <c r="O306" s="11"/>
      <c r="P306" s="4"/>
      <c r="Q306" s="4"/>
      <c r="R306" s="4"/>
      <c r="S306" s="4"/>
      <c r="T306" s="4"/>
      <c r="U306" s="4"/>
      <c r="V306" s="4"/>
    </row>
    <row r="307" spans="1:22" ht="15.75" customHeight="1" x14ac:dyDescent="0.2">
      <c r="A307" s="5" t="s">
        <v>1872</v>
      </c>
      <c r="B307" s="27">
        <v>41870</v>
      </c>
      <c r="C307" s="6" t="s">
        <v>1873</v>
      </c>
      <c r="D307" s="5" t="s">
        <v>32</v>
      </c>
      <c r="E307" s="5" t="s">
        <v>15</v>
      </c>
      <c r="F307" s="7" t="s">
        <v>1874</v>
      </c>
      <c r="G307" s="7" t="s">
        <v>1875</v>
      </c>
      <c r="H307" s="1" t="s">
        <v>746</v>
      </c>
      <c r="I307" s="1" t="s">
        <v>1876</v>
      </c>
      <c r="J307" s="1" t="s">
        <v>831</v>
      </c>
      <c r="K307" s="1" t="s">
        <v>454</v>
      </c>
      <c r="L307" s="1" t="s">
        <v>1236</v>
      </c>
      <c r="M307" s="10">
        <v>65000000</v>
      </c>
      <c r="N307" s="10">
        <v>39400000</v>
      </c>
      <c r="O307" s="11"/>
      <c r="P307" s="4"/>
      <c r="Q307" s="4"/>
      <c r="R307" s="4"/>
      <c r="S307" s="4"/>
      <c r="T307" s="4"/>
      <c r="U307" s="4"/>
      <c r="V307" s="4"/>
    </row>
    <row r="308" spans="1:22" ht="15.75" customHeight="1" x14ac:dyDescent="0.2">
      <c r="A308" s="5" t="s">
        <v>1877</v>
      </c>
      <c r="B308" s="27">
        <v>41194</v>
      </c>
      <c r="C308" s="6" t="s">
        <v>1878</v>
      </c>
      <c r="D308" s="5" t="s">
        <v>16</v>
      </c>
      <c r="E308" s="5" t="s">
        <v>15</v>
      </c>
      <c r="F308" s="7" t="s">
        <v>590</v>
      </c>
      <c r="G308" s="8"/>
      <c r="H308" s="1" t="s">
        <v>379</v>
      </c>
      <c r="I308" s="1" t="s">
        <v>1879</v>
      </c>
      <c r="J308" s="1" t="s">
        <v>1880</v>
      </c>
      <c r="K308" s="1" t="s">
        <v>1881</v>
      </c>
      <c r="L308" s="9"/>
      <c r="M308" s="10">
        <v>3000000</v>
      </c>
      <c r="N308" s="10">
        <v>77700000</v>
      </c>
      <c r="O308" s="11"/>
      <c r="P308" s="4"/>
      <c r="Q308" s="4"/>
      <c r="R308" s="4"/>
      <c r="S308" s="4"/>
      <c r="T308" s="4"/>
      <c r="U308" s="4"/>
      <c r="V308" s="4"/>
    </row>
    <row r="309" spans="1:22" ht="15.75" customHeight="1" x14ac:dyDescent="0.2">
      <c r="A309" s="5" t="s">
        <v>1882</v>
      </c>
      <c r="B309" s="27">
        <v>42237</v>
      </c>
      <c r="C309" s="6" t="s">
        <v>1883</v>
      </c>
      <c r="D309" s="5" t="s">
        <v>16</v>
      </c>
      <c r="E309" s="9"/>
      <c r="F309" s="7" t="s">
        <v>1884</v>
      </c>
      <c r="G309" s="8"/>
      <c r="H309" s="1" t="s">
        <v>1885</v>
      </c>
      <c r="I309" s="1" t="s">
        <v>1886</v>
      </c>
      <c r="J309" s="9"/>
      <c r="K309" s="9"/>
      <c r="L309" s="9"/>
      <c r="M309" s="10">
        <v>10000000</v>
      </c>
      <c r="N309" s="10">
        <v>52900000</v>
      </c>
      <c r="O309" s="11"/>
      <c r="P309" s="4"/>
      <c r="Q309" s="4"/>
      <c r="R309" s="4"/>
      <c r="S309" s="4"/>
      <c r="T309" s="4"/>
      <c r="U309" s="4"/>
      <c r="V309" s="4"/>
    </row>
    <row r="310" spans="1:22" ht="15.75" customHeight="1" x14ac:dyDescent="0.2">
      <c r="A310" s="5" t="s">
        <v>1887</v>
      </c>
      <c r="B310" s="27">
        <v>42356</v>
      </c>
      <c r="C310" s="6" t="s">
        <v>1888</v>
      </c>
      <c r="D310" s="5" t="s">
        <v>41</v>
      </c>
      <c r="E310" s="9"/>
      <c r="F310" s="7" t="s">
        <v>1603</v>
      </c>
      <c r="G310" s="8"/>
      <c r="H310" s="1" t="s">
        <v>1889</v>
      </c>
      <c r="I310" s="1" t="s">
        <v>1890</v>
      </c>
      <c r="J310" s="1" t="s">
        <v>1891</v>
      </c>
      <c r="K310" s="1" t="s">
        <v>808</v>
      </c>
      <c r="L310" s="9"/>
      <c r="M310" s="10">
        <v>30000000</v>
      </c>
      <c r="N310" s="10">
        <v>105000000</v>
      </c>
      <c r="O310" s="11"/>
      <c r="P310" s="4"/>
      <c r="Q310" s="4"/>
      <c r="R310" s="4"/>
      <c r="S310" s="4"/>
      <c r="T310" s="4"/>
      <c r="U310" s="4"/>
      <c r="V310" s="4"/>
    </row>
    <row r="311" spans="1:22" ht="15.75" customHeight="1" x14ac:dyDescent="0.2">
      <c r="A311" s="5" t="s">
        <v>1892</v>
      </c>
      <c r="B311" s="27">
        <v>41327</v>
      </c>
      <c r="C311" s="6" t="s">
        <v>1893</v>
      </c>
      <c r="D311" s="5" t="s">
        <v>23</v>
      </c>
      <c r="E311" s="9"/>
      <c r="F311" s="7" t="s">
        <v>1894</v>
      </c>
      <c r="G311" s="8"/>
      <c r="H311" s="1" t="s">
        <v>448</v>
      </c>
      <c r="I311" s="1" t="s">
        <v>1115</v>
      </c>
      <c r="J311" s="1" t="s">
        <v>1750</v>
      </c>
      <c r="K311" s="1" t="s">
        <v>1163</v>
      </c>
      <c r="L311" s="9"/>
      <c r="M311" s="10">
        <v>15000000</v>
      </c>
      <c r="N311" s="10">
        <v>57800000</v>
      </c>
      <c r="O311" s="11"/>
      <c r="P311" s="4"/>
      <c r="Q311" s="4"/>
      <c r="R311" s="4"/>
      <c r="S311" s="4"/>
      <c r="T311" s="4"/>
      <c r="U311" s="4"/>
      <c r="V311" s="4"/>
    </row>
    <row r="312" spans="1:22" ht="15.75" customHeight="1" x14ac:dyDescent="0.2">
      <c r="A312" s="5" t="s">
        <v>1895</v>
      </c>
      <c r="B312" s="27">
        <v>41061</v>
      </c>
      <c r="C312" s="6" t="s">
        <v>1896</v>
      </c>
      <c r="D312" s="5" t="s">
        <v>23</v>
      </c>
      <c r="E312" s="5" t="s">
        <v>53</v>
      </c>
      <c r="F312" s="7" t="s">
        <v>1897</v>
      </c>
      <c r="G312" s="8"/>
      <c r="H312" s="1" t="s">
        <v>1184</v>
      </c>
      <c r="I312" s="1" t="s">
        <v>215</v>
      </c>
      <c r="J312" s="1" t="s">
        <v>358</v>
      </c>
      <c r="K312" s="1" t="s">
        <v>1898</v>
      </c>
      <c r="L312" s="1" t="s">
        <v>1899</v>
      </c>
      <c r="M312" s="10">
        <v>170000000</v>
      </c>
      <c r="N312" s="10">
        <v>396600000</v>
      </c>
      <c r="O312" s="11"/>
      <c r="P312" s="4"/>
      <c r="Q312" s="4"/>
      <c r="R312" s="4"/>
      <c r="S312" s="4"/>
      <c r="T312" s="4"/>
      <c r="U312" s="4"/>
      <c r="V312" s="4"/>
    </row>
    <row r="313" spans="1:22" ht="15.75" customHeight="1" x14ac:dyDescent="0.2">
      <c r="A313" s="5" t="s">
        <v>1900</v>
      </c>
      <c r="B313" s="27">
        <v>41698</v>
      </c>
      <c r="C313" s="6" t="s">
        <v>1901</v>
      </c>
      <c r="D313" s="5" t="s">
        <v>63</v>
      </c>
      <c r="E313" s="5"/>
      <c r="F313" s="7" t="s">
        <v>1902</v>
      </c>
      <c r="G313" s="8"/>
      <c r="H313" s="1" t="s">
        <v>1903</v>
      </c>
      <c r="I313" s="1" t="s">
        <v>1904</v>
      </c>
      <c r="J313" s="1" t="s">
        <v>1905</v>
      </c>
      <c r="K313" s="9"/>
      <c r="L313" s="9"/>
      <c r="M313" s="10">
        <v>22000000</v>
      </c>
      <c r="N313" s="10">
        <v>67800000</v>
      </c>
      <c r="O313" s="11"/>
      <c r="P313" s="4"/>
      <c r="Q313" s="4"/>
      <c r="R313" s="4"/>
      <c r="S313" s="4"/>
      <c r="T313" s="4"/>
      <c r="U313" s="4"/>
      <c r="V313" s="4"/>
    </row>
    <row r="314" spans="1:22" ht="15.75" customHeight="1" x14ac:dyDescent="0.2">
      <c r="A314" s="5" t="s">
        <v>1906</v>
      </c>
      <c r="B314" s="27">
        <v>42139</v>
      </c>
      <c r="C314" s="6" t="s">
        <v>1907</v>
      </c>
      <c r="D314" s="5" t="s">
        <v>63</v>
      </c>
      <c r="E314" s="9"/>
      <c r="F314" s="7" t="s">
        <v>1908</v>
      </c>
      <c r="G314" s="8"/>
      <c r="H314" s="1" t="s">
        <v>1909</v>
      </c>
      <c r="I314" s="9"/>
      <c r="J314" s="9"/>
      <c r="K314" s="9"/>
      <c r="L314" s="9"/>
      <c r="M314" s="10">
        <v>1500000</v>
      </c>
      <c r="N314" s="10">
        <v>6200000</v>
      </c>
      <c r="O314" s="11"/>
      <c r="P314" s="4"/>
      <c r="Q314" s="4"/>
      <c r="R314" s="4"/>
      <c r="S314" s="4"/>
      <c r="T314" s="4"/>
      <c r="U314" s="4"/>
      <c r="V314" s="4"/>
    </row>
    <row r="315" spans="1:22" ht="15.75" customHeight="1" x14ac:dyDescent="0.2">
      <c r="A315" s="5" t="s">
        <v>1910</v>
      </c>
      <c r="B315" s="27">
        <v>42170</v>
      </c>
      <c r="C315" s="6" t="s">
        <v>1911</v>
      </c>
      <c r="D315" s="5" t="s">
        <v>63</v>
      </c>
      <c r="E315" s="9"/>
      <c r="F315" s="7" t="s">
        <v>1498</v>
      </c>
      <c r="G315" s="8"/>
      <c r="H315" s="1" t="s">
        <v>717</v>
      </c>
      <c r="I315" s="1" t="s">
        <v>123</v>
      </c>
      <c r="J315" s="1" t="s">
        <v>1912</v>
      </c>
      <c r="K315" s="1" t="s">
        <v>1913</v>
      </c>
      <c r="L315" s="1" t="s">
        <v>1914</v>
      </c>
      <c r="M315" s="10">
        <v>30000000</v>
      </c>
      <c r="N315" s="10">
        <v>92000000</v>
      </c>
      <c r="O315" s="11"/>
      <c r="P315" s="4"/>
      <c r="Q315" s="4"/>
      <c r="R315" s="4"/>
      <c r="S315" s="4"/>
      <c r="T315" s="4"/>
      <c r="U315" s="4"/>
      <c r="V315" s="4"/>
    </row>
    <row r="316" spans="1:22" ht="15.75" customHeight="1" x14ac:dyDescent="0.2">
      <c r="A316" s="5" t="s">
        <v>1915</v>
      </c>
      <c r="B316" s="27">
        <v>42250</v>
      </c>
      <c r="C316" s="6" t="s">
        <v>1916</v>
      </c>
      <c r="D316" s="5" t="s">
        <v>63</v>
      </c>
      <c r="E316" s="9"/>
      <c r="F316" s="7" t="s">
        <v>1917</v>
      </c>
      <c r="G316" s="8"/>
      <c r="H316" s="1" t="s">
        <v>1487</v>
      </c>
      <c r="I316" s="1" t="s">
        <v>1423</v>
      </c>
      <c r="J316" s="1" t="s">
        <v>123</v>
      </c>
      <c r="K316" s="1" t="s">
        <v>1581</v>
      </c>
      <c r="L316" s="1" t="s">
        <v>1918</v>
      </c>
      <c r="M316" s="10">
        <v>20000000</v>
      </c>
      <c r="N316" s="10">
        <v>88300000</v>
      </c>
      <c r="O316" s="11"/>
      <c r="P316" s="4"/>
      <c r="Q316" s="4"/>
      <c r="R316" s="4"/>
      <c r="S316" s="4"/>
      <c r="T316" s="4"/>
      <c r="U316" s="4"/>
      <c r="V316" s="4"/>
    </row>
    <row r="317" spans="1:22" ht="15.75" customHeight="1" x14ac:dyDescent="0.2">
      <c r="A317" s="5" t="s">
        <v>1919</v>
      </c>
      <c r="B317" s="27">
        <v>42139</v>
      </c>
      <c r="C317" s="6" t="s">
        <v>1920</v>
      </c>
      <c r="D317" s="5" t="s">
        <v>23</v>
      </c>
      <c r="E317" s="5" t="s">
        <v>41</v>
      </c>
      <c r="F317" s="7" t="s">
        <v>864</v>
      </c>
      <c r="G317" s="8"/>
      <c r="H317" s="1" t="s">
        <v>865</v>
      </c>
      <c r="I317" s="1" t="s">
        <v>1334</v>
      </c>
      <c r="J317" s="1" t="s">
        <v>241</v>
      </c>
      <c r="K317" s="1" t="s">
        <v>1921</v>
      </c>
      <c r="L317" s="1" t="s">
        <v>242</v>
      </c>
      <c r="M317" s="10">
        <v>65000000</v>
      </c>
      <c r="N317" s="10">
        <v>235700000</v>
      </c>
      <c r="O317" s="11"/>
      <c r="P317" s="4"/>
      <c r="Q317" s="4"/>
      <c r="R317" s="4"/>
      <c r="S317" s="4"/>
      <c r="T317" s="4"/>
      <c r="U317" s="4"/>
      <c r="V317" s="4"/>
    </row>
    <row r="318" spans="1:22" ht="15.75" customHeight="1" x14ac:dyDescent="0.2">
      <c r="A318" s="5" t="s">
        <v>1922</v>
      </c>
      <c r="B318" s="27">
        <v>41887</v>
      </c>
      <c r="C318" s="6" t="s">
        <v>1923</v>
      </c>
      <c r="D318" s="5" t="s">
        <v>41</v>
      </c>
      <c r="E318" s="9"/>
      <c r="F318" s="7" t="s">
        <v>1924</v>
      </c>
      <c r="G318" s="8" t="s">
        <v>372</v>
      </c>
      <c r="H318" s="1" t="s">
        <v>187</v>
      </c>
      <c r="I318" s="1" t="s">
        <v>865</v>
      </c>
      <c r="J318" s="1" t="s">
        <v>1925</v>
      </c>
      <c r="K318" s="1" t="s">
        <v>1926</v>
      </c>
      <c r="L318" s="1" t="s">
        <v>1927</v>
      </c>
      <c r="M318" s="10">
        <v>13000000</v>
      </c>
      <c r="N318" s="10">
        <v>54800000</v>
      </c>
      <c r="O318" s="11"/>
      <c r="P318" s="4"/>
      <c r="Q318" s="4"/>
      <c r="R318" s="4"/>
      <c r="S318" s="4"/>
      <c r="T318" s="4"/>
      <c r="U318" s="4"/>
      <c r="V318" s="4"/>
    </row>
    <row r="319" spans="1:22" ht="15.75" customHeight="1" x14ac:dyDescent="0.2">
      <c r="A319" s="5" t="s">
        <v>1928</v>
      </c>
      <c r="B319" s="27">
        <v>41859</v>
      </c>
      <c r="C319" s="6" t="s">
        <v>1929</v>
      </c>
      <c r="D319" s="5" t="s">
        <v>969</v>
      </c>
      <c r="E319" s="9"/>
      <c r="F319" s="7" t="s">
        <v>1930</v>
      </c>
      <c r="G319" s="7" t="s">
        <v>1931</v>
      </c>
      <c r="H319" s="1" t="s">
        <v>1932</v>
      </c>
      <c r="I319" s="1" t="s">
        <v>1933</v>
      </c>
      <c r="J319" s="1" t="s">
        <v>1934</v>
      </c>
      <c r="K319" s="1" t="s">
        <v>1935</v>
      </c>
      <c r="L319" s="1" t="s">
        <v>1936</v>
      </c>
      <c r="M319" s="10">
        <v>35000000</v>
      </c>
      <c r="N319" s="10">
        <v>196400000</v>
      </c>
      <c r="O319" s="11"/>
      <c r="P319" s="4"/>
      <c r="Q319" s="4"/>
      <c r="R319" s="4"/>
      <c r="S319" s="4"/>
      <c r="T319" s="4"/>
      <c r="U319" s="4"/>
      <c r="V319" s="4"/>
    </row>
    <row r="320" spans="1:22" ht="15.75" customHeight="1" x14ac:dyDescent="0.2">
      <c r="A320" s="5" t="s">
        <v>1937</v>
      </c>
      <c r="B320" s="27">
        <v>42573</v>
      </c>
      <c r="C320" s="6" t="s">
        <v>1938</v>
      </c>
      <c r="D320" s="5" t="s">
        <v>23</v>
      </c>
      <c r="E320" s="5" t="s">
        <v>144</v>
      </c>
      <c r="F320" s="7" t="s">
        <v>772</v>
      </c>
      <c r="G320" s="8"/>
      <c r="H320" s="1" t="s">
        <v>1097</v>
      </c>
      <c r="I320" s="1" t="s">
        <v>964</v>
      </c>
      <c r="J320" s="1" t="s">
        <v>1939</v>
      </c>
      <c r="K320" s="1" t="s">
        <v>1740</v>
      </c>
      <c r="L320" s="1" t="s">
        <v>1027</v>
      </c>
      <c r="M320" s="10">
        <v>185000000</v>
      </c>
      <c r="N320" s="10">
        <v>243000000</v>
      </c>
      <c r="O320" s="11"/>
      <c r="Q320" s="4"/>
      <c r="R320" s="4"/>
      <c r="S320" s="4"/>
      <c r="T320" s="4"/>
      <c r="U320" s="4"/>
      <c r="V320" s="4"/>
    </row>
    <row r="321" spans="1:22" ht="15.75" customHeight="1" x14ac:dyDescent="0.2">
      <c r="A321" s="5" t="s">
        <v>1940</v>
      </c>
      <c r="B321" s="27">
        <v>41859</v>
      </c>
      <c r="C321" s="6" t="s">
        <v>1941</v>
      </c>
      <c r="D321" s="5" t="s">
        <v>63</v>
      </c>
      <c r="E321" s="5"/>
      <c r="F321" s="7" t="s">
        <v>1942</v>
      </c>
      <c r="G321" s="8"/>
      <c r="H321" s="1" t="s">
        <v>1123</v>
      </c>
      <c r="I321" s="1" t="s">
        <v>1943</v>
      </c>
      <c r="J321" s="1" t="s">
        <v>1944</v>
      </c>
      <c r="K321" s="1" t="s">
        <v>1945</v>
      </c>
      <c r="L321" s="1" t="s">
        <v>1946</v>
      </c>
      <c r="M321" s="10">
        <v>45000000</v>
      </c>
      <c r="N321" s="10">
        <v>86200000</v>
      </c>
      <c r="O321" s="11"/>
      <c r="P321" s="4"/>
      <c r="Q321" s="4"/>
      <c r="R321" s="4"/>
      <c r="S321" s="4"/>
      <c r="T321" s="4"/>
      <c r="U321" s="4"/>
      <c r="V321" s="4"/>
    </row>
    <row r="322" spans="1:22" ht="15.75" customHeight="1" x14ac:dyDescent="0.2">
      <c r="A322" s="5" t="s">
        <v>1947</v>
      </c>
      <c r="B322" s="27">
        <v>42252</v>
      </c>
      <c r="C322" s="6" t="s">
        <v>1948</v>
      </c>
      <c r="D322" s="5" t="s">
        <v>62</v>
      </c>
      <c r="E322" s="9"/>
      <c r="F322" s="7" t="s">
        <v>1949</v>
      </c>
      <c r="G322" s="8"/>
      <c r="H322" s="1" t="s">
        <v>1677</v>
      </c>
      <c r="I322" s="1" t="s">
        <v>1190</v>
      </c>
      <c r="J322" s="1" t="s">
        <v>626</v>
      </c>
      <c r="K322" s="1" t="s">
        <v>682</v>
      </c>
      <c r="L322" s="1" t="s">
        <v>1950</v>
      </c>
      <c r="M322" s="10">
        <v>30000000</v>
      </c>
      <c r="N322" s="10">
        <v>34400000</v>
      </c>
      <c r="O322" s="11"/>
      <c r="P322" s="4"/>
      <c r="Q322" s="4"/>
      <c r="R322" s="4"/>
      <c r="S322" s="4"/>
      <c r="T322" s="4"/>
      <c r="U322" s="4"/>
      <c r="V322" s="4"/>
    </row>
    <row r="323" spans="1:22" ht="15.75" customHeight="1" x14ac:dyDescent="0.2">
      <c r="A323" s="5" t="s">
        <v>1951</v>
      </c>
      <c r="B323" s="27">
        <v>42227</v>
      </c>
      <c r="C323" s="6" t="s">
        <v>1952</v>
      </c>
      <c r="D323" s="5" t="s">
        <v>62</v>
      </c>
      <c r="E323" s="5" t="s">
        <v>63</v>
      </c>
      <c r="F323" s="7" t="s">
        <v>1953</v>
      </c>
      <c r="G323" s="8"/>
      <c r="H323" s="1" t="s">
        <v>1954</v>
      </c>
      <c r="I323" s="1" t="s">
        <v>643</v>
      </c>
      <c r="J323" s="1" t="s">
        <v>1955</v>
      </c>
      <c r="K323" s="1" t="s">
        <v>1956</v>
      </c>
      <c r="L323" s="1" t="s">
        <v>1957</v>
      </c>
      <c r="M323" s="10">
        <v>50000000</v>
      </c>
      <c r="N323" s="10">
        <v>201600000</v>
      </c>
      <c r="O323" s="11"/>
      <c r="P323" s="4"/>
      <c r="Q323" s="4"/>
      <c r="R323" s="4"/>
      <c r="S323" s="4"/>
      <c r="T323" s="4"/>
      <c r="U323" s="4"/>
      <c r="V323" s="4"/>
    </row>
    <row r="324" spans="1:22" ht="15.75" customHeight="1" x14ac:dyDescent="0.2">
      <c r="A324" s="5" t="s">
        <v>1958</v>
      </c>
      <c r="B324" s="27">
        <v>42251</v>
      </c>
      <c r="C324" s="6" t="s">
        <v>1959</v>
      </c>
      <c r="D324" s="5" t="s">
        <v>63</v>
      </c>
      <c r="E324" s="9"/>
      <c r="F324" s="7" t="s">
        <v>1960</v>
      </c>
      <c r="G324" s="8"/>
      <c r="H324" s="1" t="s">
        <v>1961</v>
      </c>
      <c r="I324" s="1" t="s">
        <v>557</v>
      </c>
      <c r="J324" s="1" t="s">
        <v>785</v>
      </c>
      <c r="K324" s="1" t="s">
        <v>506</v>
      </c>
      <c r="L324" s="1" t="s">
        <v>1962</v>
      </c>
      <c r="M324" s="10">
        <v>14000000</v>
      </c>
      <c r="N324" s="10">
        <v>32000000</v>
      </c>
      <c r="O324" s="11"/>
      <c r="P324" s="4"/>
      <c r="Q324" s="4"/>
      <c r="R324" s="4"/>
      <c r="S324" s="4"/>
      <c r="T324" s="4"/>
      <c r="U324" s="4"/>
      <c r="V324" s="4"/>
    </row>
    <row r="325" spans="1:22" ht="15.75" customHeight="1" x14ac:dyDescent="0.2">
      <c r="A325" s="5" t="s">
        <v>1963</v>
      </c>
      <c r="B325" s="27">
        <v>42587</v>
      </c>
      <c r="C325" s="6" t="s">
        <v>1964</v>
      </c>
      <c r="D325" s="5" t="s">
        <v>23</v>
      </c>
      <c r="E325" s="5"/>
      <c r="F325" s="7" t="s">
        <v>716</v>
      </c>
      <c r="G325" s="8"/>
      <c r="H325" s="1" t="s">
        <v>161</v>
      </c>
      <c r="I325" s="1" t="s">
        <v>1965</v>
      </c>
      <c r="J325" s="1" t="s">
        <v>1966</v>
      </c>
      <c r="K325" s="1" t="s">
        <v>490</v>
      </c>
      <c r="L325" s="1" t="s">
        <v>316</v>
      </c>
      <c r="M325" s="10">
        <v>175000000</v>
      </c>
      <c r="N325" s="10">
        <v>636700000</v>
      </c>
      <c r="O325" s="11"/>
      <c r="Q325" s="4"/>
      <c r="R325" s="4"/>
      <c r="S325" s="4"/>
      <c r="T325" s="4"/>
      <c r="U325" s="4"/>
      <c r="V325" s="4"/>
    </row>
    <row r="326" spans="1:22" ht="15.75" customHeight="1" x14ac:dyDescent="0.2">
      <c r="A326" s="5" t="s">
        <v>1967</v>
      </c>
      <c r="B326" s="27">
        <v>41187</v>
      </c>
      <c r="C326" s="6" t="s">
        <v>1968</v>
      </c>
      <c r="D326" s="5" t="s">
        <v>23</v>
      </c>
      <c r="E326" s="5" t="s">
        <v>15</v>
      </c>
      <c r="F326" s="7" t="s">
        <v>1969</v>
      </c>
      <c r="G326" s="8"/>
      <c r="H326" s="1" t="s">
        <v>138</v>
      </c>
      <c r="I326" s="1" t="s">
        <v>940</v>
      </c>
      <c r="J326" s="1" t="s">
        <v>1249</v>
      </c>
      <c r="K326" s="1" t="s">
        <v>1970</v>
      </c>
      <c r="L326" s="1" t="s">
        <v>210</v>
      </c>
      <c r="M326" s="10">
        <v>43000000</v>
      </c>
      <c r="N326" s="10">
        <v>376100000</v>
      </c>
      <c r="O326" s="11"/>
      <c r="P326" s="4"/>
      <c r="Q326" s="4"/>
      <c r="R326" s="4"/>
      <c r="S326" s="4"/>
      <c r="T326" s="4"/>
      <c r="U326" s="4"/>
      <c r="V326" s="4"/>
    </row>
    <row r="327" spans="1:22" ht="15.75" customHeight="1" x14ac:dyDescent="0.2">
      <c r="A327" s="5" t="s">
        <v>1971</v>
      </c>
      <c r="B327" s="27">
        <v>41822</v>
      </c>
      <c r="C327" s="6" t="s">
        <v>1972</v>
      </c>
      <c r="D327" s="5" t="s">
        <v>41</v>
      </c>
      <c r="E327" s="9"/>
      <c r="F327" s="7" t="s">
        <v>726</v>
      </c>
      <c r="G327" s="8"/>
      <c r="H327" s="1" t="s">
        <v>865</v>
      </c>
      <c r="I327" s="1" t="s">
        <v>1115</v>
      </c>
      <c r="J327" s="1" t="s">
        <v>134</v>
      </c>
      <c r="K327" s="1" t="s">
        <v>107</v>
      </c>
      <c r="L327" s="1" t="s">
        <v>1973</v>
      </c>
      <c r="M327" s="10">
        <v>20000000</v>
      </c>
      <c r="N327" s="10">
        <v>100500000</v>
      </c>
      <c r="O327" s="11"/>
      <c r="P327" s="4"/>
      <c r="Q327" s="4"/>
      <c r="R327" s="4"/>
      <c r="S327" s="4"/>
      <c r="T327" s="4"/>
      <c r="U327" s="4"/>
      <c r="V327" s="4"/>
    </row>
    <row r="328" spans="1:22" ht="15.75" customHeight="1" x14ac:dyDescent="0.2">
      <c r="A328" s="5" t="s">
        <v>1974</v>
      </c>
      <c r="B328" s="27">
        <v>41089</v>
      </c>
      <c r="C328" s="6" t="s">
        <v>1975</v>
      </c>
      <c r="D328" s="5" t="s">
        <v>41</v>
      </c>
      <c r="E328" s="9"/>
      <c r="F328" s="7" t="s">
        <v>1976</v>
      </c>
      <c r="G328" s="8"/>
      <c r="H328" s="1" t="s">
        <v>34</v>
      </c>
      <c r="I328" s="1" t="s">
        <v>268</v>
      </c>
      <c r="J328" s="1" t="s">
        <v>1976</v>
      </c>
      <c r="K328" s="1" t="s">
        <v>1977</v>
      </c>
      <c r="L328" s="1" t="s">
        <v>595</v>
      </c>
      <c r="M328" s="10">
        <v>51000000</v>
      </c>
      <c r="N328" s="10">
        <v>549400000</v>
      </c>
      <c r="O328" s="11"/>
      <c r="P328" s="4"/>
      <c r="Q328" s="4"/>
      <c r="R328" s="4"/>
      <c r="S328" s="4"/>
      <c r="T328" s="4"/>
      <c r="U328" s="4"/>
      <c r="V328" s="4"/>
    </row>
    <row r="329" spans="1:22" ht="15.75" customHeight="1" x14ac:dyDescent="0.2">
      <c r="A329" s="5" t="s">
        <v>1978</v>
      </c>
      <c r="B329" s="27">
        <v>42179</v>
      </c>
      <c r="C329" s="6" t="s">
        <v>1979</v>
      </c>
      <c r="D329" s="5" t="s">
        <v>41</v>
      </c>
      <c r="E329" s="9"/>
      <c r="F329" s="7" t="s">
        <v>1976</v>
      </c>
      <c r="G329" s="8"/>
      <c r="H329" s="1" t="s">
        <v>1980</v>
      </c>
      <c r="I329" s="1" t="s">
        <v>1981</v>
      </c>
      <c r="J329" s="1" t="s">
        <v>1976</v>
      </c>
      <c r="K329" s="1" t="s">
        <v>739</v>
      </c>
      <c r="L329" s="1" t="s">
        <v>1977</v>
      </c>
      <c r="M329" s="10">
        <v>68000000</v>
      </c>
      <c r="N329" s="10">
        <v>216700000</v>
      </c>
      <c r="O329" s="11"/>
      <c r="P329" s="4"/>
      <c r="Q329" s="4"/>
      <c r="R329" s="4"/>
      <c r="S329" s="4"/>
      <c r="T329" s="4"/>
      <c r="U329" s="4"/>
      <c r="V329" s="4"/>
    </row>
    <row r="330" spans="1:22" ht="15.75" customHeight="1" x14ac:dyDescent="0.2">
      <c r="A330" s="5" t="s">
        <v>1982</v>
      </c>
      <c r="B330" s="27">
        <v>41849</v>
      </c>
      <c r="C330" s="6" t="s">
        <v>1983</v>
      </c>
      <c r="D330" s="5" t="s">
        <v>23</v>
      </c>
      <c r="E330" s="5" t="s">
        <v>41</v>
      </c>
      <c r="F330" s="7" t="s">
        <v>1984</v>
      </c>
      <c r="G330" s="8"/>
      <c r="H330" s="1" t="s">
        <v>1985</v>
      </c>
      <c r="I330" s="1" t="s">
        <v>1986</v>
      </c>
      <c r="J330" s="1" t="s">
        <v>1987</v>
      </c>
      <c r="K330" s="1" t="s">
        <v>1988</v>
      </c>
      <c r="L330" s="1" t="s">
        <v>1989</v>
      </c>
      <c r="M330" s="10">
        <v>125000000</v>
      </c>
      <c r="N330" s="10">
        <v>493300000</v>
      </c>
      <c r="O330" s="11"/>
      <c r="P330" s="4"/>
      <c r="Q330" s="4"/>
      <c r="R330" s="4"/>
      <c r="S330" s="4"/>
      <c r="T330" s="4"/>
      <c r="U330" s="4"/>
      <c r="V330" s="4"/>
    </row>
    <row r="331" spans="1:22" ht="15.75" customHeight="1" x14ac:dyDescent="0.2">
      <c r="A331" s="5" t="s">
        <v>1990</v>
      </c>
      <c r="B331" s="27">
        <v>42512</v>
      </c>
      <c r="C331" s="6" t="s">
        <v>1991</v>
      </c>
      <c r="D331" s="5" t="s">
        <v>23</v>
      </c>
      <c r="E331" s="5"/>
      <c r="F331" s="7" t="s">
        <v>687</v>
      </c>
      <c r="G331" s="8"/>
      <c r="H331" s="1" t="s">
        <v>1985</v>
      </c>
      <c r="I331" s="1" t="s">
        <v>1992</v>
      </c>
      <c r="J331" s="1" t="s">
        <v>1993</v>
      </c>
      <c r="K331" s="1" t="s">
        <v>1994</v>
      </c>
      <c r="L331" s="1" t="s">
        <v>1995</v>
      </c>
      <c r="M331" s="10">
        <v>135000000</v>
      </c>
      <c r="N331" s="10">
        <v>242500000</v>
      </c>
      <c r="O331" s="11"/>
      <c r="P331" s="4"/>
      <c r="Q331" s="4"/>
      <c r="R331" s="4"/>
      <c r="S331" s="4"/>
      <c r="T331" s="4"/>
      <c r="U331" s="4"/>
      <c r="V331" s="4"/>
    </row>
    <row r="332" spans="1:22" ht="15.75" customHeight="1" x14ac:dyDescent="0.2">
      <c r="A332" s="5" t="s">
        <v>1996</v>
      </c>
      <c r="B332" s="27">
        <v>42177</v>
      </c>
      <c r="C332" s="6" t="s">
        <v>1997</v>
      </c>
      <c r="D332" s="5" t="s">
        <v>158</v>
      </c>
      <c r="E332" s="5" t="s">
        <v>23</v>
      </c>
      <c r="F332" s="7" t="s">
        <v>1998</v>
      </c>
      <c r="G332" s="8"/>
      <c r="H332" s="1" t="s">
        <v>1809</v>
      </c>
      <c r="I332" s="1" t="s">
        <v>1999</v>
      </c>
      <c r="J332" s="1" t="s">
        <v>1326</v>
      </c>
      <c r="K332" s="1" t="s">
        <v>492</v>
      </c>
      <c r="L332" s="1" t="s">
        <v>88</v>
      </c>
      <c r="M332" s="10">
        <v>155000000</v>
      </c>
      <c r="N332" s="10">
        <v>440600000</v>
      </c>
      <c r="O332" s="11"/>
      <c r="P332" s="4"/>
      <c r="Q332" s="4"/>
      <c r="R332" s="4"/>
      <c r="S332" s="4"/>
      <c r="T332" s="4"/>
      <c r="U332" s="4"/>
      <c r="V332" s="4"/>
    </row>
    <row r="333" spans="1:22" ht="15.75" customHeight="1" x14ac:dyDescent="0.2">
      <c r="A333" s="5" t="s">
        <v>2000</v>
      </c>
      <c r="B333" s="27">
        <v>41278</v>
      </c>
      <c r="C333" s="6" t="s">
        <v>2001</v>
      </c>
      <c r="D333" s="5" t="s">
        <v>16</v>
      </c>
      <c r="E333" s="9"/>
      <c r="F333" s="7" t="s">
        <v>2002</v>
      </c>
      <c r="G333" s="8"/>
      <c r="H333" s="1" t="s">
        <v>1598</v>
      </c>
      <c r="I333" s="1" t="s">
        <v>2003</v>
      </c>
      <c r="J333" s="1" t="s">
        <v>2004</v>
      </c>
      <c r="K333" s="1" t="s">
        <v>2005</v>
      </c>
      <c r="L333" s="1" t="s">
        <v>2006</v>
      </c>
      <c r="M333" s="10">
        <v>20000000</v>
      </c>
      <c r="N333" s="10">
        <v>47200000</v>
      </c>
      <c r="O333" s="11"/>
      <c r="P333" s="4"/>
      <c r="Q333" s="4"/>
      <c r="R333" s="4"/>
      <c r="S333" s="4"/>
      <c r="T333" s="4"/>
      <c r="U333" s="4"/>
      <c r="V333" s="4"/>
    </row>
    <row r="334" spans="1:22" ht="15.75" customHeight="1" x14ac:dyDescent="0.2">
      <c r="A334" s="5" t="s">
        <v>2007</v>
      </c>
      <c r="B334" s="27">
        <v>41666</v>
      </c>
      <c r="C334" s="6" t="s">
        <v>2008</v>
      </c>
      <c r="D334" s="5" t="s">
        <v>41</v>
      </c>
      <c r="E334" s="5" t="s">
        <v>182</v>
      </c>
      <c r="F334" s="7" t="s">
        <v>2009</v>
      </c>
      <c r="G334" s="8"/>
      <c r="H334" s="1" t="s">
        <v>653</v>
      </c>
      <c r="I334" s="1" t="s">
        <v>497</v>
      </c>
      <c r="J334" s="1" t="s">
        <v>768</v>
      </c>
      <c r="K334" s="1" t="s">
        <v>110</v>
      </c>
      <c r="L334" s="1" t="s">
        <v>754</v>
      </c>
      <c r="M334" s="10">
        <v>8000000</v>
      </c>
      <c r="N334" s="10">
        <v>40500000</v>
      </c>
      <c r="O334" s="11"/>
      <c r="P334" s="4"/>
      <c r="Q334" s="4"/>
      <c r="R334" s="4"/>
      <c r="S334" s="4"/>
      <c r="T334" s="4"/>
      <c r="U334" s="4"/>
      <c r="V334" s="4"/>
    </row>
    <row r="335" spans="1:22" ht="15.75" customHeight="1" x14ac:dyDescent="0.2">
      <c r="A335" s="5" t="s">
        <v>2010</v>
      </c>
      <c r="B335" s="27">
        <v>42222</v>
      </c>
      <c r="C335" s="6" t="s">
        <v>2011</v>
      </c>
      <c r="D335" s="5" t="s">
        <v>63</v>
      </c>
      <c r="E335" s="9"/>
      <c r="F335" s="7" t="s">
        <v>1347</v>
      </c>
      <c r="G335" s="8"/>
      <c r="H335" s="1" t="s">
        <v>2012</v>
      </c>
      <c r="I335" s="1" t="s">
        <v>55</v>
      </c>
      <c r="J335" s="1" t="s">
        <v>895</v>
      </c>
      <c r="K335" s="1" t="s">
        <v>2013</v>
      </c>
      <c r="L335" s="1" t="s">
        <v>2014</v>
      </c>
      <c r="M335" s="10">
        <v>26000000</v>
      </c>
      <c r="N335" s="10">
        <v>24900000</v>
      </c>
      <c r="O335" s="11"/>
      <c r="P335" s="4"/>
      <c r="Q335" s="4"/>
      <c r="R335" s="4"/>
      <c r="S335" s="4"/>
      <c r="T335" s="4"/>
      <c r="U335" s="4"/>
      <c r="V335" s="4"/>
    </row>
    <row r="336" spans="1:22" ht="15.75" customHeight="1" x14ac:dyDescent="0.2">
      <c r="A336" s="5" t="s">
        <v>2015</v>
      </c>
      <c r="B336" s="27">
        <v>42391</v>
      </c>
      <c r="C336" s="6" t="s">
        <v>2016</v>
      </c>
      <c r="D336" s="5" t="s">
        <v>158</v>
      </c>
      <c r="E336" s="5" t="s">
        <v>144</v>
      </c>
      <c r="F336" s="7" t="s">
        <v>2017</v>
      </c>
      <c r="G336" s="8"/>
      <c r="H336" s="1" t="s">
        <v>1031</v>
      </c>
      <c r="I336" s="1" t="s">
        <v>2018</v>
      </c>
      <c r="J336" s="1" t="s">
        <v>2019</v>
      </c>
      <c r="K336" s="1" t="s">
        <v>1581</v>
      </c>
      <c r="L336" s="1" t="s">
        <v>2020</v>
      </c>
      <c r="M336" s="10">
        <v>35000000</v>
      </c>
      <c r="N336" s="10">
        <v>110700000</v>
      </c>
      <c r="O336" s="11"/>
      <c r="P336" s="4"/>
      <c r="Q336" s="4"/>
      <c r="R336" s="4"/>
      <c r="S336" s="4"/>
      <c r="T336" s="4"/>
      <c r="U336" s="4"/>
      <c r="V336" s="4"/>
    </row>
    <row r="337" spans="1:22" ht="15.75" customHeight="1" x14ac:dyDescent="0.2">
      <c r="A337" s="5" t="s">
        <v>2021</v>
      </c>
      <c r="B337" s="27">
        <v>42118</v>
      </c>
      <c r="C337" s="6" t="s">
        <v>2022</v>
      </c>
      <c r="D337" s="5" t="s">
        <v>182</v>
      </c>
      <c r="E337" s="9"/>
      <c r="F337" s="7" t="s">
        <v>2023</v>
      </c>
      <c r="G337" s="8"/>
      <c r="H337" s="1" t="s">
        <v>1823</v>
      </c>
      <c r="I337" s="1" t="s">
        <v>2024</v>
      </c>
      <c r="J337" s="1" t="s">
        <v>65</v>
      </c>
      <c r="K337" s="1" t="s">
        <v>2025</v>
      </c>
      <c r="L337" s="1" t="s">
        <v>2026</v>
      </c>
      <c r="M337" s="10">
        <v>25000000</v>
      </c>
      <c r="N337" s="10">
        <v>65700000</v>
      </c>
      <c r="O337" s="11"/>
      <c r="P337" s="4"/>
      <c r="Q337" s="4"/>
      <c r="R337" s="4"/>
      <c r="S337" s="4"/>
      <c r="T337" s="4"/>
      <c r="U337" s="4"/>
      <c r="V337" s="4"/>
    </row>
    <row r="338" spans="1:22" ht="15.75" customHeight="1" x14ac:dyDescent="0.2">
      <c r="A338" s="5" t="s">
        <v>2027</v>
      </c>
      <c r="B338" s="27">
        <v>41093</v>
      </c>
      <c r="C338" s="6" t="s">
        <v>2028</v>
      </c>
      <c r="D338" s="5" t="s">
        <v>23</v>
      </c>
      <c r="E338" s="5" t="s">
        <v>53</v>
      </c>
      <c r="F338" s="7" t="s">
        <v>2029</v>
      </c>
      <c r="G338" s="8"/>
      <c r="H338" s="1" t="s">
        <v>2030</v>
      </c>
      <c r="I338" s="1" t="s">
        <v>185</v>
      </c>
      <c r="J338" s="1" t="s">
        <v>209</v>
      </c>
      <c r="K338" s="1" t="s">
        <v>2031</v>
      </c>
      <c r="L338" s="1" t="s">
        <v>1235</v>
      </c>
      <c r="M338" s="10">
        <v>230000000</v>
      </c>
      <c r="N338" s="10">
        <v>757900000</v>
      </c>
      <c r="O338" s="11"/>
      <c r="P338" s="4"/>
      <c r="Q338" s="4"/>
      <c r="R338" s="4"/>
      <c r="S338" s="4"/>
      <c r="T338" s="4"/>
      <c r="U338" s="4"/>
      <c r="V338" s="4"/>
    </row>
    <row r="339" spans="1:22" ht="15.75" customHeight="1" x14ac:dyDescent="0.2">
      <c r="A339" s="5" t="s">
        <v>2032</v>
      </c>
      <c r="B339" s="27">
        <v>42495</v>
      </c>
      <c r="C339" s="6" t="s">
        <v>2033</v>
      </c>
      <c r="D339" s="5" t="s">
        <v>41</v>
      </c>
      <c r="E339" s="9"/>
      <c r="F339" s="7" t="s">
        <v>2034</v>
      </c>
      <c r="G339" s="7" t="s">
        <v>2035</v>
      </c>
      <c r="H339" s="1" t="s">
        <v>740</v>
      </c>
      <c r="I339" s="1" t="s">
        <v>1134</v>
      </c>
      <c r="J339" s="1" t="s">
        <v>2036</v>
      </c>
      <c r="K339" s="1" t="s">
        <v>512</v>
      </c>
      <c r="L339" s="1" t="s">
        <v>808</v>
      </c>
      <c r="M339" s="10">
        <v>73000000</v>
      </c>
      <c r="N339" s="10">
        <v>346900000</v>
      </c>
      <c r="O339" s="11"/>
      <c r="P339" s="4"/>
      <c r="Q339" s="4"/>
      <c r="R339" s="4"/>
      <c r="S339" s="4"/>
      <c r="T339" s="4"/>
      <c r="U339" s="4"/>
      <c r="V339" s="4"/>
    </row>
    <row r="340" spans="1:22" ht="15.75" customHeight="1" x14ac:dyDescent="0.2">
      <c r="A340" s="5" t="s">
        <v>2037</v>
      </c>
      <c r="B340" s="27">
        <v>41033</v>
      </c>
      <c r="C340" s="6" t="s">
        <v>2038</v>
      </c>
      <c r="D340" s="5" t="s">
        <v>41</v>
      </c>
      <c r="E340" s="5" t="s">
        <v>63</v>
      </c>
      <c r="F340" s="7" t="s">
        <v>2039</v>
      </c>
      <c r="G340" s="8"/>
      <c r="H340" s="1" t="s">
        <v>2040</v>
      </c>
      <c r="I340" s="1" t="s">
        <v>2041</v>
      </c>
      <c r="J340" s="1" t="s">
        <v>462</v>
      </c>
      <c r="K340" s="1" t="s">
        <v>1846</v>
      </c>
      <c r="L340" s="1" t="s">
        <v>2042</v>
      </c>
      <c r="M340" s="10">
        <v>10000000</v>
      </c>
      <c r="N340" s="10">
        <v>136800000</v>
      </c>
      <c r="O340" s="11"/>
      <c r="P340" s="4"/>
      <c r="Q340" s="4"/>
      <c r="R340" s="4"/>
      <c r="S340" s="4"/>
      <c r="T340" s="4"/>
      <c r="U340" s="4"/>
      <c r="V340" s="4"/>
    </row>
    <row r="341" spans="1:22" ht="15.75" customHeight="1" x14ac:dyDescent="0.2">
      <c r="A341" s="5" t="s">
        <v>2043</v>
      </c>
      <c r="B341" s="27">
        <v>42349</v>
      </c>
      <c r="C341" s="6" t="s">
        <v>2044</v>
      </c>
      <c r="D341" s="5" t="s">
        <v>62</v>
      </c>
      <c r="E341" s="5" t="s">
        <v>63</v>
      </c>
      <c r="F341" s="7" t="s">
        <v>2045</v>
      </c>
      <c r="G341" s="8"/>
      <c r="H341" s="1" t="s">
        <v>2046</v>
      </c>
      <c r="I341" s="1" t="s">
        <v>600</v>
      </c>
      <c r="J341" s="1" t="s">
        <v>829</v>
      </c>
      <c r="K341" s="1" t="s">
        <v>420</v>
      </c>
      <c r="L341" s="1" t="s">
        <v>1664</v>
      </c>
      <c r="M341" s="10">
        <v>28000000</v>
      </c>
      <c r="N341" s="10">
        <v>133300000.00000001</v>
      </c>
      <c r="O341" s="11"/>
      <c r="P341" s="4"/>
      <c r="Q341" s="4"/>
      <c r="R341" s="4"/>
      <c r="S341" s="4"/>
      <c r="T341" s="4"/>
      <c r="U341" s="4"/>
      <c r="V341" s="4"/>
    </row>
    <row r="342" spans="1:22" ht="15.75" customHeight="1" x14ac:dyDescent="0.2">
      <c r="A342" s="5" t="s">
        <v>2047</v>
      </c>
      <c r="B342" s="27">
        <v>41439</v>
      </c>
      <c r="C342" s="6" t="s">
        <v>2048</v>
      </c>
      <c r="D342" s="5" t="s">
        <v>41</v>
      </c>
      <c r="E342" s="5" t="s">
        <v>32</v>
      </c>
      <c r="F342" s="7" t="s">
        <v>2049</v>
      </c>
      <c r="G342" s="8"/>
      <c r="H342" s="1" t="s">
        <v>1474</v>
      </c>
      <c r="I342" s="1" t="s">
        <v>2050</v>
      </c>
      <c r="J342" s="1" t="s">
        <v>2051</v>
      </c>
      <c r="K342" s="1" t="s">
        <v>2052</v>
      </c>
      <c r="L342" s="1" t="s">
        <v>2053</v>
      </c>
      <c r="M342" s="10">
        <v>8000000</v>
      </c>
      <c r="N342" s="10">
        <v>19100000</v>
      </c>
      <c r="O342" s="11"/>
      <c r="P342" s="4"/>
      <c r="Q342" s="4"/>
      <c r="R342" s="4"/>
      <c r="S342" s="4"/>
      <c r="T342" s="4"/>
      <c r="U342" s="4"/>
      <c r="V342" s="4"/>
    </row>
    <row r="343" spans="1:22" ht="15.75" customHeight="1" x14ac:dyDescent="0.2">
      <c r="A343" s="5" t="s">
        <v>2054</v>
      </c>
      <c r="B343" s="27">
        <v>41924</v>
      </c>
      <c r="C343" s="6" t="s">
        <v>2055</v>
      </c>
      <c r="D343" s="5" t="s">
        <v>190</v>
      </c>
      <c r="E343" s="9"/>
      <c r="F343" s="7" t="s">
        <v>2056</v>
      </c>
      <c r="G343" s="8"/>
      <c r="H343" s="1" t="s">
        <v>269</v>
      </c>
      <c r="I343" s="1" t="s">
        <v>452</v>
      </c>
      <c r="J343" s="1" t="s">
        <v>1939</v>
      </c>
      <c r="K343" s="1" t="s">
        <v>45</v>
      </c>
      <c r="L343" s="9"/>
      <c r="M343" s="10">
        <v>50000000</v>
      </c>
      <c r="N343" s="10">
        <v>99800000</v>
      </c>
      <c r="O343" s="11"/>
      <c r="P343" s="4"/>
      <c r="Q343" s="4"/>
      <c r="R343" s="4"/>
      <c r="S343" s="4"/>
      <c r="T343" s="4"/>
      <c r="U343" s="4"/>
      <c r="V343" s="4"/>
    </row>
    <row r="344" spans="1:22" ht="15.75" customHeight="1" x14ac:dyDescent="0.2">
      <c r="A344" s="5" t="s">
        <v>2057</v>
      </c>
      <c r="B344" s="27">
        <v>42468</v>
      </c>
      <c r="C344" s="6" t="s">
        <v>2058</v>
      </c>
      <c r="D344" s="5" t="s">
        <v>41</v>
      </c>
      <c r="E344" s="9"/>
      <c r="F344" s="7" t="s">
        <v>726</v>
      </c>
      <c r="G344" s="8"/>
      <c r="H344" s="1" t="s">
        <v>865</v>
      </c>
      <c r="I344" s="1" t="s">
        <v>270</v>
      </c>
      <c r="J344" s="1" t="s">
        <v>1616</v>
      </c>
      <c r="K344" s="1" t="s">
        <v>2059</v>
      </c>
      <c r="L344" s="1" t="s">
        <v>514</v>
      </c>
      <c r="M344" s="10">
        <v>29000000</v>
      </c>
      <c r="N344" s="10">
        <v>78600000</v>
      </c>
      <c r="O344" s="11"/>
      <c r="P344" s="4"/>
      <c r="Q344" s="4"/>
      <c r="R344" s="4"/>
      <c r="S344" s="4"/>
      <c r="T344" s="4"/>
      <c r="U344" s="4"/>
      <c r="V344" s="4"/>
    </row>
    <row r="345" spans="1:22" ht="15.75" customHeight="1" x14ac:dyDescent="0.2">
      <c r="A345" s="5" t="s">
        <v>2060</v>
      </c>
      <c r="B345" s="27">
        <v>41131</v>
      </c>
      <c r="C345" s="6" t="s">
        <v>2061</v>
      </c>
      <c r="D345" s="5" t="s">
        <v>23</v>
      </c>
      <c r="E345" s="5" t="s">
        <v>15</v>
      </c>
      <c r="F345" s="7" t="s">
        <v>2062</v>
      </c>
      <c r="G345" s="8"/>
      <c r="H345" s="1" t="s">
        <v>937</v>
      </c>
      <c r="I345" s="1" t="s">
        <v>2063</v>
      </c>
      <c r="J345" s="1" t="s">
        <v>1384</v>
      </c>
      <c r="K345" s="1" t="s">
        <v>114</v>
      </c>
      <c r="L345" s="1" t="s">
        <v>1793</v>
      </c>
      <c r="M345" s="10">
        <v>125000000</v>
      </c>
      <c r="N345" s="10">
        <v>276100000</v>
      </c>
      <c r="O345" s="11"/>
      <c r="P345" s="4"/>
      <c r="Q345" s="4"/>
      <c r="R345" s="4"/>
      <c r="S345" s="4"/>
      <c r="T345" s="4"/>
      <c r="U345" s="4"/>
      <c r="V345" s="4"/>
    </row>
    <row r="346" spans="1:22" ht="15.75" customHeight="1" x14ac:dyDescent="0.2">
      <c r="A346" s="5" t="s">
        <v>2064</v>
      </c>
      <c r="B346" s="27">
        <v>41882</v>
      </c>
      <c r="C346" s="6" t="s">
        <v>2065</v>
      </c>
      <c r="D346" s="5" t="s">
        <v>190</v>
      </c>
      <c r="E346" s="9"/>
      <c r="F346" s="7" t="s">
        <v>2066</v>
      </c>
      <c r="G346" s="7" t="s">
        <v>2067</v>
      </c>
      <c r="H346" s="1" t="s">
        <v>1840</v>
      </c>
      <c r="I346" s="1" t="s">
        <v>107</v>
      </c>
      <c r="J346" s="1" t="s">
        <v>2068</v>
      </c>
      <c r="K346" s="1" t="s">
        <v>2069</v>
      </c>
      <c r="L346" s="1" t="s">
        <v>1635</v>
      </c>
      <c r="M346" s="10">
        <v>60000000</v>
      </c>
      <c r="N346" s="10">
        <v>109300000</v>
      </c>
      <c r="O346" s="11"/>
      <c r="P346" s="4"/>
      <c r="Q346" s="4"/>
      <c r="R346" s="4"/>
      <c r="S346" s="4"/>
      <c r="T346" s="4"/>
      <c r="U346" s="4"/>
      <c r="V346" s="4"/>
    </row>
    <row r="347" spans="1:22" ht="15.75" customHeight="1" x14ac:dyDescent="0.2">
      <c r="A347" s="5" t="s">
        <v>2070</v>
      </c>
      <c r="B347" s="27">
        <v>42391</v>
      </c>
      <c r="C347" s="6" t="s">
        <v>2071</v>
      </c>
      <c r="D347" s="5" t="s">
        <v>16</v>
      </c>
      <c r="E347" s="5" t="s">
        <v>15</v>
      </c>
      <c r="F347" s="7" t="s">
        <v>2072</v>
      </c>
      <c r="G347" s="8"/>
      <c r="H347" s="1" t="s">
        <v>2073</v>
      </c>
      <c r="I347" s="1" t="s">
        <v>2074</v>
      </c>
      <c r="J347" s="1" t="s">
        <v>2075</v>
      </c>
      <c r="K347" s="1" t="s">
        <v>2076</v>
      </c>
      <c r="L347" s="9"/>
      <c r="M347" s="10">
        <v>10000000</v>
      </c>
      <c r="N347" s="10">
        <v>64200000</v>
      </c>
      <c r="O347" s="11"/>
      <c r="P347" s="4"/>
      <c r="Q347" s="4"/>
      <c r="R347" s="4"/>
      <c r="S347" s="4"/>
      <c r="T347" s="4"/>
      <c r="U347" s="4"/>
      <c r="V347" s="4"/>
    </row>
    <row r="348" spans="1:22" ht="15.75" customHeight="1" x14ac:dyDescent="0.2">
      <c r="A348" s="5" t="s">
        <v>2077</v>
      </c>
      <c r="B348" s="27">
        <v>41502</v>
      </c>
      <c r="C348" s="6" t="s">
        <v>2078</v>
      </c>
      <c r="D348" s="5" t="s">
        <v>63</v>
      </c>
      <c r="E348" s="5" t="s">
        <v>62</v>
      </c>
      <c r="F348" s="7" t="s">
        <v>2079</v>
      </c>
      <c r="G348" s="8"/>
      <c r="H348" s="1" t="s">
        <v>1913</v>
      </c>
      <c r="I348" s="1" t="s">
        <v>2080</v>
      </c>
      <c r="J348" s="1" t="s">
        <v>117</v>
      </c>
      <c r="K348" s="1" t="s">
        <v>138</v>
      </c>
      <c r="L348" s="1" t="s">
        <v>674</v>
      </c>
      <c r="M348" s="10">
        <v>30000000</v>
      </c>
      <c r="N348" s="10">
        <v>176600000</v>
      </c>
      <c r="O348" s="11"/>
      <c r="P348" s="4"/>
      <c r="Q348" s="4"/>
      <c r="R348" s="4"/>
      <c r="S348" s="4"/>
      <c r="T348" s="4"/>
      <c r="U348" s="4"/>
      <c r="V348" s="4"/>
    </row>
    <row r="349" spans="1:22" ht="15.75" customHeight="1" x14ac:dyDescent="0.2">
      <c r="A349" s="5" t="s">
        <v>2081</v>
      </c>
      <c r="B349" s="27">
        <v>41012</v>
      </c>
      <c r="C349" s="6" t="s">
        <v>2082</v>
      </c>
      <c r="D349" s="5" t="s">
        <v>16</v>
      </c>
      <c r="E349" s="5" t="s">
        <v>41</v>
      </c>
      <c r="F349" s="7" t="s">
        <v>2083</v>
      </c>
      <c r="G349" s="8"/>
      <c r="H349" s="1" t="s">
        <v>1088</v>
      </c>
      <c r="I349" s="1" t="s">
        <v>2084</v>
      </c>
      <c r="J349" s="1" t="s">
        <v>2085</v>
      </c>
      <c r="K349" s="1" t="s">
        <v>358</v>
      </c>
      <c r="L349" s="1" t="s">
        <v>2086</v>
      </c>
      <c r="M349" s="10">
        <v>30000000</v>
      </c>
      <c r="N349" s="10">
        <v>66500000</v>
      </c>
      <c r="O349" s="11"/>
      <c r="P349" s="4"/>
      <c r="Q349" s="4"/>
      <c r="R349" s="4"/>
      <c r="S349" s="4"/>
      <c r="T349" s="4"/>
      <c r="U349" s="4"/>
      <c r="V349" s="4"/>
    </row>
    <row r="350" spans="1:22" ht="15.75" customHeight="1" x14ac:dyDescent="0.2">
      <c r="A350" s="5" t="s">
        <v>2087</v>
      </c>
      <c r="B350" s="27">
        <v>41348</v>
      </c>
      <c r="C350" s="6" t="s">
        <v>2088</v>
      </c>
      <c r="D350" s="5" t="s">
        <v>322</v>
      </c>
      <c r="E350" s="9"/>
      <c r="F350" s="7" t="s">
        <v>2089</v>
      </c>
      <c r="G350" s="8"/>
      <c r="H350" s="1" t="s">
        <v>2090</v>
      </c>
      <c r="I350" s="1" t="s">
        <v>2091</v>
      </c>
      <c r="J350" s="1" t="s">
        <v>2092</v>
      </c>
      <c r="K350" s="1" t="s">
        <v>2093</v>
      </c>
      <c r="L350" s="1" t="s">
        <v>2094</v>
      </c>
      <c r="M350" s="10">
        <v>13000000</v>
      </c>
      <c r="N350" s="10">
        <v>68600000</v>
      </c>
      <c r="O350" s="11"/>
      <c r="P350" s="4"/>
      <c r="Q350" s="4"/>
      <c r="R350" s="4"/>
      <c r="S350" s="4"/>
      <c r="T350" s="4"/>
      <c r="U350" s="4"/>
      <c r="V350" s="4"/>
    </row>
    <row r="351" spans="1:22" ht="15.75" customHeight="1" x14ac:dyDescent="0.2">
      <c r="A351" s="5" t="s">
        <v>2095</v>
      </c>
      <c r="B351" s="27">
        <v>41131</v>
      </c>
      <c r="C351" s="6" t="s">
        <v>2096</v>
      </c>
      <c r="D351" s="5" t="s">
        <v>41</v>
      </c>
      <c r="E351" s="9"/>
      <c r="F351" s="7" t="s">
        <v>2097</v>
      </c>
      <c r="G351" s="8"/>
      <c r="H351" s="1" t="s">
        <v>545</v>
      </c>
      <c r="I351" s="1" t="s">
        <v>2098</v>
      </c>
      <c r="J351" s="1" t="s">
        <v>740</v>
      </c>
      <c r="K351" s="1" t="s">
        <v>2099</v>
      </c>
      <c r="L351" s="1" t="s">
        <v>1500</v>
      </c>
      <c r="M351" s="10">
        <v>95000000</v>
      </c>
      <c r="N351" s="10">
        <v>104900000</v>
      </c>
      <c r="O351" s="11"/>
      <c r="P351" s="4"/>
      <c r="Q351" s="4"/>
      <c r="R351" s="4"/>
      <c r="S351" s="4"/>
      <c r="T351" s="4"/>
      <c r="U351" s="4"/>
      <c r="V351" s="4"/>
    </row>
    <row r="352" spans="1:22" ht="15.75" customHeight="1" x14ac:dyDescent="0.2">
      <c r="A352" s="5" t="s">
        <v>2100</v>
      </c>
      <c r="B352" s="27">
        <v>41159</v>
      </c>
      <c r="C352" s="6" t="s">
        <v>2101</v>
      </c>
      <c r="D352" s="5" t="s">
        <v>23</v>
      </c>
      <c r="E352" s="5" t="s">
        <v>15</v>
      </c>
      <c r="F352" s="7" t="s">
        <v>2102</v>
      </c>
      <c r="G352" s="8"/>
      <c r="H352" s="1" t="s">
        <v>282</v>
      </c>
      <c r="I352" s="1" t="s">
        <v>87</v>
      </c>
      <c r="J352" s="1" t="s">
        <v>2103</v>
      </c>
      <c r="K352" s="1" t="s">
        <v>2104</v>
      </c>
      <c r="L352" s="1" t="s">
        <v>2105</v>
      </c>
      <c r="M352" s="10">
        <v>20000000</v>
      </c>
      <c r="N352" s="10">
        <v>16900000</v>
      </c>
      <c r="O352" s="11"/>
      <c r="P352" s="4"/>
      <c r="Q352" s="4"/>
      <c r="R352" s="4"/>
      <c r="S352" s="4"/>
      <c r="T352" s="4"/>
      <c r="U352" s="4"/>
      <c r="V352" s="4"/>
    </row>
    <row r="353" spans="1:22" ht="15.75" customHeight="1" x14ac:dyDescent="0.2">
      <c r="A353" s="5" t="s">
        <v>2106</v>
      </c>
      <c r="B353" s="27">
        <v>41243</v>
      </c>
      <c r="C353" s="6" t="s">
        <v>2107</v>
      </c>
      <c r="D353" s="5" t="s">
        <v>16</v>
      </c>
      <c r="E353" s="9"/>
      <c r="F353" s="7" t="s">
        <v>2108</v>
      </c>
      <c r="G353" s="8"/>
      <c r="H353" s="1" t="s">
        <v>2109</v>
      </c>
      <c r="I353" s="1" t="s">
        <v>2110</v>
      </c>
      <c r="J353" s="9"/>
      <c r="K353" s="9"/>
      <c r="L353" s="9"/>
      <c r="M353" s="10">
        <v>10000000</v>
      </c>
      <c r="N353" s="10">
        <v>8900000</v>
      </c>
      <c r="O353" s="11"/>
      <c r="P353" s="4"/>
      <c r="Q353" s="4"/>
      <c r="R353" s="4"/>
      <c r="S353" s="4"/>
      <c r="T353" s="4"/>
      <c r="U353" s="4"/>
      <c r="V353" s="4"/>
    </row>
    <row r="354" spans="1:22" ht="15.75" customHeight="1" x14ac:dyDescent="0.2">
      <c r="A354" s="5" t="s">
        <v>2111</v>
      </c>
      <c r="B354" s="27">
        <v>41474</v>
      </c>
      <c r="C354" s="6" t="s">
        <v>2112</v>
      </c>
      <c r="D354" s="5" t="s">
        <v>15</v>
      </c>
      <c r="E354" s="5" t="s">
        <v>16</v>
      </c>
      <c r="F354" s="7" t="s">
        <v>1051</v>
      </c>
      <c r="G354" s="8"/>
      <c r="H354" s="1" t="s">
        <v>1052</v>
      </c>
      <c r="I354" s="1" t="s">
        <v>2113</v>
      </c>
      <c r="J354" s="1" t="s">
        <v>2114</v>
      </c>
      <c r="K354" s="1" t="s">
        <v>2115</v>
      </c>
      <c r="L354" s="1" t="s">
        <v>2116</v>
      </c>
      <c r="M354" s="10">
        <v>20000000</v>
      </c>
      <c r="N354" s="10">
        <v>318000000</v>
      </c>
      <c r="O354" s="11"/>
      <c r="P354" s="4"/>
      <c r="Q354" s="4"/>
      <c r="R354" s="4"/>
      <c r="S354" s="4"/>
      <c r="T354" s="4"/>
      <c r="U354" s="4"/>
      <c r="V354" s="4"/>
    </row>
    <row r="355" spans="1:22" ht="15.75" customHeight="1" x14ac:dyDescent="0.2">
      <c r="A355" s="5" t="s">
        <v>2117</v>
      </c>
      <c r="B355" s="27">
        <v>42528</v>
      </c>
      <c r="C355" s="6" t="s">
        <v>2118</v>
      </c>
      <c r="D355" s="5" t="s">
        <v>16</v>
      </c>
      <c r="E355" s="9"/>
      <c r="F355" s="7" t="s">
        <v>1051</v>
      </c>
      <c r="G355" s="8"/>
      <c r="H355" s="1" t="s">
        <v>1052</v>
      </c>
      <c r="I355" s="1" t="s">
        <v>2113</v>
      </c>
      <c r="J355" s="9"/>
      <c r="K355" s="9"/>
      <c r="L355" s="9"/>
      <c r="M355" s="10">
        <v>40000000</v>
      </c>
      <c r="N355" s="10">
        <v>319500000</v>
      </c>
      <c r="O355" s="11"/>
      <c r="Q355" s="4"/>
      <c r="R355" s="4"/>
      <c r="S355" s="4"/>
      <c r="T355" s="4"/>
      <c r="U355" s="4"/>
      <c r="V355" s="4"/>
    </row>
    <row r="356" spans="1:22" ht="15.75" customHeight="1" x14ac:dyDescent="0.2">
      <c r="A356" s="5" t="s">
        <v>2119</v>
      </c>
      <c r="B356" s="27">
        <v>41355</v>
      </c>
      <c r="C356" s="6" t="s">
        <v>2120</v>
      </c>
      <c r="D356" s="5" t="s">
        <v>144</v>
      </c>
      <c r="E356" s="5" t="s">
        <v>41</v>
      </c>
      <c r="F356" s="7" t="s">
        <v>2121</v>
      </c>
      <c r="G356" s="7" t="s">
        <v>2122</v>
      </c>
      <c r="H356" s="1" t="s">
        <v>857</v>
      </c>
      <c r="I356" s="1" t="s">
        <v>579</v>
      </c>
      <c r="J356" s="1" t="s">
        <v>185</v>
      </c>
      <c r="K356" s="1" t="s">
        <v>725</v>
      </c>
      <c r="L356" s="1" t="s">
        <v>133</v>
      </c>
      <c r="M356" s="10">
        <v>135000000</v>
      </c>
      <c r="N356" s="10">
        <v>587200000</v>
      </c>
      <c r="O356" s="11"/>
      <c r="P356" s="4"/>
      <c r="Q356" s="4"/>
      <c r="R356" s="4"/>
      <c r="S356" s="4"/>
      <c r="T356" s="4"/>
      <c r="U356" s="4"/>
      <c r="V356" s="4"/>
    </row>
    <row r="357" spans="1:22" ht="15.75" customHeight="1" x14ac:dyDescent="0.2">
      <c r="A357" s="5" t="s">
        <v>2123</v>
      </c>
      <c r="B357" s="27">
        <v>42252</v>
      </c>
      <c r="C357" s="6" t="s">
        <v>2124</v>
      </c>
      <c r="D357" s="5" t="s">
        <v>63</v>
      </c>
      <c r="E357" s="9"/>
      <c r="F357" s="7" t="s">
        <v>1208</v>
      </c>
      <c r="G357" s="8"/>
      <c r="H357" s="1" t="s">
        <v>1210</v>
      </c>
      <c r="I357" s="1" t="s">
        <v>759</v>
      </c>
      <c r="J357" s="1" t="s">
        <v>2125</v>
      </c>
      <c r="K357" s="1" t="s">
        <v>506</v>
      </c>
      <c r="L357" s="9"/>
      <c r="M357" s="10">
        <v>15000000</v>
      </c>
      <c r="N357" s="10">
        <v>64200000</v>
      </c>
      <c r="O357" s="11"/>
      <c r="P357" s="4"/>
      <c r="Q357" s="4"/>
      <c r="R357" s="4"/>
      <c r="S357" s="4"/>
      <c r="T357" s="4"/>
      <c r="U357" s="4"/>
      <c r="V357" s="4"/>
    </row>
    <row r="358" spans="1:22" ht="15.75" customHeight="1" x14ac:dyDescent="0.2">
      <c r="A358" s="5" t="s">
        <v>2126</v>
      </c>
      <c r="B358" s="27">
        <v>42503</v>
      </c>
      <c r="C358" s="6" t="s">
        <v>2127</v>
      </c>
      <c r="D358" s="5" t="s">
        <v>16</v>
      </c>
      <c r="E358" s="9"/>
      <c r="F358" s="7" t="s">
        <v>2128</v>
      </c>
      <c r="G358" s="8"/>
      <c r="H358" s="1" t="s">
        <v>1686</v>
      </c>
      <c r="I358" s="1" t="s">
        <v>1868</v>
      </c>
      <c r="J358" s="1" t="s">
        <v>2129</v>
      </c>
      <c r="K358" s="1" t="s">
        <v>2130</v>
      </c>
      <c r="L358" s="1" t="s">
        <v>2131</v>
      </c>
      <c r="M358" s="10">
        <v>4000000</v>
      </c>
      <c r="N358" s="10">
        <v>10900000</v>
      </c>
      <c r="O358" s="11"/>
      <c r="P358" s="4"/>
      <c r="Q358" s="4"/>
      <c r="R358" s="4"/>
      <c r="S358" s="4"/>
      <c r="T358" s="4"/>
      <c r="U358" s="4"/>
      <c r="V358" s="4"/>
    </row>
    <row r="359" spans="1:22" ht="15.75" customHeight="1" x14ac:dyDescent="0.2">
      <c r="A359" s="5" t="s">
        <v>2132</v>
      </c>
      <c r="B359" s="27">
        <v>40914</v>
      </c>
      <c r="C359" s="6" t="s">
        <v>2133</v>
      </c>
      <c r="D359" s="5" t="s">
        <v>16</v>
      </c>
      <c r="E359" s="5" t="s">
        <v>63</v>
      </c>
      <c r="F359" s="7" t="s">
        <v>2072</v>
      </c>
      <c r="G359" s="8"/>
      <c r="H359" s="1" t="s">
        <v>2134</v>
      </c>
      <c r="I359" s="1" t="s">
        <v>2135</v>
      </c>
      <c r="J359" s="1" t="s">
        <v>2136</v>
      </c>
      <c r="K359" s="1" t="s">
        <v>2137</v>
      </c>
      <c r="L359" s="9"/>
      <c r="M359" s="10">
        <v>1000000</v>
      </c>
      <c r="N359" s="10">
        <v>101800000</v>
      </c>
      <c r="O359" s="11"/>
      <c r="P359" s="4"/>
      <c r="Q359" s="4"/>
      <c r="R359" s="4"/>
      <c r="S359" s="4"/>
      <c r="T359" s="4"/>
      <c r="U359" s="4"/>
      <c r="V359" s="4"/>
    </row>
    <row r="360" spans="1:22" ht="15.75" customHeight="1" x14ac:dyDescent="0.2">
      <c r="A360" s="5" t="s">
        <v>2138</v>
      </c>
      <c r="B360" s="27">
        <v>41045</v>
      </c>
      <c r="C360" s="6" t="s">
        <v>2139</v>
      </c>
      <c r="D360" s="5" t="s">
        <v>41</v>
      </c>
      <c r="E360" s="5"/>
      <c r="F360" s="7" t="s">
        <v>2140</v>
      </c>
      <c r="G360" s="8"/>
      <c r="H360" s="1" t="s">
        <v>1283</v>
      </c>
      <c r="I360" s="1" t="s">
        <v>1840</v>
      </c>
      <c r="J360" s="1" t="s">
        <v>511</v>
      </c>
      <c r="K360" s="1" t="s">
        <v>1985</v>
      </c>
      <c r="L360" s="1" t="s">
        <v>2141</v>
      </c>
      <c r="M360" s="10">
        <v>65000000</v>
      </c>
      <c r="N360" s="10">
        <v>179400000</v>
      </c>
      <c r="O360" s="11"/>
      <c r="P360" s="4"/>
      <c r="Q360" s="4"/>
      <c r="R360" s="4"/>
      <c r="S360" s="4"/>
      <c r="T360" s="4"/>
      <c r="U360" s="4"/>
      <c r="V360" s="4"/>
    </row>
    <row r="361" spans="1:22" ht="15.75" customHeight="1" x14ac:dyDescent="0.2">
      <c r="A361" s="5" t="s">
        <v>2142</v>
      </c>
      <c r="B361" s="27">
        <v>42447</v>
      </c>
      <c r="C361" s="6" t="s">
        <v>2143</v>
      </c>
      <c r="D361" s="5" t="s">
        <v>144</v>
      </c>
      <c r="E361" s="5" t="s">
        <v>23</v>
      </c>
      <c r="F361" s="7" t="s">
        <v>1684</v>
      </c>
      <c r="G361" s="8"/>
      <c r="H361" s="1" t="s">
        <v>625</v>
      </c>
      <c r="I361" s="1" t="s">
        <v>627</v>
      </c>
      <c r="J361" s="1" t="s">
        <v>1925</v>
      </c>
      <c r="K361" s="1" t="s">
        <v>682</v>
      </c>
      <c r="L361" s="1" t="s">
        <v>628</v>
      </c>
      <c r="M361" s="10">
        <v>110000000</v>
      </c>
      <c r="N361" s="10">
        <v>179200000</v>
      </c>
      <c r="O361" s="11"/>
      <c r="P361" s="4"/>
      <c r="Q361" s="4"/>
      <c r="R361" s="4"/>
      <c r="S361" s="4"/>
      <c r="T361" s="4"/>
      <c r="U361" s="4"/>
      <c r="V361" s="4"/>
    </row>
    <row r="362" spans="1:22" ht="15.75" customHeight="1" x14ac:dyDescent="0.2">
      <c r="A362" s="5" t="s">
        <v>2144</v>
      </c>
      <c r="B362" s="27">
        <v>42082</v>
      </c>
      <c r="C362" s="6" t="s">
        <v>2145</v>
      </c>
      <c r="D362" s="5" t="s">
        <v>158</v>
      </c>
      <c r="E362" s="5" t="s">
        <v>23</v>
      </c>
      <c r="F362" s="7" t="s">
        <v>1684</v>
      </c>
      <c r="G362" s="8"/>
      <c r="H362" s="1" t="s">
        <v>625</v>
      </c>
      <c r="I362" s="1" t="s">
        <v>626</v>
      </c>
      <c r="J362" s="1" t="s">
        <v>627</v>
      </c>
      <c r="K362" s="1" t="s">
        <v>628</v>
      </c>
      <c r="L362" s="1" t="s">
        <v>1925</v>
      </c>
      <c r="M362" s="10">
        <v>110000000</v>
      </c>
      <c r="N362" s="10">
        <v>297300000</v>
      </c>
      <c r="O362" s="11"/>
      <c r="P362" s="4"/>
      <c r="Q362" s="4"/>
      <c r="R362" s="4"/>
      <c r="S362" s="4"/>
      <c r="T362" s="4"/>
      <c r="U362" s="4"/>
      <c r="V362" s="4"/>
    </row>
    <row r="363" spans="1:22" ht="15.75" customHeight="1" x14ac:dyDescent="0.2">
      <c r="A363" s="5" t="s">
        <v>2146</v>
      </c>
      <c r="B363" s="27">
        <v>41894</v>
      </c>
      <c r="C363" s="6" t="s">
        <v>2147</v>
      </c>
      <c r="D363" s="5" t="s">
        <v>63</v>
      </c>
      <c r="E363" s="9"/>
      <c r="F363" s="7" t="s">
        <v>2148</v>
      </c>
      <c r="G363" s="8"/>
      <c r="H363" s="1" t="s">
        <v>488</v>
      </c>
      <c r="I363" s="1" t="s">
        <v>491</v>
      </c>
      <c r="J363" s="1" t="s">
        <v>723</v>
      </c>
      <c r="K363" s="1" t="s">
        <v>2125</v>
      </c>
      <c r="L363" s="1" t="s">
        <v>359</v>
      </c>
      <c r="M363" s="10">
        <v>12600000</v>
      </c>
      <c r="N363" s="10">
        <v>18700000</v>
      </c>
      <c r="O363" s="11"/>
      <c r="P363" s="4"/>
      <c r="Q363" s="4"/>
      <c r="R363" s="4"/>
      <c r="S363" s="4"/>
      <c r="T363" s="4"/>
      <c r="U363" s="4"/>
      <c r="V363" s="4"/>
    </row>
    <row r="364" spans="1:22" ht="15.75" customHeight="1" x14ac:dyDescent="0.2">
      <c r="A364" s="5" t="s">
        <v>2149</v>
      </c>
      <c r="B364" s="27">
        <v>42047</v>
      </c>
      <c r="C364" s="6" t="s">
        <v>2150</v>
      </c>
      <c r="D364" s="5" t="s">
        <v>41</v>
      </c>
      <c r="E364" s="9"/>
      <c r="F364" s="7" t="s">
        <v>2151</v>
      </c>
      <c r="G364" s="8"/>
      <c r="H364" s="1" t="s">
        <v>2152</v>
      </c>
      <c r="I364" s="1" t="s">
        <v>1453</v>
      </c>
      <c r="J364" s="1" t="s">
        <v>196</v>
      </c>
      <c r="K364" s="1" t="s">
        <v>2153</v>
      </c>
      <c r="L364" s="1" t="s">
        <v>134</v>
      </c>
      <c r="M364" s="10">
        <v>8500000</v>
      </c>
      <c r="N364" s="10">
        <v>43500000</v>
      </c>
      <c r="O364" s="11"/>
      <c r="P364" s="4"/>
      <c r="Q364" s="4"/>
      <c r="R364" s="4"/>
      <c r="S364" s="4"/>
      <c r="T364" s="4"/>
      <c r="U364" s="4"/>
      <c r="V364" s="4"/>
    </row>
    <row r="365" spans="1:22" ht="15.75" customHeight="1" x14ac:dyDescent="0.2">
      <c r="A365" s="5" t="s">
        <v>2154</v>
      </c>
      <c r="B365" s="27">
        <v>41425</v>
      </c>
      <c r="C365" s="6" t="s">
        <v>2155</v>
      </c>
      <c r="D365" s="5" t="s">
        <v>32</v>
      </c>
      <c r="E365" s="9"/>
      <c r="F365" s="7" t="s">
        <v>2156</v>
      </c>
      <c r="G365" s="8"/>
      <c r="H365" s="1" t="s">
        <v>2157</v>
      </c>
      <c r="I365" s="1" t="s">
        <v>2158</v>
      </c>
      <c r="J365" s="1" t="s">
        <v>2159</v>
      </c>
      <c r="K365" s="1" t="s">
        <v>2160</v>
      </c>
      <c r="L365" s="1" t="s">
        <v>1316</v>
      </c>
      <c r="M365" s="10">
        <v>6500000</v>
      </c>
      <c r="N365" s="10">
        <v>2400000</v>
      </c>
      <c r="O365" s="11"/>
      <c r="P365" s="4"/>
      <c r="Q365" s="4"/>
      <c r="R365" s="4"/>
      <c r="S365" s="4"/>
      <c r="T365" s="4"/>
      <c r="U365" s="4"/>
      <c r="V365" s="4"/>
    </row>
    <row r="366" spans="1:22" ht="15.75" customHeight="1" x14ac:dyDescent="0.2">
      <c r="A366" s="5" t="s">
        <v>2161</v>
      </c>
      <c r="B366" s="27">
        <v>41889</v>
      </c>
      <c r="C366" s="6" t="s">
        <v>2162</v>
      </c>
      <c r="D366" s="5" t="s">
        <v>15</v>
      </c>
      <c r="E366" s="9"/>
      <c r="F366" s="7" t="s">
        <v>1498</v>
      </c>
      <c r="G366" s="8"/>
      <c r="H366" s="1" t="s">
        <v>35</v>
      </c>
      <c r="I366" s="1" t="s">
        <v>1031</v>
      </c>
      <c r="J366" s="1" t="s">
        <v>2163</v>
      </c>
      <c r="K366" s="1" t="s">
        <v>2164</v>
      </c>
      <c r="L366" s="1" t="s">
        <v>1045</v>
      </c>
      <c r="M366" s="10">
        <v>55000000</v>
      </c>
      <c r="N366" s="10">
        <v>192300000</v>
      </c>
      <c r="O366" s="11"/>
      <c r="P366" s="4"/>
      <c r="Q366" s="4"/>
      <c r="R366" s="4"/>
      <c r="S366" s="4"/>
      <c r="T366" s="4"/>
      <c r="U366" s="4"/>
      <c r="V366" s="4"/>
    </row>
    <row r="367" spans="1:22" ht="15.75" customHeight="1" x14ac:dyDescent="0.2">
      <c r="A367" s="5" t="s">
        <v>2165</v>
      </c>
      <c r="B367" s="27">
        <v>41138</v>
      </c>
      <c r="C367" s="6" t="s">
        <v>2166</v>
      </c>
      <c r="D367" s="5" t="s">
        <v>23</v>
      </c>
      <c r="E367" s="9"/>
      <c r="F367" s="7" t="s">
        <v>2167</v>
      </c>
      <c r="G367" s="8"/>
      <c r="H367" s="1" t="s">
        <v>407</v>
      </c>
      <c r="I367" s="1" t="s">
        <v>1334</v>
      </c>
      <c r="J367" s="1" t="s">
        <v>2168</v>
      </c>
      <c r="K367" s="1" t="s">
        <v>368</v>
      </c>
      <c r="L367" s="1" t="s">
        <v>2169</v>
      </c>
      <c r="M367" s="10">
        <v>100000000</v>
      </c>
      <c r="N367" s="10">
        <v>305400000</v>
      </c>
      <c r="O367" s="11"/>
      <c r="P367" s="4"/>
      <c r="Q367" s="4"/>
      <c r="R367" s="4"/>
      <c r="S367" s="4"/>
      <c r="T367" s="4"/>
      <c r="U367" s="4"/>
      <c r="V367" s="4"/>
    </row>
    <row r="368" spans="1:22" ht="15.75" customHeight="1" x14ac:dyDescent="0.2">
      <c r="A368" s="5" t="s">
        <v>2170</v>
      </c>
      <c r="B368" s="27">
        <v>41855</v>
      </c>
      <c r="C368" s="6" t="s">
        <v>2171</v>
      </c>
      <c r="D368" s="5" t="s">
        <v>23</v>
      </c>
      <c r="E368" s="9"/>
      <c r="F368" s="7" t="s">
        <v>2172</v>
      </c>
      <c r="G368" s="8"/>
      <c r="H368" s="1" t="s">
        <v>407</v>
      </c>
      <c r="I368" s="1" t="s">
        <v>1809</v>
      </c>
      <c r="J368" s="1" t="s">
        <v>65</v>
      </c>
      <c r="K368" s="1" t="s">
        <v>2173</v>
      </c>
      <c r="L368" s="1" t="s">
        <v>1334</v>
      </c>
      <c r="M368" s="10">
        <v>90000000</v>
      </c>
      <c r="N368" s="10">
        <v>206200000</v>
      </c>
      <c r="O368" s="11"/>
      <c r="P368" s="4"/>
      <c r="Q368" s="4"/>
      <c r="R368" s="4"/>
      <c r="S368" s="4"/>
      <c r="T368" s="4"/>
      <c r="U368" s="4"/>
      <c r="V368" s="4"/>
    </row>
    <row r="369" spans="1:22" ht="15.75" customHeight="1" x14ac:dyDescent="0.2">
      <c r="A369" s="5" t="s">
        <v>2174</v>
      </c>
      <c r="B369" s="27">
        <v>41530</v>
      </c>
      <c r="C369" s="6" t="s">
        <v>2175</v>
      </c>
      <c r="D369" s="5" t="s">
        <v>32</v>
      </c>
      <c r="E369" s="9"/>
      <c r="F369" s="7" t="s">
        <v>1270</v>
      </c>
      <c r="G369" s="8"/>
      <c r="H369" s="1" t="s">
        <v>930</v>
      </c>
      <c r="I369" s="1" t="s">
        <v>556</v>
      </c>
      <c r="J369" s="1" t="s">
        <v>2176</v>
      </c>
      <c r="K369" s="1" t="s">
        <v>531</v>
      </c>
      <c r="L369" s="1" t="s">
        <v>2177</v>
      </c>
      <c r="M369" s="10">
        <v>30000000</v>
      </c>
      <c r="N369" s="10">
        <v>78400000</v>
      </c>
      <c r="O369" s="11"/>
      <c r="P369" s="4"/>
      <c r="Q369" s="4"/>
      <c r="R369" s="4"/>
      <c r="S369" s="4"/>
      <c r="T369" s="4"/>
      <c r="U369" s="4"/>
      <c r="V369" s="4"/>
    </row>
    <row r="370" spans="1:22" ht="15.75" customHeight="1" x14ac:dyDescent="0.2">
      <c r="A370" s="5" t="s">
        <v>2178</v>
      </c>
      <c r="B370" s="27">
        <v>41775</v>
      </c>
      <c r="C370" s="6" t="s">
        <v>2179</v>
      </c>
      <c r="D370" s="5" t="s">
        <v>63</v>
      </c>
      <c r="E370" s="9"/>
      <c r="F370" s="7" t="s">
        <v>2180</v>
      </c>
      <c r="G370" s="8"/>
      <c r="H370" s="1" t="s">
        <v>625</v>
      </c>
      <c r="I370" s="1" t="s">
        <v>628</v>
      </c>
      <c r="J370" s="9"/>
      <c r="K370" s="9"/>
      <c r="L370" s="9"/>
      <c r="M370" s="10">
        <v>13000000</v>
      </c>
      <c r="N370" s="10">
        <v>307200000</v>
      </c>
      <c r="O370" s="11"/>
      <c r="P370" s="4"/>
      <c r="Q370" s="4"/>
      <c r="R370" s="4"/>
      <c r="S370" s="4"/>
      <c r="T370" s="4"/>
      <c r="U370" s="4"/>
      <c r="V370" s="4"/>
    </row>
    <row r="371" spans="1:22" ht="15.75" customHeight="1" x14ac:dyDescent="0.2">
      <c r="A371" s="5" t="s">
        <v>2181</v>
      </c>
      <c r="B371" s="27">
        <v>41026</v>
      </c>
      <c r="C371" s="6" t="s">
        <v>2182</v>
      </c>
      <c r="D371" s="5" t="s">
        <v>41</v>
      </c>
      <c r="E371" s="5" t="s">
        <v>182</v>
      </c>
      <c r="F371" s="7" t="s">
        <v>1427</v>
      </c>
      <c r="G371" s="8"/>
      <c r="H371" s="1" t="s">
        <v>1113</v>
      </c>
      <c r="I371" s="1" t="s">
        <v>701</v>
      </c>
      <c r="J371" s="1" t="s">
        <v>2183</v>
      </c>
      <c r="K371" s="1" t="s">
        <v>836</v>
      </c>
      <c r="L371" s="1" t="s">
        <v>2184</v>
      </c>
      <c r="M371" s="10">
        <v>30000000</v>
      </c>
      <c r="N371" s="10">
        <v>53900000</v>
      </c>
      <c r="O371" s="11"/>
      <c r="P371" s="4"/>
      <c r="Q371" s="4"/>
      <c r="R371" s="4"/>
      <c r="S371" s="4"/>
      <c r="T371" s="4"/>
      <c r="U371" s="4"/>
      <c r="V371" s="4"/>
    </row>
    <row r="372" spans="1:22" ht="15.75" customHeight="1" x14ac:dyDescent="0.2">
      <c r="A372" s="5" t="s">
        <v>2185</v>
      </c>
      <c r="B372" s="27">
        <v>42377</v>
      </c>
      <c r="C372" s="6" t="s">
        <v>2186</v>
      </c>
      <c r="D372" s="5" t="s">
        <v>16</v>
      </c>
      <c r="E372" s="9"/>
      <c r="F372" s="7" t="s">
        <v>2187</v>
      </c>
      <c r="G372" s="8"/>
      <c r="H372" s="1" t="s">
        <v>2188</v>
      </c>
      <c r="I372" s="1" t="s">
        <v>2189</v>
      </c>
      <c r="J372" s="9"/>
      <c r="K372" s="9"/>
      <c r="L372" s="9"/>
      <c r="M372" s="10">
        <v>10000000</v>
      </c>
      <c r="N372" s="10">
        <v>37600000</v>
      </c>
      <c r="O372" s="11"/>
      <c r="P372" s="4"/>
      <c r="Q372" s="4"/>
      <c r="R372" s="4"/>
      <c r="S372" s="4"/>
      <c r="T372" s="4"/>
      <c r="U372" s="4"/>
      <c r="V372" s="4"/>
    </row>
    <row r="373" spans="1:22" ht="15.75" customHeight="1" x14ac:dyDescent="0.2">
      <c r="A373" s="5" t="s">
        <v>2190</v>
      </c>
      <c r="B373" s="27">
        <v>42215</v>
      </c>
      <c r="C373" s="6" t="s">
        <v>2191</v>
      </c>
      <c r="D373" s="5" t="s">
        <v>15</v>
      </c>
      <c r="E373" s="9"/>
      <c r="F373" s="7" t="s">
        <v>352</v>
      </c>
      <c r="G373" s="8"/>
      <c r="H373" s="1" t="s">
        <v>981</v>
      </c>
      <c r="I373" s="1" t="s">
        <v>2192</v>
      </c>
      <c r="J373" s="1" t="s">
        <v>352</v>
      </c>
      <c r="K373" s="9"/>
      <c r="L373" s="9"/>
      <c r="M373" s="10">
        <v>5000000</v>
      </c>
      <c r="N373" s="10">
        <v>59000000</v>
      </c>
      <c r="O373" s="11"/>
      <c r="P373" s="4"/>
      <c r="Q373" s="4"/>
      <c r="R373" s="4"/>
      <c r="S373" s="4"/>
      <c r="T373" s="4"/>
      <c r="U373" s="4"/>
      <c r="V373" s="4"/>
    </row>
    <row r="374" spans="1:22" ht="15.75" customHeight="1" x14ac:dyDescent="0.2">
      <c r="A374" s="5" t="s">
        <v>2193</v>
      </c>
      <c r="B374" s="27">
        <v>41862</v>
      </c>
      <c r="C374" s="6" t="s">
        <v>2194</v>
      </c>
      <c r="D374" s="5" t="s">
        <v>158</v>
      </c>
      <c r="E374" s="9"/>
      <c r="F374" s="7" t="s">
        <v>2195</v>
      </c>
      <c r="G374" s="8"/>
      <c r="H374" s="1" t="s">
        <v>1685</v>
      </c>
      <c r="I374" s="1" t="s">
        <v>886</v>
      </c>
      <c r="J374" s="1" t="s">
        <v>785</v>
      </c>
      <c r="K374" s="1" t="s">
        <v>305</v>
      </c>
      <c r="L374" s="1" t="s">
        <v>2196</v>
      </c>
      <c r="M374" s="10">
        <v>25000000</v>
      </c>
      <c r="N374" s="10">
        <v>67000000</v>
      </c>
      <c r="O374" s="11"/>
      <c r="P374" s="4"/>
      <c r="Q374" s="4"/>
      <c r="R374" s="4"/>
      <c r="S374" s="4"/>
      <c r="T374" s="4"/>
      <c r="U374" s="4"/>
      <c r="V374" s="4"/>
    </row>
    <row r="375" spans="1:22" ht="15.75" customHeight="1" x14ac:dyDescent="0.2">
      <c r="A375" s="5" t="s">
        <v>2197</v>
      </c>
      <c r="B375" s="27">
        <v>41676</v>
      </c>
      <c r="C375" s="6" t="s">
        <v>2198</v>
      </c>
      <c r="D375" s="5" t="s">
        <v>41</v>
      </c>
      <c r="E375" s="9"/>
      <c r="F375" s="7" t="s">
        <v>1381</v>
      </c>
      <c r="G375" s="8"/>
      <c r="H375" s="1" t="s">
        <v>926</v>
      </c>
      <c r="I375" s="1" t="s">
        <v>2199</v>
      </c>
      <c r="J375" s="1" t="s">
        <v>2200</v>
      </c>
      <c r="K375" s="1" t="s">
        <v>2201</v>
      </c>
      <c r="L375" s="1" t="s">
        <v>675</v>
      </c>
      <c r="M375" s="10">
        <v>23000000</v>
      </c>
      <c r="N375" s="10">
        <v>174800000</v>
      </c>
      <c r="O375" s="11"/>
      <c r="P375" s="4"/>
      <c r="Q375" s="4"/>
      <c r="R375" s="4"/>
      <c r="S375" s="4"/>
      <c r="T375" s="4"/>
      <c r="U375" s="4"/>
      <c r="V375" s="4"/>
    </row>
    <row r="376" spans="1:22" ht="15.75" customHeight="1" x14ac:dyDescent="0.2">
      <c r="A376" s="5" t="s">
        <v>2202</v>
      </c>
      <c r="B376" s="27">
        <v>41404</v>
      </c>
      <c r="C376" s="6" t="s">
        <v>2203</v>
      </c>
      <c r="D376" s="5" t="s">
        <v>63</v>
      </c>
      <c r="E376" s="5" t="s">
        <v>182</v>
      </c>
      <c r="F376" s="7" t="s">
        <v>2204</v>
      </c>
      <c r="G376" s="8"/>
      <c r="H376" s="1" t="s">
        <v>633</v>
      </c>
      <c r="I376" s="1" t="s">
        <v>1580</v>
      </c>
      <c r="J376" s="1" t="s">
        <v>352</v>
      </c>
      <c r="K376" s="1" t="s">
        <v>1961</v>
      </c>
      <c r="L376" s="1" t="s">
        <v>1485</v>
      </c>
      <c r="M376" s="10">
        <v>105000000</v>
      </c>
      <c r="N376" s="10">
        <v>351000000</v>
      </c>
      <c r="O376" s="11"/>
      <c r="P376" s="4"/>
      <c r="Q376" s="4"/>
      <c r="R376" s="4"/>
      <c r="S376" s="4"/>
      <c r="T376" s="4"/>
      <c r="U376" s="4"/>
      <c r="V376" s="4"/>
    </row>
    <row r="377" spans="1:22" ht="15.75" customHeight="1" x14ac:dyDescent="0.2">
      <c r="A377" s="5" t="s">
        <v>2205</v>
      </c>
      <c r="B377" s="27">
        <v>40935</v>
      </c>
      <c r="C377" s="6" t="s">
        <v>2206</v>
      </c>
      <c r="D377" s="5" t="s">
        <v>23</v>
      </c>
      <c r="E377" s="5" t="s">
        <v>63</v>
      </c>
      <c r="F377" s="7" t="s">
        <v>2207</v>
      </c>
      <c r="G377" s="8"/>
      <c r="H377" s="1" t="s">
        <v>138</v>
      </c>
      <c r="I377" s="1" t="s">
        <v>719</v>
      </c>
      <c r="J377" s="1" t="s">
        <v>1058</v>
      </c>
      <c r="K377" s="1" t="s">
        <v>2208</v>
      </c>
      <c r="L377" s="9"/>
      <c r="M377" s="10">
        <v>25000000</v>
      </c>
      <c r="N377" s="10">
        <v>77300000</v>
      </c>
      <c r="O377" s="11"/>
      <c r="P377" s="4"/>
      <c r="Q377" s="4"/>
      <c r="R377" s="4"/>
      <c r="S377" s="4"/>
      <c r="T377" s="4"/>
      <c r="U377" s="4"/>
      <c r="V377" s="4"/>
    </row>
    <row r="378" spans="1:22" ht="15.75" customHeight="1" x14ac:dyDescent="0.2">
      <c r="A378" s="5" t="s">
        <v>2209</v>
      </c>
      <c r="B378" s="27">
        <v>42083</v>
      </c>
      <c r="C378" s="6" t="s">
        <v>2210</v>
      </c>
      <c r="D378" s="5" t="s">
        <v>15</v>
      </c>
      <c r="E378" s="9"/>
      <c r="F378" s="7" t="s">
        <v>2211</v>
      </c>
      <c r="G378" s="8"/>
      <c r="H378" s="1" t="s">
        <v>830</v>
      </c>
      <c r="I378" s="1" t="s">
        <v>2212</v>
      </c>
      <c r="J378" s="1" t="s">
        <v>1475</v>
      </c>
      <c r="K378" s="1" t="s">
        <v>858</v>
      </c>
      <c r="L378" s="1" t="s">
        <v>392</v>
      </c>
      <c r="M378" s="10">
        <v>40000000</v>
      </c>
      <c r="N378" s="10">
        <v>24200000</v>
      </c>
      <c r="O378" s="11"/>
      <c r="P378" s="4"/>
      <c r="Q378" s="4"/>
      <c r="R378" s="4"/>
      <c r="S378" s="4"/>
      <c r="T378" s="4"/>
      <c r="U378" s="4"/>
      <c r="V378" s="4"/>
    </row>
    <row r="379" spans="1:22" ht="15.75" customHeight="1" x14ac:dyDescent="0.2">
      <c r="A379" s="5" t="s">
        <v>2213</v>
      </c>
      <c r="B379" s="27">
        <v>41417</v>
      </c>
      <c r="C379" s="6" t="s">
        <v>2214</v>
      </c>
      <c r="D379" s="5" t="s">
        <v>41</v>
      </c>
      <c r="E379" s="9"/>
      <c r="F379" s="7" t="s">
        <v>2215</v>
      </c>
      <c r="G379" s="8"/>
      <c r="H379" s="1" t="s">
        <v>184</v>
      </c>
      <c r="I379" s="1" t="s">
        <v>2098</v>
      </c>
      <c r="J379" s="1" t="s">
        <v>655</v>
      </c>
      <c r="K379" s="1" t="s">
        <v>2216</v>
      </c>
      <c r="L379" s="1" t="s">
        <v>1536</v>
      </c>
      <c r="M379" s="10">
        <v>103000000</v>
      </c>
      <c r="N379" s="10">
        <v>362000000</v>
      </c>
      <c r="O379" s="11"/>
      <c r="P379" s="4"/>
      <c r="Q379" s="4"/>
      <c r="R379" s="4"/>
      <c r="S379" s="4"/>
      <c r="T379" s="4"/>
      <c r="U379" s="4"/>
      <c r="V379" s="4"/>
    </row>
    <row r="380" spans="1:22" ht="15.75" customHeight="1" x14ac:dyDescent="0.2">
      <c r="A380" s="5" t="s">
        <v>2217</v>
      </c>
      <c r="B380" s="27">
        <v>42363</v>
      </c>
      <c r="C380" s="6" t="s">
        <v>2218</v>
      </c>
      <c r="D380" s="5" t="s">
        <v>63</v>
      </c>
      <c r="E380" s="5"/>
      <c r="F380" s="7" t="s">
        <v>632</v>
      </c>
      <c r="G380" s="8"/>
      <c r="H380" s="1" t="s">
        <v>634</v>
      </c>
      <c r="I380" s="1" t="s">
        <v>2219</v>
      </c>
      <c r="J380" s="1" t="s">
        <v>2220</v>
      </c>
      <c r="K380" s="1" t="s">
        <v>2221</v>
      </c>
      <c r="L380" s="1" t="s">
        <v>2222</v>
      </c>
      <c r="M380" s="10">
        <v>44000000</v>
      </c>
      <c r="N380" s="10">
        <v>155800000</v>
      </c>
      <c r="O380" s="11"/>
      <c r="P380" s="4"/>
      <c r="Q380" s="4"/>
      <c r="R380" s="4"/>
      <c r="S380" s="4"/>
      <c r="T380" s="4"/>
      <c r="U380" s="4"/>
      <c r="V380" s="4"/>
    </row>
    <row r="381" spans="1:22" ht="15.75" customHeight="1" x14ac:dyDescent="0.2">
      <c r="A381" s="5" t="s">
        <v>2223</v>
      </c>
      <c r="B381" s="27">
        <v>41453</v>
      </c>
      <c r="C381" s="6" t="s">
        <v>2224</v>
      </c>
      <c r="D381" s="5" t="s">
        <v>23</v>
      </c>
      <c r="E381" s="5" t="s">
        <v>41</v>
      </c>
      <c r="F381" s="7" t="s">
        <v>864</v>
      </c>
      <c r="G381" s="8"/>
      <c r="H381" s="1" t="s">
        <v>1527</v>
      </c>
      <c r="I381" s="1" t="s">
        <v>865</v>
      </c>
      <c r="J381" s="1" t="s">
        <v>2225</v>
      </c>
      <c r="K381" s="1" t="s">
        <v>193</v>
      </c>
      <c r="L381" s="1" t="s">
        <v>2226</v>
      </c>
      <c r="M381" s="10">
        <v>43000000</v>
      </c>
      <c r="N381" s="10">
        <v>229900000</v>
      </c>
      <c r="O381" s="11"/>
      <c r="P381" s="4"/>
      <c r="Q381" s="4"/>
      <c r="R381" s="4"/>
      <c r="S381" s="4"/>
      <c r="T381" s="4"/>
      <c r="U381" s="4"/>
      <c r="V381" s="4"/>
    </row>
    <row r="382" spans="1:22" ht="15.75" customHeight="1" x14ac:dyDescent="0.2">
      <c r="A382" s="5" t="s">
        <v>2227</v>
      </c>
      <c r="B382" s="27">
        <v>41974</v>
      </c>
      <c r="C382" s="6" t="s">
        <v>2228</v>
      </c>
      <c r="D382" s="5" t="s">
        <v>144</v>
      </c>
      <c r="E382" s="5" t="s">
        <v>53</v>
      </c>
      <c r="F382" s="7" t="s">
        <v>2229</v>
      </c>
      <c r="G382" s="8"/>
      <c r="H382" s="1" t="s">
        <v>2230</v>
      </c>
      <c r="I382" s="1" t="s">
        <v>2231</v>
      </c>
      <c r="J382" s="1" t="s">
        <v>1069</v>
      </c>
      <c r="K382" s="1" t="s">
        <v>247</v>
      </c>
      <c r="L382" s="1" t="s">
        <v>659</v>
      </c>
      <c r="M382" s="10">
        <v>250000000</v>
      </c>
      <c r="N382" s="10">
        <v>956000000</v>
      </c>
      <c r="O382" s="11"/>
      <c r="P382" s="4"/>
      <c r="Q382" s="4"/>
      <c r="R382" s="4"/>
      <c r="S382" s="4"/>
      <c r="T382" s="4"/>
      <c r="U382" s="4"/>
      <c r="V382" s="4"/>
    </row>
    <row r="383" spans="1:22" ht="15.75" customHeight="1" x14ac:dyDescent="0.2">
      <c r="A383" s="5" t="s">
        <v>2232</v>
      </c>
      <c r="B383" s="27">
        <v>41362</v>
      </c>
      <c r="C383" s="6" t="s">
        <v>2233</v>
      </c>
      <c r="D383" s="5" t="s">
        <v>158</v>
      </c>
      <c r="E383" s="5" t="s">
        <v>182</v>
      </c>
      <c r="F383" s="7" t="s">
        <v>2234</v>
      </c>
      <c r="G383" s="8"/>
      <c r="H383" s="1" t="s">
        <v>399</v>
      </c>
      <c r="I383" s="1" t="s">
        <v>2235</v>
      </c>
      <c r="J383" s="1" t="s">
        <v>2236</v>
      </c>
      <c r="K383" s="1" t="s">
        <v>2237</v>
      </c>
      <c r="L383" s="1" t="s">
        <v>1693</v>
      </c>
      <c r="M383" s="10">
        <v>40000000</v>
      </c>
      <c r="N383" s="10">
        <v>63300000</v>
      </c>
      <c r="O383" s="11"/>
      <c r="P383" s="4"/>
      <c r="Q383" s="4"/>
      <c r="R383" s="4"/>
      <c r="S383" s="4"/>
      <c r="T383" s="4"/>
      <c r="U383" s="4"/>
      <c r="V383" s="4"/>
    </row>
    <row r="384" spans="1:22" ht="15.75" customHeight="1" x14ac:dyDescent="0.2">
      <c r="A384" s="5" t="s">
        <v>2238</v>
      </c>
      <c r="B384" s="27">
        <v>41859</v>
      </c>
      <c r="C384" s="6" t="s">
        <v>2239</v>
      </c>
      <c r="D384" s="5" t="s">
        <v>63</v>
      </c>
      <c r="E384" s="9"/>
      <c r="F384" s="7" t="s">
        <v>1817</v>
      </c>
      <c r="G384" s="8"/>
      <c r="H384" s="1" t="s">
        <v>763</v>
      </c>
      <c r="I384" s="1" t="s">
        <v>2240</v>
      </c>
      <c r="J384" s="9"/>
      <c r="K384" s="9"/>
      <c r="L384" s="9"/>
      <c r="M384" s="10">
        <v>22000000</v>
      </c>
      <c r="N384" s="10">
        <v>88900000</v>
      </c>
      <c r="O384" s="11"/>
      <c r="P384" s="4"/>
      <c r="Q384" s="4"/>
      <c r="R384" s="4"/>
      <c r="S384" s="4"/>
      <c r="T384" s="4"/>
      <c r="U384" s="4"/>
      <c r="V384" s="4"/>
    </row>
    <row r="385" spans="1:22" ht="15.75" customHeight="1" x14ac:dyDescent="0.2">
      <c r="A385" s="5" t="s">
        <v>2241</v>
      </c>
      <c r="B385" s="27">
        <v>40991</v>
      </c>
      <c r="C385" s="6" t="s">
        <v>2242</v>
      </c>
      <c r="D385" s="5" t="s">
        <v>23</v>
      </c>
      <c r="E385" s="5" t="s">
        <v>158</v>
      </c>
      <c r="F385" s="7" t="s">
        <v>800</v>
      </c>
      <c r="G385" s="8"/>
      <c r="H385" s="1" t="s">
        <v>1151</v>
      </c>
      <c r="I385" s="1" t="s">
        <v>738</v>
      </c>
      <c r="J385" s="1" t="s">
        <v>1047</v>
      </c>
      <c r="K385" s="1" t="s">
        <v>2243</v>
      </c>
      <c r="L385" s="1" t="s">
        <v>1302</v>
      </c>
      <c r="M385" s="10">
        <v>78000000</v>
      </c>
      <c r="N385" s="10">
        <v>694400000</v>
      </c>
      <c r="O385" s="11"/>
      <c r="P385" s="4"/>
      <c r="Q385" s="4"/>
      <c r="R385" s="4"/>
      <c r="S385" s="4"/>
      <c r="T385" s="4"/>
      <c r="U385" s="4"/>
      <c r="V385" s="4"/>
    </row>
    <row r="386" spans="1:22" ht="15.75" customHeight="1" x14ac:dyDescent="0.2">
      <c r="A386" s="5" t="s">
        <v>2244</v>
      </c>
      <c r="B386" s="27">
        <v>41953</v>
      </c>
      <c r="C386" s="6" t="s">
        <v>2245</v>
      </c>
      <c r="D386" s="5" t="s">
        <v>158</v>
      </c>
      <c r="E386" s="5" t="s">
        <v>144</v>
      </c>
      <c r="F386" s="7" t="s">
        <v>2246</v>
      </c>
      <c r="G386" s="8"/>
      <c r="H386" s="1" t="s">
        <v>1151</v>
      </c>
      <c r="I386" s="1" t="s">
        <v>738</v>
      </c>
      <c r="J386" s="1" t="s">
        <v>1486</v>
      </c>
      <c r="K386" s="1" t="s">
        <v>1479</v>
      </c>
      <c r="L386" s="1" t="s">
        <v>2247</v>
      </c>
      <c r="M386" s="10">
        <v>125000000</v>
      </c>
      <c r="N386" s="10">
        <v>755400000</v>
      </c>
      <c r="O386" s="11"/>
      <c r="P386" s="4"/>
      <c r="Q386" s="4"/>
      <c r="R386" s="4"/>
      <c r="S386" s="4"/>
      <c r="T386" s="4"/>
      <c r="U386" s="4"/>
      <c r="V386" s="4"/>
    </row>
    <row r="387" spans="1:22" ht="15.75" customHeight="1" x14ac:dyDescent="0.2">
      <c r="A387" s="5" t="s">
        <v>2248</v>
      </c>
      <c r="B387" s="27">
        <v>42312</v>
      </c>
      <c r="C387" s="6" t="s">
        <v>2249</v>
      </c>
      <c r="D387" s="5" t="s">
        <v>158</v>
      </c>
      <c r="E387" s="9"/>
      <c r="F387" s="7" t="s">
        <v>2246</v>
      </c>
      <c r="G387" s="8"/>
      <c r="H387" s="1" t="s">
        <v>1151</v>
      </c>
      <c r="I387" s="1" t="s">
        <v>738</v>
      </c>
      <c r="J387" s="1" t="s">
        <v>1047</v>
      </c>
      <c r="K387" s="1" t="s">
        <v>1486</v>
      </c>
      <c r="L387" s="1" t="s">
        <v>1302</v>
      </c>
      <c r="M387" s="10">
        <v>160000000</v>
      </c>
      <c r="N387" s="10">
        <v>653400000</v>
      </c>
      <c r="O387" s="11"/>
      <c r="P387" s="4"/>
      <c r="Q387" s="4"/>
      <c r="R387" s="4"/>
      <c r="S387" s="4"/>
      <c r="T387" s="4"/>
      <c r="U387" s="4"/>
      <c r="V387" s="4"/>
    </row>
    <row r="388" spans="1:22" ht="15.75" customHeight="1" x14ac:dyDescent="0.2">
      <c r="A388" s="5" t="s">
        <v>2250</v>
      </c>
      <c r="B388" s="27">
        <v>42482</v>
      </c>
      <c r="C388" s="6" t="s">
        <v>2251</v>
      </c>
      <c r="D388" s="5" t="s">
        <v>53</v>
      </c>
      <c r="E388" s="9"/>
      <c r="F388" s="7" t="s">
        <v>2252</v>
      </c>
      <c r="G388" s="8"/>
      <c r="H388" s="1" t="s">
        <v>358</v>
      </c>
      <c r="I388" s="1" t="s">
        <v>1184</v>
      </c>
      <c r="J388" s="1" t="s">
        <v>701</v>
      </c>
      <c r="K388" s="1" t="s">
        <v>115</v>
      </c>
      <c r="L388" s="1" t="s">
        <v>2253</v>
      </c>
      <c r="M388" s="10">
        <v>115000000</v>
      </c>
      <c r="N388" s="10">
        <v>164600000</v>
      </c>
      <c r="O388" s="11"/>
      <c r="P388" s="4"/>
      <c r="Q388" s="4"/>
      <c r="R388" s="4"/>
      <c r="S388" s="4"/>
      <c r="T388" s="4"/>
      <c r="U388" s="4"/>
      <c r="V388" s="4"/>
    </row>
    <row r="389" spans="1:22" ht="15.75" customHeight="1" x14ac:dyDescent="0.2">
      <c r="A389" s="5" t="s">
        <v>2254</v>
      </c>
      <c r="B389" s="27">
        <v>41397</v>
      </c>
      <c r="C389" s="6" t="s">
        <v>2255</v>
      </c>
      <c r="D389" s="5" t="s">
        <v>63</v>
      </c>
      <c r="E389" s="5" t="s">
        <v>15</v>
      </c>
      <c r="F389" s="7" t="s">
        <v>529</v>
      </c>
      <c r="G389" s="8"/>
      <c r="H389" s="1" t="s">
        <v>2256</v>
      </c>
      <c r="I389" s="1" t="s">
        <v>1296</v>
      </c>
      <c r="J389" s="1" t="s">
        <v>2257</v>
      </c>
      <c r="K389" s="1" t="s">
        <v>428</v>
      </c>
      <c r="L389" s="1" t="s">
        <v>1165</v>
      </c>
      <c r="M389" s="10">
        <v>10000000</v>
      </c>
      <c r="N389" s="10">
        <v>4400000</v>
      </c>
      <c r="O389" s="11"/>
      <c r="P389" s="4"/>
      <c r="Q389" s="4"/>
      <c r="R389" s="4"/>
      <c r="S389" s="4"/>
      <c r="T389" s="4"/>
      <c r="U389" s="4"/>
      <c r="V389" s="4"/>
    </row>
    <row r="390" spans="1:22" ht="15.75" customHeight="1" x14ac:dyDescent="0.2">
      <c r="A390" s="5" t="s">
        <v>2258</v>
      </c>
      <c r="B390" s="27">
        <v>41746</v>
      </c>
      <c r="C390" s="6" t="s">
        <v>2259</v>
      </c>
      <c r="D390" s="5" t="s">
        <v>870</v>
      </c>
      <c r="E390" s="5" t="s">
        <v>295</v>
      </c>
      <c r="F390" s="7" t="s">
        <v>2260</v>
      </c>
      <c r="G390" s="8"/>
      <c r="H390" s="1" t="s">
        <v>1165</v>
      </c>
      <c r="I390" s="1" t="s">
        <v>2261</v>
      </c>
      <c r="J390" s="1" t="s">
        <v>2262</v>
      </c>
      <c r="K390" s="1" t="s">
        <v>779</v>
      </c>
      <c r="L390" s="1" t="s">
        <v>2263</v>
      </c>
      <c r="M390" s="10">
        <v>16000000</v>
      </c>
      <c r="N390" s="10">
        <v>2800000</v>
      </c>
      <c r="O390" s="11"/>
      <c r="P390" s="4"/>
      <c r="Q390" s="4"/>
      <c r="R390" s="4"/>
      <c r="S390" s="4"/>
      <c r="T390" s="4"/>
      <c r="U390" s="4"/>
      <c r="V390" s="4"/>
    </row>
    <row r="391" spans="1:22" ht="15.75" customHeight="1" x14ac:dyDescent="0.2">
      <c r="A391" s="5" t="s">
        <v>2264</v>
      </c>
      <c r="B391" s="27">
        <v>41880</v>
      </c>
      <c r="C391" s="6" t="s">
        <v>2265</v>
      </c>
      <c r="D391" s="5" t="s">
        <v>63</v>
      </c>
      <c r="E391" s="5"/>
      <c r="F391" s="7" t="s">
        <v>2266</v>
      </c>
      <c r="G391" s="8"/>
      <c r="H391" s="1" t="s">
        <v>353</v>
      </c>
      <c r="I391" s="1" t="s">
        <v>2267</v>
      </c>
      <c r="J391" s="1" t="s">
        <v>1842</v>
      </c>
      <c r="K391" s="1" t="s">
        <v>2268</v>
      </c>
      <c r="L391" s="1" t="s">
        <v>2269</v>
      </c>
      <c r="M391" s="10">
        <v>14000000</v>
      </c>
      <c r="N391" s="10">
        <v>233600000</v>
      </c>
      <c r="O391" s="11"/>
      <c r="P391" s="4"/>
      <c r="Q391" s="4"/>
      <c r="R391" s="4"/>
      <c r="S391" s="4"/>
      <c r="T391" s="4"/>
      <c r="U391" s="4"/>
      <c r="V391" s="4"/>
    </row>
    <row r="392" spans="1:22" ht="15.75" customHeight="1" x14ac:dyDescent="0.2">
      <c r="A392" s="5" t="s">
        <v>2270</v>
      </c>
      <c r="B392" s="27">
        <v>41264</v>
      </c>
      <c r="C392" s="6" t="s">
        <v>2271</v>
      </c>
      <c r="D392" s="5" t="s">
        <v>63</v>
      </c>
      <c r="E392" s="9"/>
      <c r="F392" s="7" t="s">
        <v>2272</v>
      </c>
      <c r="G392" s="8"/>
      <c r="H392" s="1" t="s">
        <v>1925</v>
      </c>
      <c r="I392" s="1" t="s">
        <v>1102</v>
      </c>
      <c r="J392" s="9"/>
      <c r="K392" s="9"/>
      <c r="L392" s="9"/>
      <c r="M392" s="10">
        <v>45000000</v>
      </c>
      <c r="N392" s="10">
        <v>180300000</v>
      </c>
      <c r="O392" s="11"/>
      <c r="P392" s="4"/>
      <c r="Q392" s="4"/>
      <c r="R392" s="4"/>
      <c r="S392" s="4"/>
      <c r="T392" s="4"/>
      <c r="U392" s="4"/>
      <c r="V392" s="4"/>
    </row>
    <row r="393" spans="1:22" ht="15.75" customHeight="1" x14ac:dyDescent="0.2">
      <c r="A393" s="5" t="s">
        <v>2273</v>
      </c>
      <c r="B393" s="27">
        <v>41348</v>
      </c>
      <c r="C393" s="6" t="s">
        <v>2274</v>
      </c>
      <c r="D393" s="5" t="s">
        <v>41</v>
      </c>
      <c r="E393" s="9"/>
      <c r="F393" s="7" t="s">
        <v>2275</v>
      </c>
      <c r="G393" s="8"/>
      <c r="H393" s="1" t="s">
        <v>600</v>
      </c>
      <c r="I393" s="1" t="s">
        <v>681</v>
      </c>
      <c r="J393" s="1" t="s">
        <v>997</v>
      </c>
      <c r="K393" s="1" t="s">
        <v>1267</v>
      </c>
      <c r="L393" s="1" t="s">
        <v>723</v>
      </c>
      <c r="M393" s="10">
        <v>34000000</v>
      </c>
      <c r="N393" s="10">
        <v>27400000</v>
      </c>
      <c r="O393" s="11"/>
      <c r="P393" s="4"/>
      <c r="Q393" s="4"/>
      <c r="R393" s="4"/>
      <c r="S393" s="4"/>
      <c r="T393" s="4"/>
      <c r="U393" s="4"/>
      <c r="V393" s="4"/>
    </row>
    <row r="394" spans="1:22" ht="15.75" customHeight="1" x14ac:dyDescent="0.2">
      <c r="A394" s="5" t="s">
        <v>2276</v>
      </c>
      <c r="B394" s="27">
        <v>42564</v>
      </c>
      <c r="C394" s="6" t="s">
        <v>2277</v>
      </c>
      <c r="D394" s="5" t="s">
        <v>63</v>
      </c>
      <c r="E394" s="5" t="s">
        <v>62</v>
      </c>
      <c r="F394" s="7" t="s">
        <v>1801</v>
      </c>
      <c r="G394" s="8"/>
      <c r="H394" s="1" t="s">
        <v>254</v>
      </c>
      <c r="I394" s="1" t="s">
        <v>2237</v>
      </c>
      <c r="J394" s="1" t="s">
        <v>1750</v>
      </c>
      <c r="K394" s="1" t="s">
        <v>218</v>
      </c>
      <c r="L394" s="1" t="s">
        <v>393</v>
      </c>
      <c r="M394" s="10">
        <v>47500000</v>
      </c>
      <c r="N394" s="10">
        <v>15200000</v>
      </c>
      <c r="O394" s="11"/>
      <c r="Q394" s="4"/>
      <c r="R394" s="4"/>
      <c r="S394" s="4"/>
      <c r="T394" s="4"/>
      <c r="U394" s="4"/>
      <c r="V394" s="4"/>
    </row>
    <row r="395" spans="1:22" ht="15.75" customHeight="1" x14ac:dyDescent="0.2">
      <c r="A395" s="5" t="s">
        <v>2278</v>
      </c>
      <c r="B395" s="27">
        <v>42262</v>
      </c>
      <c r="C395" s="6" t="s">
        <v>2279</v>
      </c>
      <c r="D395" s="5" t="s">
        <v>41</v>
      </c>
      <c r="E395" s="9"/>
      <c r="F395" s="7" t="s">
        <v>2280</v>
      </c>
      <c r="G395" s="8"/>
      <c r="H395" s="1" t="s">
        <v>930</v>
      </c>
      <c r="I395" s="1" t="s">
        <v>1064</v>
      </c>
      <c r="J395" s="1" t="s">
        <v>1450</v>
      </c>
      <c r="K395" s="1" t="s">
        <v>1606</v>
      </c>
      <c r="L395" s="1" t="s">
        <v>2281</v>
      </c>
      <c r="M395" s="10">
        <v>44000000</v>
      </c>
      <c r="N395" s="10">
        <v>194600000</v>
      </c>
      <c r="O395" s="11"/>
      <c r="P395" s="4"/>
      <c r="Q395" s="4"/>
      <c r="R395" s="4"/>
      <c r="S395" s="4"/>
      <c r="T395" s="4"/>
      <c r="U395" s="4"/>
      <c r="V395" s="4"/>
    </row>
    <row r="396" spans="1:22" ht="15.75" customHeight="1" x14ac:dyDescent="0.2">
      <c r="A396" s="5" t="s">
        <v>2282</v>
      </c>
      <c r="B396" s="27">
        <v>41432</v>
      </c>
      <c r="C396" s="6" t="s">
        <v>2283</v>
      </c>
      <c r="D396" s="5" t="s">
        <v>41</v>
      </c>
      <c r="E396" s="9"/>
      <c r="F396" s="7" t="s">
        <v>1442</v>
      </c>
      <c r="G396" s="8"/>
      <c r="H396" s="1" t="s">
        <v>2284</v>
      </c>
      <c r="I396" s="1" t="s">
        <v>1445</v>
      </c>
      <c r="J396" s="1" t="s">
        <v>1312</v>
      </c>
      <c r="K396" s="1" t="s">
        <v>241</v>
      </c>
      <c r="L396" s="1" t="s">
        <v>2285</v>
      </c>
      <c r="M396" s="10">
        <v>58000000</v>
      </c>
      <c r="N396" s="10">
        <v>93000000</v>
      </c>
      <c r="O396" s="11"/>
      <c r="P396" s="4"/>
      <c r="Q396" s="4"/>
      <c r="R396" s="4"/>
      <c r="S396" s="4"/>
      <c r="T396" s="4"/>
      <c r="U396" s="4"/>
      <c r="V396" s="4"/>
    </row>
    <row r="397" spans="1:22" ht="15.75" customHeight="1" x14ac:dyDescent="0.2">
      <c r="A397" s="5" t="s">
        <v>2286</v>
      </c>
      <c r="B397" s="27">
        <v>41984</v>
      </c>
      <c r="C397" s="6" t="s">
        <v>2287</v>
      </c>
      <c r="D397" s="5" t="s">
        <v>23</v>
      </c>
      <c r="E397" s="5" t="s">
        <v>41</v>
      </c>
      <c r="F397" s="7" t="s">
        <v>1190</v>
      </c>
      <c r="G397" s="7" t="s">
        <v>2288</v>
      </c>
      <c r="H397" s="1" t="s">
        <v>1190</v>
      </c>
      <c r="I397" s="1" t="s">
        <v>2289</v>
      </c>
      <c r="J397" s="1" t="s">
        <v>1490</v>
      </c>
      <c r="K397" s="9"/>
      <c r="L397" s="9"/>
      <c r="M397" s="10">
        <v>44000000</v>
      </c>
      <c r="N397" s="10">
        <v>11300000</v>
      </c>
      <c r="O397" s="11"/>
      <c r="P397" s="4"/>
      <c r="Q397" s="4"/>
      <c r="R397" s="4"/>
      <c r="S397" s="4"/>
      <c r="T397" s="4"/>
      <c r="U397" s="4"/>
      <c r="V397" s="4"/>
    </row>
    <row r="398" spans="1:22" ht="15.75" customHeight="1" x14ac:dyDescent="0.2">
      <c r="A398" s="5" t="s">
        <v>2290</v>
      </c>
      <c r="B398" s="27">
        <v>41886</v>
      </c>
      <c r="C398" s="6" t="s">
        <v>2291</v>
      </c>
      <c r="D398" s="5" t="s">
        <v>41</v>
      </c>
      <c r="E398" s="5" t="s">
        <v>63</v>
      </c>
      <c r="F398" s="7" t="s">
        <v>2292</v>
      </c>
      <c r="G398" s="8"/>
      <c r="H398" s="1" t="s">
        <v>476</v>
      </c>
      <c r="I398" s="1" t="s">
        <v>643</v>
      </c>
      <c r="J398" s="1" t="s">
        <v>2293</v>
      </c>
      <c r="K398" s="1" t="s">
        <v>2113</v>
      </c>
      <c r="L398" s="1" t="s">
        <v>1528</v>
      </c>
      <c r="M398" s="10">
        <v>50000000</v>
      </c>
      <c r="N398" s="10">
        <v>84400000</v>
      </c>
      <c r="O398" s="11"/>
      <c r="P398" s="4"/>
      <c r="Q398" s="4"/>
      <c r="R398" s="4"/>
      <c r="S398" s="4"/>
      <c r="T398" s="4"/>
      <c r="U398" s="4"/>
      <c r="V398" s="4"/>
    </row>
    <row r="399" spans="1:22" ht="15.75" customHeight="1" x14ac:dyDescent="0.2">
      <c r="A399" s="5" t="s">
        <v>2294</v>
      </c>
      <c r="B399" s="27">
        <v>42342</v>
      </c>
      <c r="C399" s="6" t="s">
        <v>2295</v>
      </c>
      <c r="D399" s="5" t="s">
        <v>41</v>
      </c>
      <c r="E399" s="5" t="s">
        <v>63</v>
      </c>
      <c r="F399" s="7" t="s">
        <v>2296</v>
      </c>
      <c r="G399" s="8"/>
      <c r="H399" s="1" t="s">
        <v>2042</v>
      </c>
      <c r="I399" s="1" t="s">
        <v>2297</v>
      </c>
      <c r="J399" s="1" t="s">
        <v>402</v>
      </c>
      <c r="K399" s="1" t="s">
        <v>2298</v>
      </c>
      <c r="L399" s="1" t="s">
        <v>2299</v>
      </c>
      <c r="M399" s="10">
        <v>6000000</v>
      </c>
      <c r="N399" s="10">
        <v>41400000</v>
      </c>
      <c r="O399" s="11"/>
      <c r="P399" s="4"/>
      <c r="Q399" s="4"/>
      <c r="R399" s="4"/>
      <c r="S399" s="4"/>
      <c r="T399" s="4"/>
      <c r="U399" s="4"/>
      <c r="V399" s="4"/>
    </row>
    <row r="400" spans="1:22" ht="15.75" customHeight="1" x14ac:dyDescent="0.2">
      <c r="A400" s="5" t="s">
        <v>2300</v>
      </c>
      <c r="B400" s="27">
        <v>41334</v>
      </c>
      <c r="C400" s="6" t="s">
        <v>2301</v>
      </c>
      <c r="D400" s="5" t="s">
        <v>16</v>
      </c>
      <c r="E400" s="5" t="s">
        <v>15</v>
      </c>
      <c r="F400" s="7" t="s">
        <v>2302</v>
      </c>
      <c r="G400" s="8"/>
      <c r="H400" s="1" t="s">
        <v>2303</v>
      </c>
      <c r="I400" s="1" t="s">
        <v>2304</v>
      </c>
      <c r="J400" s="1" t="s">
        <v>2305</v>
      </c>
      <c r="K400" s="1" t="s">
        <v>2306</v>
      </c>
      <c r="L400" s="1" t="s">
        <v>2307</v>
      </c>
      <c r="M400" s="10">
        <v>5000000</v>
      </c>
      <c r="N400" s="10">
        <v>15100000</v>
      </c>
      <c r="O400" s="11"/>
      <c r="P400" s="4"/>
      <c r="Q400" s="4"/>
      <c r="R400" s="4"/>
      <c r="S400" s="4"/>
      <c r="T400" s="4"/>
      <c r="U400" s="4"/>
      <c r="V400" s="4"/>
    </row>
    <row r="401" spans="1:22" ht="15.75" customHeight="1" x14ac:dyDescent="0.2">
      <c r="A401" s="5" t="s">
        <v>2308</v>
      </c>
      <c r="B401" s="27">
        <v>41292</v>
      </c>
      <c r="C401" s="6" t="s">
        <v>2309</v>
      </c>
      <c r="D401" s="5" t="s">
        <v>23</v>
      </c>
      <c r="E401" s="9"/>
      <c r="F401" s="7" t="s">
        <v>2310</v>
      </c>
      <c r="G401" s="8"/>
      <c r="H401" s="1" t="s">
        <v>1809</v>
      </c>
      <c r="I401" s="1" t="s">
        <v>1913</v>
      </c>
      <c r="J401" s="1" t="s">
        <v>941</v>
      </c>
      <c r="K401" s="1" t="s">
        <v>2311</v>
      </c>
      <c r="L401" s="1" t="s">
        <v>55</v>
      </c>
      <c r="M401" s="10">
        <v>45000000</v>
      </c>
      <c r="N401" s="10">
        <v>48300000</v>
      </c>
      <c r="O401" s="11"/>
      <c r="P401" s="4"/>
      <c r="Q401" s="4"/>
      <c r="R401" s="4"/>
      <c r="S401" s="4"/>
      <c r="T401" s="4"/>
      <c r="U401" s="4"/>
      <c r="V401" s="4"/>
    </row>
    <row r="402" spans="1:22" ht="15.75" customHeight="1" x14ac:dyDescent="0.2">
      <c r="A402" s="5" t="s">
        <v>2312</v>
      </c>
      <c r="B402" s="27">
        <v>42300</v>
      </c>
      <c r="C402" s="6" t="s">
        <v>2313</v>
      </c>
      <c r="D402" s="5" t="s">
        <v>23</v>
      </c>
      <c r="E402" s="5" t="s">
        <v>53</v>
      </c>
      <c r="F402" s="7" t="s">
        <v>2314</v>
      </c>
      <c r="G402" s="8"/>
      <c r="H402" s="1" t="s">
        <v>773</v>
      </c>
      <c r="I402" s="1" t="s">
        <v>1065</v>
      </c>
      <c r="J402" s="1" t="s">
        <v>2315</v>
      </c>
      <c r="K402" s="1" t="s">
        <v>2316</v>
      </c>
      <c r="L402" s="9"/>
      <c r="M402" s="10">
        <v>90000000</v>
      </c>
      <c r="N402" s="10">
        <v>140400000</v>
      </c>
      <c r="O402" s="11"/>
      <c r="P402" s="4"/>
      <c r="Q402" s="4"/>
      <c r="R402" s="4"/>
      <c r="S402" s="4"/>
      <c r="T402" s="4"/>
      <c r="U402" s="4"/>
      <c r="V402" s="4"/>
    </row>
    <row r="403" spans="1:22" ht="15.75" customHeight="1" x14ac:dyDescent="0.2">
      <c r="A403" s="5" t="s">
        <v>2317</v>
      </c>
      <c r="B403" s="27">
        <v>42062</v>
      </c>
      <c r="C403" s="6" t="s">
        <v>2318</v>
      </c>
      <c r="D403" s="5" t="s">
        <v>16</v>
      </c>
      <c r="E403" s="9"/>
      <c r="F403" s="7" t="s">
        <v>2319</v>
      </c>
      <c r="G403" s="8"/>
      <c r="H403" s="1" t="s">
        <v>1267</v>
      </c>
      <c r="I403" s="1" t="s">
        <v>1594</v>
      </c>
      <c r="J403" s="1" t="s">
        <v>2320</v>
      </c>
      <c r="K403" s="9"/>
      <c r="L403" s="9"/>
      <c r="M403" s="10">
        <v>3300000</v>
      </c>
      <c r="N403" s="10">
        <v>38400000</v>
      </c>
      <c r="O403" s="11"/>
      <c r="P403" s="4"/>
      <c r="Q403" s="4"/>
      <c r="R403" s="4"/>
      <c r="S403" s="4"/>
      <c r="T403" s="4"/>
      <c r="U403" s="4"/>
      <c r="V403" s="4"/>
    </row>
    <row r="404" spans="1:22" ht="15.75" customHeight="1" x14ac:dyDescent="0.2">
      <c r="A404" s="5" t="s">
        <v>2321</v>
      </c>
      <c r="B404" s="27">
        <v>41649</v>
      </c>
      <c r="C404" s="6" t="s">
        <v>2322</v>
      </c>
      <c r="D404" s="5" t="s">
        <v>23</v>
      </c>
      <c r="E404" s="5" t="s">
        <v>144</v>
      </c>
      <c r="F404" s="7" t="s">
        <v>2323</v>
      </c>
      <c r="G404" s="8"/>
      <c r="H404" s="1" t="s">
        <v>2324</v>
      </c>
      <c r="I404" s="1" t="s">
        <v>2325</v>
      </c>
      <c r="J404" s="1" t="s">
        <v>2326</v>
      </c>
      <c r="K404" s="1" t="s">
        <v>2327</v>
      </c>
      <c r="L404" s="1" t="s">
        <v>2328</v>
      </c>
      <c r="M404" s="10">
        <v>70000000</v>
      </c>
      <c r="N404" s="10">
        <v>61300000</v>
      </c>
      <c r="O404" s="11"/>
      <c r="P404" s="4"/>
      <c r="Q404" s="4"/>
      <c r="R404" s="4"/>
      <c r="S404" s="4"/>
      <c r="T404" s="4"/>
      <c r="U404" s="4"/>
      <c r="V404" s="4"/>
    </row>
    <row r="405" spans="1:22" ht="15.75" customHeight="1" x14ac:dyDescent="0.2">
      <c r="A405" s="5" t="s">
        <v>2329</v>
      </c>
      <c r="B405" s="27">
        <v>42552</v>
      </c>
      <c r="C405" s="6" t="s">
        <v>2330</v>
      </c>
      <c r="D405" s="5" t="s">
        <v>23</v>
      </c>
      <c r="E405" s="5" t="s">
        <v>144</v>
      </c>
      <c r="F405" s="7" t="s">
        <v>2331</v>
      </c>
      <c r="G405" s="8"/>
      <c r="H405" s="1" t="s">
        <v>2158</v>
      </c>
      <c r="I405" s="1" t="s">
        <v>1966</v>
      </c>
      <c r="J405" s="1" t="s">
        <v>344</v>
      </c>
      <c r="K405" s="1" t="s">
        <v>634</v>
      </c>
      <c r="L405" s="1" t="s">
        <v>2332</v>
      </c>
      <c r="M405" s="10">
        <v>180000000</v>
      </c>
      <c r="N405" s="10">
        <v>352700000</v>
      </c>
      <c r="O405" s="11"/>
      <c r="Q405" s="4"/>
      <c r="R405" s="4"/>
      <c r="S405" s="4"/>
      <c r="T405" s="4"/>
      <c r="U405" s="4"/>
      <c r="V405" s="4"/>
    </row>
    <row r="406" spans="1:22" ht="15.75" customHeight="1" x14ac:dyDescent="0.2">
      <c r="A406" s="5" t="s">
        <v>2333</v>
      </c>
      <c r="B406" s="27">
        <v>41671</v>
      </c>
      <c r="C406" s="6" t="s">
        <v>2334</v>
      </c>
      <c r="D406" s="5" t="s">
        <v>190</v>
      </c>
      <c r="E406" s="9"/>
      <c r="F406" s="7" t="s">
        <v>42</v>
      </c>
      <c r="G406" s="7" t="s">
        <v>43</v>
      </c>
      <c r="H406" s="1" t="s">
        <v>2183</v>
      </c>
      <c r="I406" s="1" t="s">
        <v>545</v>
      </c>
      <c r="J406" s="1" t="s">
        <v>1302</v>
      </c>
      <c r="K406" s="1" t="s">
        <v>1993</v>
      </c>
      <c r="L406" s="1" t="s">
        <v>1322</v>
      </c>
      <c r="M406" s="10">
        <v>60000000</v>
      </c>
      <c r="N406" s="10">
        <v>469200000</v>
      </c>
      <c r="O406" s="11"/>
      <c r="P406" s="4"/>
      <c r="Q406" s="4"/>
      <c r="R406" s="4"/>
      <c r="S406" s="4"/>
      <c r="T406" s="4"/>
      <c r="U406" s="4"/>
      <c r="V406" s="4"/>
    </row>
    <row r="407" spans="1:22" ht="15.75" customHeight="1" x14ac:dyDescent="0.2">
      <c r="A407" s="5" t="s">
        <v>2335</v>
      </c>
      <c r="B407" s="27">
        <v>42342</v>
      </c>
      <c r="C407" s="6" t="s">
        <v>2336</v>
      </c>
      <c r="D407" s="5" t="s">
        <v>63</v>
      </c>
      <c r="E407" s="9"/>
      <c r="F407" s="7" t="s">
        <v>2337</v>
      </c>
      <c r="G407" s="8"/>
      <c r="H407" s="1" t="s">
        <v>2338</v>
      </c>
      <c r="I407" s="1" t="s">
        <v>2339</v>
      </c>
      <c r="J407" s="1" t="s">
        <v>2340</v>
      </c>
      <c r="K407" s="1" t="s">
        <v>2341</v>
      </c>
      <c r="L407" s="9"/>
      <c r="M407" s="10">
        <v>1000000</v>
      </c>
      <c r="N407" s="10">
        <v>1600000</v>
      </c>
      <c r="O407" s="11"/>
      <c r="P407" s="4"/>
      <c r="Q407" s="4"/>
      <c r="R407" s="4"/>
      <c r="S407" s="4"/>
      <c r="T407" s="4"/>
      <c r="U407" s="4"/>
      <c r="V407" s="4"/>
    </row>
    <row r="408" spans="1:22" ht="15.75" customHeight="1" x14ac:dyDescent="0.2">
      <c r="A408" s="5" t="s">
        <v>2342</v>
      </c>
      <c r="B408" s="27">
        <v>41019</v>
      </c>
      <c r="C408" s="6" t="s">
        <v>2343</v>
      </c>
      <c r="D408" s="5" t="s">
        <v>63</v>
      </c>
      <c r="E408" s="5" t="s">
        <v>182</v>
      </c>
      <c r="F408" s="7" t="s">
        <v>2344</v>
      </c>
      <c r="G408" s="8"/>
      <c r="H408" s="1" t="s">
        <v>653</v>
      </c>
      <c r="I408" s="1" t="s">
        <v>2345</v>
      </c>
      <c r="J408" s="1" t="s">
        <v>2346</v>
      </c>
      <c r="K408" s="1" t="s">
        <v>2347</v>
      </c>
      <c r="L408" s="1" t="s">
        <v>2348</v>
      </c>
      <c r="M408" s="10">
        <v>25000000</v>
      </c>
      <c r="N408" s="10">
        <v>99400000</v>
      </c>
      <c r="O408" s="11"/>
      <c r="P408" s="4"/>
      <c r="Q408" s="4"/>
      <c r="R408" s="4"/>
      <c r="S408" s="4"/>
      <c r="T408" s="4"/>
      <c r="U408" s="4"/>
      <c r="V408" s="4"/>
    </row>
    <row r="409" spans="1:22" ht="15.75" customHeight="1" x14ac:dyDescent="0.2">
      <c r="A409" s="5" t="s">
        <v>2349</v>
      </c>
      <c r="B409" s="27">
        <v>42223</v>
      </c>
      <c r="C409" s="6" t="s">
        <v>2350</v>
      </c>
      <c r="D409" s="5" t="s">
        <v>23</v>
      </c>
      <c r="E409" s="5" t="s">
        <v>41</v>
      </c>
      <c r="F409" s="7" t="s">
        <v>2351</v>
      </c>
      <c r="G409" s="8"/>
      <c r="H409" s="1" t="s">
        <v>282</v>
      </c>
      <c r="I409" s="1" t="s">
        <v>1354</v>
      </c>
      <c r="J409" s="1" t="s">
        <v>2352</v>
      </c>
      <c r="K409" s="1" t="s">
        <v>759</v>
      </c>
      <c r="L409" s="1" t="s">
        <v>786</v>
      </c>
      <c r="M409" s="10">
        <v>75000000</v>
      </c>
      <c r="N409" s="10">
        <v>109800000</v>
      </c>
      <c r="O409" s="11"/>
      <c r="P409" s="4"/>
      <c r="Q409" s="4"/>
      <c r="R409" s="4"/>
      <c r="S409" s="4"/>
      <c r="T409" s="4"/>
      <c r="U409" s="4"/>
      <c r="V409" s="4"/>
    </row>
    <row r="410" spans="1:22" ht="15.75" customHeight="1" x14ac:dyDescent="0.2">
      <c r="A410" s="5" t="s">
        <v>2353</v>
      </c>
      <c r="B410" s="27">
        <v>41215</v>
      </c>
      <c r="C410" s="6" t="s">
        <v>2354</v>
      </c>
      <c r="D410" s="5" t="s">
        <v>23</v>
      </c>
      <c r="E410" s="5" t="s">
        <v>53</v>
      </c>
      <c r="F410" s="7" t="s">
        <v>387</v>
      </c>
      <c r="G410" s="8"/>
      <c r="H410" s="1" t="s">
        <v>1209</v>
      </c>
      <c r="I410" s="1" t="s">
        <v>2355</v>
      </c>
      <c r="J410" s="1" t="s">
        <v>2356</v>
      </c>
      <c r="K410" s="1" t="s">
        <v>387</v>
      </c>
      <c r="L410" s="1" t="s">
        <v>2357</v>
      </c>
      <c r="M410" s="10">
        <v>20000000</v>
      </c>
      <c r="N410" s="10">
        <v>20300000</v>
      </c>
      <c r="O410" s="11"/>
      <c r="P410" s="4"/>
      <c r="Q410" s="4"/>
      <c r="R410" s="4"/>
      <c r="S410" s="4"/>
      <c r="T410" s="4"/>
      <c r="U410" s="4"/>
      <c r="V410" s="4"/>
    </row>
    <row r="411" spans="1:22" ht="15.75" customHeight="1" x14ac:dyDescent="0.2">
      <c r="A411" s="5" t="s">
        <v>2358</v>
      </c>
      <c r="B411" s="27">
        <v>42258</v>
      </c>
      <c r="C411" s="6" t="s">
        <v>2359</v>
      </c>
      <c r="D411" s="5" t="s">
        <v>158</v>
      </c>
      <c r="E411" s="9"/>
      <c r="F411" s="7" t="s">
        <v>1676</v>
      </c>
      <c r="G411" s="8"/>
      <c r="H411" s="1" t="s">
        <v>704</v>
      </c>
      <c r="I411" s="1" t="s">
        <v>682</v>
      </c>
      <c r="J411" s="1" t="s">
        <v>601</v>
      </c>
      <c r="K411" s="1" t="s">
        <v>1867</v>
      </c>
      <c r="L411" s="1" t="s">
        <v>115</v>
      </c>
      <c r="M411" s="10">
        <v>108000000</v>
      </c>
      <c r="N411" s="10">
        <v>630200000</v>
      </c>
      <c r="O411" s="11"/>
      <c r="P411" s="4"/>
      <c r="Q411" s="4"/>
      <c r="R411" s="4"/>
      <c r="S411" s="4"/>
      <c r="T411" s="4"/>
      <c r="U411" s="4"/>
      <c r="V411" s="4"/>
    </row>
    <row r="412" spans="1:22" ht="15.75" customHeight="1" x14ac:dyDescent="0.2">
      <c r="A412" s="5" t="s">
        <v>2360</v>
      </c>
      <c r="B412" s="27">
        <v>41166</v>
      </c>
      <c r="C412" s="6" t="s">
        <v>2361</v>
      </c>
      <c r="D412" s="5" t="s">
        <v>63</v>
      </c>
      <c r="E412" s="9"/>
      <c r="F412" s="7" t="s">
        <v>2362</v>
      </c>
      <c r="G412" s="8"/>
      <c r="H412" s="1" t="s">
        <v>122</v>
      </c>
      <c r="I412" s="1" t="s">
        <v>1083</v>
      </c>
      <c r="J412" s="1" t="s">
        <v>2363</v>
      </c>
      <c r="K412" s="1" t="s">
        <v>2364</v>
      </c>
      <c r="L412" s="1" t="s">
        <v>283</v>
      </c>
      <c r="M412" s="10">
        <v>32000000</v>
      </c>
      <c r="N412" s="10">
        <v>28300000</v>
      </c>
      <c r="O412" s="11"/>
      <c r="P412" s="4"/>
      <c r="Q412" s="4"/>
      <c r="R412" s="4"/>
      <c r="S412" s="4"/>
      <c r="T412" s="4"/>
      <c r="U412" s="4"/>
      <c r="V412" s="4"/>
    </row>
    <row r="413" spans="1:22" ht="15.75" customHeight="1" x14ac:dyDescent="0.2">
      <c r="A413" s="5" t="s">
        <v>2365</v>
      </c>
      <c r="B413" s="27">
        <v>41901</v>
      </c>
      <c r="C413" s="6" t="s">
        <v>2366</v>
      </c>
      <c r="D413" s="5" t="s">
        <v>158</v>
      </c>
      <c r="E413" s="5" t="s">
        <v>322</v>
      </c>
      <c r="F413" s="7" t="s">
        <v>1311</v>
      </c>
      <c r="G413" s="8"/>
      <c r="H413" s="1" t="s">
        <v>1312</v>
      </c>
      <c r="I413" s="1" t="s">
        <v>2367</v>
      </c>
      <c r="J413" s="1" t="s">
        <v>1314</v>
      </c>
      <c r="K413" s="1" t="s">
        <v>2368</v>
      </c>
      <c r="L413" s="1" t="s">
        <v>1315</v>
      </c>
      <c r="M413" s="10">
        <v>34000000</v>
      </c>
      <c r="N413" s="10">
        <v>348300000</v>
      </c>
      <c r="O413" s="11"/>
      <c r="P413" s="4"/>
      <c r="Q413" s="4"/>
      <c r="R413" s="4"/>
      <c r="S413" s="4"/>
      <c r="T413" s="4"/>
      <c r="U413" s="4"/>
      <c r="V413" s="4"/>
    </row>
    <row r="414" spans="1:22" ht="15.75" customHeight="1" x14ac:dyDescent="0.2">
      <c r="A414" s="5" t="s">
        <v>2369</v>
      </c>
      <c r="B414" s="27">
        <v>42408</v>
      </c>
      <c r="C414" s="6" t="s">
        <v>2370</v>
      </c>
      <c r="D414" s="5" t="s">
        <v>158</v>
      </c>
      <c r="E414" s="5" t="s">
        <v>53</v>
      </c>
      <c r="F414" s="7" t="s">
        <v>2371</v>
      </c>
      <c r="G414" s="8"/>
      <c r="H414" s="1" t="s">
        <v>2372</v>
      </c>
      <c r="I414" s="1" t="s">
        <v>2373</v>
      </c>
      <c r="J414" s="1" t="s">
        <v>2374</v>
      </c>
      <c r="K414" s="1" t="s">
        <v>2375</v>
      </c>
      <c r="L414" s="1" t="s">
        <v>2376</v>
      </c>
      <c r="M414" s="10">
        <v>60720000</v>
      </c>
      <c r="N414" s="10">
        <v>553800000</v>
      </c>
      <c r="O414" s="11"/>
      <c r="P414" s="4"/>
      <c r="Q414" s="4"/>
      <c r="R414" s="4"/>
      <c r="S414" s="4"/>
      <c r="T414" s="4"/>
      <c r="U414" s="4"/>
      <c r="V414" s="4"/>
    </row>
    <row r="415" spans="1:22" ht="15.75" customHeight="1" x14ac:dyDescent="0.2">
      <c r="A415" s="5" t="s">
        <v>2377</v>
      </c>
      <c r="B415" s="27">
        <v>41677</v>
      </c>
      <c r="C415" s="6" t="s">
        <v>2378</v>
      </c>
      <c r="D415" s="5" t="s">
        <v>63</v>
      </c>
      <c r="E415" s="5"/>
      <c r="F415" s="7" t="s">
        <v>924</v>
      </c>
      <c r="G415" s="8"/>
      <c r="H415" s="1" t="s">
        <v>924</v>
      </c>
      <c r="I415" s="1" t="s">
        <v>704</v>
      </c>
      <c r="J415" s="1" t="s">
        <v>187</v>
      </c>
      <c r="K415" s="1" t="s">
        <v>19</v>
      </c>
      <c r="L415" s="1" t="s">
        <v>2379</v>
      </c>
      <c r="M415" s="10">
        <v>70000000</v>
      </c>
      <c r="N415" s="10">
        <v>155000000</v>
      </c>
      <c r="O415" s="11"/>
      <c r="P415" s="4"/>
      <c r="Q415" s="4"/>
      <c r="R415" s="4"/>
      <c r="S415" s="4"/>
      <c r="T415" s="4"/>
      <c r="U415" s="4"/>
      <c r="V415" s="4"/>
    </row>
    <row r="416" spans="1:22" ht="15.75" customHeight="1" x14ac:dyDescent="0.2">
      <c r="A416" s="5" t="s">
        <v>2380</v>
      </c>
      <c r="B416" s="27">
        <v>41507</v>
      </c>
      <c r="C416" s="6" t="s">
        <v>2381</v>
      </c>
      <c r="D416" s="5" t="s">
        <v>23</v>
      </c>
      <c r="E416" s="5" t="s">
        <v>53</v>
      </c>
      <c r="F416" s="7" t="s">
        <v>2382</v>
      </c>
      <c r="G416" s="8"/>
      <c r="H416" s="1" t="s">
        <v>1352</v>
      </c>
      <c r="I416" s="1" t="s">
        <v>2383</v>
      </c>
      <c r="J416" s="1" t="s">
        <v>2384</v>
      </c>
      <c r="K416" s="1" t="s">
        <v>2385</v>
      </c>
      <c r="L416" s="1" t="s">
        <v>2386</v>
      </c>
      <c r="M416" s="10">
        <v>60000000</v>
      </c>
      <c r="N416" s="10">
        <v>90600000</v>
      </c>
      <c r="O416" s="11"/>
      <c r="P416" s="4"/>
      <c r="Q416" s="4"/>
      <c r="R416" s="4"/>
      <c r="S416" s="4"/>
      <c r="T416" s="4"/>
      <c r="U416" s="4"/>
      <c r="V416" s="4"/>
    </row>
    <row r="417" spans="1:22" ht="15.75" customHeight="1" x14ac:dyDescent="0.2">
      <c r="A417" s="5" t="s">
        <v>2387</v>
      </c>
      <c r="B417" s="27">
        <v>42328</v>
      </c>
      <c r="C417" s="6" t="s">
        <v>2388</v>
      </c>
      <c r="D417" s="5" t="s">
        <v>41</v>
      </c>
      <c r="E417" s="9"/>
      <c r="F417" s="7" t="s">
        <v>2389</v>
      </c>
      <c r="G417" s="8"/>
      <c r="H417" s="1" t="s">
        <v>1236</v>
      </c>
      <c r="I417" s="1" t="s">
        <v>1190</v>
      </c>
      <c r="J417" s="1" t="s">
        <v>154</v>
      </c>
      <c r="K417" s="9"/>
      <c r="L417" s="9"/>
      <c r="M417" s="10">
        <v>25000000</v>
      </c>
      <c r="N417" s="10">
        <v>52400000</v>
      </c>
      <c r="O417" s="11"/>
      <c r="P417" s="4"/>
      <c r="Q417" s="4"/>
      <c r="R417" s="4"/>
      <c r="S417" s="4"/>
      <c r="T417" s="4"/>
      <c r="U417" s="4"/>
      <c r="V417" s="4"/>
    </row>
    <row r="418" spans="1:22" ht="15.75" customHeight="1" x14ac:dyDescent="0.2">
      <c r="A418" s="5" t="s">
        <v>2390</v>
      </c>
      <c r="B418" s="27">
        <v>41878</v>
      </c>
      <c r="C418" s="6" t="s">
        <v>2391</v>
      </c>
      <c r="D418" s="5" t="s">
        <v>15</v>
      </c>
      <c r="E418" s="5"/>
      <c r="F418" s="7" t="s">
        <v>2392</v>
      </c>
      <c r="G418" s="8"/>
      <c r="H418" s="1" t="s">
        <v>108</v>
      </c>
      <c r="I418" s="1" t="s">
        <v>1494</v>
      </c>
      <c r="J418" s="1" t="s">
        <v>1622</v>
      </c>
      <c r="K418" s="1" t="s">
        <v>2393</v>
      </c>
      <c r="L418" s="1" t="s">
        <v>2394</v>
      </c>
      <c r="M418" s="10">
        <v>15000000</v>
      </c>
      <c r="N418" s="10">
        <v>34800000</v>
      </c>
      <c r="O418" s="11"/>
      <c r="P418" s="4"/>
      <c r="Q418" s="4"/>
      <c r="R418" s="4"/>
      <c r="S418" s="4"/>
      <c r="T418" s="4"/>
      <c r="U418" s="4"/>
      <c r="V418" s="4"/>
    </row>
    <row r="419" spans="1:22" ht="15.75" customHeight="1" x14ac:dyDescent="0.2">
      <c r="A419" s="5" t="s">
        <v>2395</v>
      </c>
      <c r="B419" s="27">
        <v>41650</v>
      </c>
      <c r="C419" s="6" t="s">
        <v>2396</v>
      </c>
      <c r="D419" s="5" t="s">
        <v>190</v>
      </c>
      <c r="E419" s="9"/>
      <c r="F419" s="7" t="s">
        <v>2397</v>
      </c>
      <c r="G419" s="8"/>
      <c r="H419" s="1" t="s">
        <v>1993</v>
      </c>
      <c r="I419" s="1" t="s">
        <v>1512</v>
      </c>
      <c r="J419" s="1" t="s">
        <v>138</v>
      </c>
      <c r="K419" s="1" t="s">
        <v>744</v>
      </c>
      <c r="L419" s="1" t="s">
        <v>103</v>
      </c>
      <c r="M419" s="10">
        <v>42800000</v>
      </c>
      <c r="N419" s="10">
        <v>120900000</v>
      </c>
      <c r="O419" s="11"/>
      <c r="P419" s="4"/>
      <c r="Q419" s="4"/>
      <c r="R419" s="4"/>
      <c r="S419" s="4"/>
      <c r="T419" s="4"/>
      <c r="U419" s="4"/>
      <c r="V419" s="4"/>
    </row>
    <row r="420" spans="1:22" ht="15.75" customHeight="1" x14ac:dyDescent="0.2">
      <c r="A420" s="5" t="s">
        <v>2398</v>
      </c>
      <c r="B420" s="27">
        <v>41150</v>
      </c>
      <c r="C420" s="6" t="s">
        <v>2399</v>
      </c>
      <c r="D420" s="5" t="s">
        <v>190</v>
      </c>
      <c r="E420" s="9"/>
      <c r="F420" s="7" t="s">
        <v>2400</v>
      </c>
      <c r="G420" s="8"/>
      <c r="H420" s="1" t="s">
        <v>2401</v>
      </c>
      <c r="I420" s="1" t="s">
        <v>2402</v>
      </c>
      <c r="J420" s="1" t="s">
        <v>2403</v>
      </c>
      <c r="K420" s="1" t="s">
        <v>2404</v>
      </c>
      <c r="L420" s="1" t="s">
        <v>2405</v>
      </c>
      <c r="M420" s="10">
        <v>20000000</v>
      </c>
      <c r="N420" s="10">
        <v>1100000</v>
      </c>
      <c r="O420" s="11"/>
      <c r="P420" s="4"/>
      <c r="Q420" s="4"/>
      <c r="R420" s="4"/>
      <c r="S420" s="4"/>
      <c r="T420" s="4"/>
      <c r="U420" s="4"/>
      <c r="V420" s="4"/>
    </row>
    <row r="421" spans="1:22" ht="15.75" customHeight="1" x14ac:dyDescent="0.2">
      <c r="A421" s="5" t="s">
        <v>2406</v>
      </c>
      <c r="B421" s="27">
        <v>41729</v>
      </c>
      <c r="C421" s="6" t="s">
        <v>2407</v>
      </c>
      <c r="D421" s="5" t="s">
        <v>41</v>
      </c>
      <c r="E421" s="9"/>
      <c r="F421" s="7" t="s">
        <v>2408</v>
      </c>
      <c r="G421" s="8"/>
      <c r="H421" s="1" t="s">
        <v>240</v>
      </c>
      <c r="I421" s="1" t="s">
        <v>1754</v>
      </c>
      <c r="J421" s="1" t="s">
        <v>2409</v>
      </c>
      <c r="K421" s="1" t="s">
        <v>888</v>
      </c>
      <c r="L421" s="1" t="s">
        <v>2189</v>
      </c>
      <c r="M421" s="10">
        <v>40000000</v>
      </c>
      <c r="N421" s="10">
        <v>196700000</v>
      </c>
      <c r="O421" s="11"/>
      <c r="P421" s="4"/>
      <c r="Q421" s="4"/>
      <c r="R421" s="4"/>
      <c r="S421" s="4"/>
      <c r="T421" s="4"/>
      <c r="U421" s="4"/>
      <c r="V421" s="4"/>
    </row>
    <row r="422" spans="1:22" ht="15.75" customHeight="1" x14ac:dyDescent="0.2">
      <c r="A422" s="5" t="s">
        <v>2410</v>
      </c>
      <c r="B422" s="27">
        <v>42309</v>
      </c>
      <c r="C422" s="6" t="s">
        <v>2411</v>
      </c>
      <c r="D422" s="5" t="s">
        <v>969</v>
      </c>
      <c r="E422" s="5" t="s">
        <v>41</v>
      </c>
      <c r="F422" s="7" t="s">
        <v>1022</v>
      </c>
      <c r="G422" s="8"/>
      <c r="H422" s="1" t="s">
        <v>2412</v>
      </c>
      <c r="I422" s="1" t="s">
        <v>2413</v>
      </c>
      <c r="J422" s="1" t="s">
        <v>2414</v>
      </c>
      <c r="K422" s="1" t="s">
        <v>2415</v>
      </c>
      <c r="L422" s="1" t="s">
        <v>2416</v>
      </c>
      <c r="M422" s="10">
        <v>99000000</v>
      </c>
      <c r="N422" s="10">
        <v>246200000</v>
      </c>
      <c r="O422" s="11"/>
      <c r="P422" s="4"/>
      <c r="Q422" s="4"/>
      <c r="R422" s="4"/>
      <c r="S422" s="4"/>
      <c r="T422" s="4"/>
      <c r="U422" s="4"/>
      <c r="V422" s="4"/>
    </row>
    <row r="423" spans="1:22" ht="15.75" customHeight="1" x14ac:dyDescent="0.2">
      <c r="A423" s="5" t="s">
        <v>2417</v>
      </c>
      <c r="B423" s="27">
        <v>42249</v>
      </c>
      <c r="C423" s="6" t="s">
        <v>2418</v>
      </c>
      <c r="D423" s="5" t="s">
        <v>15</v>
      </c>
      <c r="E423" s="9"/>
      <c r="F423" s="7" t="s">
        <v>2419</v>
      </c>
      <c r="G423" s="8"/>
      <c r="H423" s="1" t="s">
        <v>2420</v>
      </c>
      <c r="I423" s="1" t="s">
        <v>2421</v>
      </c>
      <c r="J423" s="1" t="s">
        <v>2092</v>
      </c>
      <c r="K423" s="9"/>
      <c r="L423" s="9"/>
      <c r="M423" s="10">
        <v>18000000</v>
      </c>
      <c r="N423" s="10">
        <v>60300000</v>
      </c>
      <c r="O423" s="11"/>
      <c r="P423" s="4"/>
      <c r="Q423" s="4"/>
      <c r="R423" s="4"/>
      <c r="S423" s="4"/>
      <c r="T423" s="4"/>
      <c r="U423" s="4"/>
      <c r="V423" s="4"/>
    </row>
    <row r="424" spans="1:22" ht="15.75" customHeight="1" x14ac:dyDescent="0.2">
      <c r="A424" s="5" t="s">
        <v>2422</v>
      </c>
      <c r="B424" s="27">
        <v>42440</v>
      </c>
      <c r="C424" s="6" t="s">
        <v>2423</v>
      </c>
      <c r="D424" s="5" t="s">
        <v>182</v>
      </c>
      <c r="E424" s="9"/>
      <c r="F424" s="7" t="s">
        <v>2424</v>
      </c>
      <c r="G424" s="8"/>
      <c r="H424" s="1" t="s">
        <v>2425</v>
      </c>
      <c r="I424" s="1" t="s">
        <v>2426</v>
      </c>
      <c r="J424" s="1" t="s">
        <v>2427</v>
      </c>
      <c r="K424" s="1" t="s">
        <v>2428</v>
      </c>
      <c r="L424" s="1" t="s">
        <v>2429</v>
      </c>
      <c r="M424" s="10">
        <v>5000000</v>
      </c>
      <c r="N424" s="10">
        <v>10400000</v>
      </c>
      <c r="O424" s="11"/>
      <c r="P424" s="4"/>
      <c r="Q424" s="4"/>
      <c r="R424" s="4"/>
      <c r="S424" s="4"/>
      <c r="T424" s="4"/>
      <c r="U424" s="4"/>
      <c r="V424" s="4"/>
    </row>
    <row r="425" spans="1:22" ht="15.75" customHeight="1" x14ac:dyDescent="0.2">
      <c r="A425" s="5" t="s">
        <v>2430</v>
      </c>
      <c r="B425" s="27">
        <v>41173</v>
      </c>
      <c r="C425" s="6" t="s">
        <v>2431</v>
      </c>
      <c r="D425" s="5" t="s">
        <v>63</v>
      </c>
      <c r="E425" s="9"/>
      <c r="F425" s="7" t="s">
        <v>2432</v>
      </c>
      <c r="G425" s="8"/>
      <c r="H425" s="1" t="s">
        <v>1474</v>
      </c>
      <c r="I425" s="1" t="s">
        <v>819</v>
      </c>
      <c r="J425" s="1" t="s">
        <v>2152</v>
      </c>
      <c r="K425" s="1" t="s">
        <v>2433</v>
      </c>
      <c r="L425" s="1" t="s">
        <v>2434</v>
      </c>
      <c r="M425" s="10">
        <v>13000000</v>
      </c>
      <c r="N425" s="10">
        <v>33400000</v>
      </c>
      <c r="O425" s="11"/>
      <c r="P425" s="4"/>
      <c r="Q425" s="4"/>
      <c r="R425" s="4"/>
      <c r="S425" s="4"/>
      <c r="T425" s="4"/>
      <c r="U425" s="4"/>
      <c r="V425" s="4"/>
    </row>
    <row r="426" spans="1:22" ht="15.75" customHeight="1" x14ac:dyDescent="0.2">
      <c r="A426" s="5" t="s">
        <v>2435</v>
      </c>
      <c r="B426" s="27">
        <v>41026</v>
      </c>
      <c r="C426" s="6" t="s">
        <v>2436</v>
      </c>
      <c r="D426" s="5" t="s">
        <v>41</v>
      </c>
      <c r="E426" s="5" t="s">
        <v>23</v>
      </c>
      <c r="F426" s="7" t="s">
        <v>2437</v>
      </c>
      <c r="G426" s="7" t="s">
        <v>2438</v>
      </c>
      <c r="H426" s="1" t="s">
        <v>786</v>
      </c>
      <c r="I426" s="1" t="s">
        <v>952</v>
      </c>
      <c r="J426" s="1" t="s">
        <v>734</v>
      </c>
      <c r="K426" s="1" t="s">
        <v>2439</v>
      </c>
      <c r="L426" s="1" t="s">
        <v>2440</v>
      </c>
      <c r="M426" s="10">
        <v>55000000</v>
      </c>
      <c r="N426" s="10">
        <v>123000000</v>
      </c>
      <c r="O426" s="11"/>
      <c r="P426" s="4"/>
      <c r="Q426" s="4"/>
      <c r="R426" s="4"/>
      <c r="S426" s="4"/>
      <c r="T426" s="4"/>
      <c r="U426" s="4"/>
      <c r="V426" s="4"/>
    </row>
    <row r="427" spans="1:22" ht="15.75" customHeight="1" x14ac:dyDescent="0.2">
      <c r="A427" s="5" t="s">
        <v>2441</v>
      </c>
      <c r="B427" s="27">
        <v>41362</v>
      </c>
      <c r="C427" s="6" t="s">
        <v>2442</v>
      </c>
      <c r="D427" s="5" t="s">
        <v>32</v>
      </c>
      <c r="E427" s="5" t="s">
        <v>63</v>
      </c>
      <c r="F427" s="7" t="s">
        <v>2443</v>
      </c>
      <c r="G427" s="8"/>
      <c r="H427" s="1" t="s">
        <v>829</v>
      </c>
      <c r="I427" s="1" t="s">
        <v>184</v>
      </c>
      <c r="J427" s="1" t="s">
        <v>241</v>
      </c>
      <c r="K427" s="1" t="s">
        <v>2444</v>
      </c>
      <c r="L427" s="1" t="s">
        <v>1165</v>
      </c>
      <c r="M427" s="10">
        <v>15000000</v>
      </c>
      <c r="N427" s="10">
        <v>47000000</v>
      </c>
      <c r="O427" s="11"/>
      <c r="P427" s="4"/>
      <c r="Q427" s="4"/>
      <c r="R427" s="4"/>
      <c r="S427" s="4"/>
      <c r="T427" s="4"/>
      <c r="U427" s="4"/>
      <c r="V427" s="4"/>
    </row>
    <row r="428" spans="1:22" ht="15.75" customHeight="1" x14ac:dyDescent="0.2">
      <c r="A428" s="5" t="s">
        <v>2445</v>
      </c>
      <c r="B428" s="27">
        <v>41152</v>
      </c>
      <c r="C428" s="6" t="s">
        <v>2446</v>
      </c>
      <c r="D428" s="5" t="s">
        <v>16</v>
      </c>
      <c r="E428" s="5" t="s">
        <v>15</v>
      </c>
      <c r="F428" s="7" t="s">
        <v>2447</v>
      </c>
      <c r="G428" s="8"/>
      <c r="H428" s="1" t="s">
        <v>2448</v>
      </c>
      <c r="I428" s="1" t="s">
        <v>1303</v>
      </c>
      <c r="J428" s="9"/>
      <c r="K428" s="9"/>
      <c r="L428" s="9"/>
      <c r="M428" s="10">
        <v>14000000</v>
      </c>
      <c r="N428" s="10">
        <v>78500000</v>
      </c>
      <c r="O428" s="11"/>
      <c r="P428" s="4"/>
      <c r="Q428" s="4"/>
      <c r="R428" s="4"/>
      <c r="S428" s="4"/>
      <c r="T428" s="4"/>
      <c r="U428" s="4"/>
      <c r="V428" s="4"/>
    </row>
    <row r="429" spans="1:22" ht="15.75" customHeight="1" x14ac:dyDescent="0.2">
      <c r="A429" s="5" t="s">
        <v>2449</v>
      </c>
      <c r="B429" s="27">
        <v>41425</v>
      </c>
      <c r="C429" s="6" t="s">
        <v>2450</v>
      </c>
      <c r="D429" s="5" t="s">
        <v>158</v>
      </c>
      <c r="E429" s="5" t="s">
        <v>15</v>
      </c>
      <c r="F429" s="7" t="s">
        <v>2451</v>
      </c>
      <c r="G429" s="8"/>
      <c r="H429" s="1" t="s">
        <v>379</v>
      </c>
      <c r="I429" s="1" t="s">
        <v>59</v>
      </c>
      <c r="J429" s="1" t="s">
        <v>2452</v>
      </c>
      <c r="K429" s="1" t="s">
        <v>2453</v>
      </c>
      <c r="L429" s="1" t="s">
        <v>261</v>
      </c>
      <c r="M429" s="10">
        <v>3000000</v>
      </c>
      <c r="N429" s="10">
        <v>89300000</v>
      </c>
      <c r="O429" s="11"/>
      <c r="P429" s="4"/>
      <c r="Q429" s="4"/>
      <c r="R429" s="4"/>
      <c r="S429" s="4"/>
      <c r="T429" s="4"/>
      <c r="U429" s="4"/>
      <c r="V429" s="4"/>
    </row>
    <row r="430" spans="1:22" ht="15.75" customHeight="1" x14ac:dyDescent="0.2">
      <c r="A430" s="5" t="s">
        <v>2454</v>
      </c>
      <c r="B430" s="27">
        <v>42552</v>
      </c>
      <c r="C430" s="6" t="s">
        <v>2455</v>
      </c>
      <c r="D430" s="5" t="s">
        <v>16</v>
      </c>
      <c r="E430" s="5" t="s">
        <v>15</v>
      </c>
      <c r="F430" s="7" t="s">
        <v>2451</v>
      </c>
      <c r="G430" s="8"/>
      <c r="H430" s="1" t="s">
        <v>719</v>
      </c>
      <c r="I430" s="1" t="s">
        <v>2456</v>
      </c>
      <c r="J430" s="1" t="s">
        <v>261</v>
      </c>
      <c r="K430" s="1" t="s">
        <v>2457</v>
      </c>
      <c r="L430" s="1" t="s">
        <v>2458</v>
      </c>
      <c r="M430" s="10">
        <v>10000000</v>
      </c>
      <c r="N430" s="10">
        <v>105600000</v>
      </c>
      <c r="O430" s="11"/>
      <c r="Q430" s="4"/>
      <c r="R430" s="4"/>
      <c r="S430" s="4"/>
      <c r="T430" s="4"/>
      <c r="U430" s="4"/>
      <c r="V430" s="4"/>
    </row>
    <row r="431" spans="1:22" ht="15.75" customHeight="1" x14ac:dyDescent="0.2">
      <c r="A431" s="5" t="s">
        <v>2459</v>
      </c>
      <c r="B431" s="27">
        <v>41660</v>
      </c>
      <c r="C431" s="6" t="s">
        <v>2460</v>
      </c>
      <c r="D431" s="5" t="s">
        <v>23</v>
      </c>
      <c r="E431" s="9"/>
      <c r="F431" s="7" t="s">
        <v>2461</v>
      </c>
      <c r="G431" s="8"/>
      <c r="H431" s="1" t="s">
        <v>2462</v>
      </c>
      <c r="I431" s="1" t="s">
        <v>2463</v>
      </c>
      <c r="J431" s="1" t="s">
        <v>2464</v>
      </c>
      <c r="K431" s="1" t="s">
        <v>2465</v>
      </c>
      <c r="L431" s="1" t="s">
        <v>2466</v>
      </c>
      <c r="M431" s="10">
        <v>4500000</v>
      </c>
      <c r="N431" s="10">
        <v>6600000</v>
      </c>
      <c r="O431" s="11"/>
      <c r="P431" s="4"/>
      <c r="Q431" s="4"/>
      <c r="R431" s="4"/>
      <c r="S431" s="4"/>
      <c r="T431" s="4"/>
      <c r="U431" s="4"/>
      <c r="V431" s="4"/>
    </row>
    <row r="432" spans="1:22" ht="15.75" customHeight="1" x14ac:dyDescent="0.2">
      <c r="A432" s="5" t="s">
        <v>2467</v>
      </c>
      <c r="B432" s="27">
        <v>40991</v>
      </c>
      <c r="C432" s="6" t="s">
        <v>2468</v>
      </c>
      <c r="D432" s="5" t="s">
        <v>23</v>
      </c>
      <c r="E432" s="5"/>
      <c r="F432" s="7" t="s">
        <v>2461</v>
      </c>
      <c r="G432" s="8"/>
      <c r="H432" s="1" t="s">
        <v>2462</v>
      </c>
      <c r="I432" s="1" t="s">
        <v>2469</v>
      </c>
      <c r="J432" s="1" t="s">
        <v>2470</v>
      </c>
      <c r="K432" s="1" t="s">
        <v>2471</v>
      </c>
      <c r="L432" s="1" t="s">
        <v>2472</v>
      </c>
      <c r="M432" s="10">
        <v>1100000</v>
      </c>
      <c r="N432" s="10">
        <v>9140000</v>
      </c>
      <c r="O432" s="11"/>
      <c r="P432" s="4"/>
      <c r="Q432" s="4"/>
      <c r="R432" s="4"/>
      <c r="S432" s="4"/>
      <c r="T432" s="4"/>
      <c r="U432" s="4"/>
      <c r="V432" s="4"/>
    </row>
    <row r="433" spans="1:22" ht="15.75" customHeight="1" x14ac:dyDescent="0.2">
      <c r="A433" s="5" t="s">
        <v>2473</v>
      </c>
      <c r="B433" s="27">
        <v>41026</v>
      </c>
      <c r="C433" s="6" t="s">
        <v>2474</v>
      </c>
      <c r="D433" s="5" t="s">
        <v>15</v>
      </c>
      <c r="E433" s="9"/>
      <c r="F433" s="7" t="s">
        <v>2475</v>
      </c>
      <c r="G433" s="8"/>
      <c r="H433" s="1" t="s">
        <v>674</v>
      </c>
      <c r="I433" s="1" t="s">
        <v>532</v>
      </c>
      <c r="J433" s="1" t="s">
        <v>659</v>
      </c>
      <c r="K433" s="1" t="s">
        <v>1962</v>
      </c>
      <c r="L433" s="1" t="s">
        <v>2476</v>
      </c>
      <c r="M433" s="10">
        <v>26000000</v>
      </c>
      <c r="N433" s="10">
        <v>29700000</v>
      </c>
      <c r="O433" s="11"/>
      <c r="P433" s="4"/>
      <c r="Q433" s="4"/>
      <c r="R433" s="4"/>
      <c r="S433" s="4"/>
      <c r="T433" s="4"/>
      <c r="U433" s="4"/>
      <c r="V433" s="4"/>
    </row>
    <row r="434" spans="1:22" ht="15.75" customHeight="1" x14ac:dyDescent="0.2">
      <c r="A434" s="5" t="s">
        <v>2477</v>
      </c>
      <c r="B434" s="27">
        <v>42363</v>
      </c>
      <c r="C434" s="6" t="s">
        <v>2478</v>
      </c>
      <c r="D434" s="5" t="s">
        <v>15</v>
      </c>
      <c r="E434" s="5"/>
      <c r="F434" s="7" t="s">
        <v>2479</v>
      </c>
      <c r="G434" s="8"/>
      <c r="H434" s="1" t="s">
        <v>633</v>
      </c>
      <c r="I434" s="1" t="s">
        <v>488</v>
      </c>
      <c r="J434" s="1" t="s">
        <v>401</v>
      </c>
      <c r="K434" s="1" t="s">
        <v>2367</v>
      </c>
      <c r="L434" s="9"/>
      <c r="M434" s="10">
        <v>135000000</v>
      </c>
      <c r="N434" s="10">
        <v>533000000</v>
      </c>
      <c r="O434" s="11"/>
      <c r="P434" s="4"/>
      <c r="Q434" s="4"/>
      <c r="R434" s="4"/>
      <c r="S434" s="4"/>
      <c r="T434" s="4"/>
      <c r="U434" s="4"/>
      <c r="V434" s="4"/>
    </row>
    <row r="435" spans="1:22" ht="15.75" customHeight="1" x14ac:dyDescent="0.2">
      <c r="A435" s="5" t="s">
        <v>2480</v>
      </c>
      <c r="B435" s="27">
        <v>42061</v>
      </c>
      <c r="C435" s="6" t="s">
        <v>2481</v>
      </c>
      <c r="D435" s="5" t="s">
        <v>41</v>
      </c>
      <c r="E435" s="5" t="s">
        <v>63</v>
      </c>
      <c r="F435" s="7" t="s">
        <v>2039</v>
      </c>
      <c r="G435" s="8"/>
      <c r="H435" s="1" t="s">
        <v>2040</v>
      </c>
      <c r="I435" s="1" t="s">
        <v>2041</v>
      </c>
      <c r="J435" s="1" t="s">
        <v>2042</v>
      </c>
      <c r="K435" s="1" t="s">
        <v>2482</v>
      </c>
      <c r="L435" s="1" t="s">
        <v>2483</v>
      </c>
      <c r="M435" s="10">
        <v>10000000</v>
      </c>
      <c r="N435" s="10">
        <v>86000000</v>
      </c>
      <c r="O435" s="11"/>
      <c r="P435" s="4"/>
      <c r="Q435" s="4"/>
      <c r="R435" s="4"/>
      <c r="S435" s="4"/>
      <c r="T435" s="4"/>
      <c r="U435" s="4"/>
      <c r="V435" s="4"/>
    </row>
    <row r="436" spans="1:22" ht="15.75" customHeight="1" x14ac:dyDescent="0.2">
      <c r="A436" s="5" t="s">
        <v>2484</v>
      </c>
      <c r="B436" s="27">
        <v>42029</v>
      </c>
      <c r="C436" s="6" t="s">
        <v>2485</v>
      </c>
      <c r="D436" s="5" t="s">
        <v>63</v>
      </c>
      <c r="E436" s="9"/>
      <c r="F436" s="7" t="s">
        <v>2486</v>
      </c>
      <c r="G436" s="8"/>
      <c r="H436" s="1" t="s">
        <v>2487</v>
      </c>
      <c r="I436" s="1" t="s">
        <v>2488</v>
      </c>
      <c r="J436" s="1" t="s">
        <v>2489</v>
      </c>
      <c r="K436" s="9"/>
      <c r="L436" s="9"/>
      <c r="M436" s="10">
        <v>4000000</v>
      </c>
      <c r="N436" s="10">
        <v>6200000</v>
      </c>
      <c r="O436" s="11"/>
      <c r="P436" s="4"/>
      <c r="Q436" s="4"/>
      <c r="R436" s="4"/>
      <c r="S436" s="4"/>
      <c r="T436" s="4"/>
      <c r="U436" s="4"/>
      <c r="V436" s="4"/>
    </row>
    <row r="437" spans="1:22" ht="15.75" customHeight="1" x14ac:dyDescent="0.2">
      <c r="A437" s="5" t="s">
        <v>2490</v>
      </c>
      <c r="B437" s="27">
        <v>42559</v>
      </c>
      <c r="C437" s="6" t="s">
        <v>2491</v>
      </c>
      <c r="D437" s="5" t="s">
        <v>144</v>
      </c>
      <c r="E437" s="5" t="s">
        <v>41</v>
      </c>
      <c r="F437" s="7" t="s">
        <v>598</v>
      </c>
      <c r="G437" s="7" t="s">
        <v>2492</v>
      </c>
      <c r="H437" s="1" t="s">
        <v>374</v>
      </c>
      <c r="I437" s="1" t="s">
        <v>2493</v>
      </c>
      <c r="J437" s="1" t="s">
        <v>449</v>
      </c>
      <c r="K437" s="1" t="s">
        <v>118</v>
      </c>
      <c r="L437" s="1" t="s">
        <v>2494</v>
      </c>
      <c r="M437" s="10">
        <v>75000000</v>
      </c>
      <c r="N437" s="10">
        <v>724900000</v>
      </c>
      <c r="O437" s="11"/>
      <c r="Q437" s="4"/>
      <c r="R437" s="4"/>
      <c r="S437" s="4"/>
      <c r="T437" s="4"/>
      <c r="U437" s="4"/>
      <c r="V437" s="4"/>
    </row>
    <row r="438" spans="1:22" ht="15.75" customHeight="1" x14ac:dyDescent="0.2">
      <c r="A438" s="5" t="s">
        <v>2495</v>
      </c>
      <c r="B438" s="27">
        <v>40956</v>
      </c>
      <c r="C438" s="6" t="s">
        <v>2496</v>
      </c>
      <c r="D438" s="5" t="s">
        <v>144</v>
      </c>
      <c r="E438" s="9"/>
      <c r="F438" s="7" t="s">
        <v>2497</v>
      </c>
      <c r="G438" s="8"/>
      <c r="H438" s="1" t="s">
        <v>1993</v>
      </c>
      <c r="I438" s="1" t="s">
        <v>1889</v>
      </c>
      <c r="J438" s="1" t="s">
        <v>2498</v>
      </c>
      <c r="K438" s="1" t="s">
        <v>2499</v>
      </c>
      <c r="L438" s="1" t="s">
        <v>1241</v>
      </c>
      <c r="M438" s="10">
        <v>23000000</v>
      </c>
      <c r="N438" s="10">
        <v>145600000</v>
      </c>
      <c r="O438" s="11"/>
      <c r="P438" s="4"/>
      <c r="Q438" s="4"/>
      <c r="R438" s="4"/>
      <c r="S438" s="4"/>
      <c r="T438" s="4"/>
      <c r="U438" s="4"/>
      <c r="V438" s="4"/>
    </row>
    <row r="439" spans="1:22" ht="15.75" customHeight="1" x14ac:dyDescent="0.2">
      <c r="A439" s="5" t="s">
        <v>2500</v>
      </c>
      <c r="B439" s="27">
        <v>42542</v>
      </c>
      <c r="C439" s="6" t="s">
        <v>2501</v>
      </c>
      <c r="D439" s="5" t="s">
        <v>16</v>
      </c>
      <c r="E439" s="9"/>
      <c r="F439" s="7" t="s">
        <v>1478</v>
      </c>
      <c r="G439" s="8"/>
      <c r="H439" s="1" t="s">
        <v>1823</v>
      </c>
      <c r="I439" s="1" t="s">
        <v>2502</v>
      </c>
      <c r="J439" s="9"/>
      <c r="K439" s="9"/>
      <c r="L439" s="9"/>
      <c r="M439" s="10">
        <v>17000000</v>
      </c>
      <c r="N439" s="10">
        <v>93200000</v>
      </c>
      <c r="O439" s="11"/>
      <c r="Q439" s="4"/>
      <c r="R439" s="4"/>
      <c r="S439" s="4"/>
      <c r="T439" s="4"/>
      <c r="U439" s="4"/>
      <c r="V439" s="4"/>
    </row>
    <row r="440" spans="1:22" ht="15.75" customHeight="1" x14ac:dyDescent="0.2">
      <c r="A440" s="5" t="s">
        <v>2503</v>
      </c>
      <c r="B440" s="27">
        <v>41659</v>
      </c>
      <c r="C440" s="6" t="s">
        <v>2504</v>
      </c>
      <c r="D440" s="5" t="s">
        <v>158</v>
      </c>
      <c r="E440" s="9"/>
      <c r="F440" s="7" t="s">
        <v>2505</v>
      </c>
      <c r="G440" s="8"/>
      <c r="H440" s="1" t="s">
        <v>886</v>
      </c>
      <c r="I440" s="1" t="s">
        <v>1320</v>
      </c>
      <c r="J440" s="1" t="s">
        <v>2506</v>
      </c>
      <c r="K440" s="1" t="s">
        <v>2507</v>
      </c>
      <c r="L440" s="9"/>
      <c r="M440" s="10">
        <v>4000000</v>
      </c>
      <c r="N440" s="10">
        <v>2420000</v>
      </c>
      <c r="O440" s="11"/>
      <c r="P440" s="4"/>
      <c r="Q440" s="4"/>
      <c r="R440" s="4"/>
      <c r="S440" s="4"/>
      <c r="T440" s="4"/>
      <c r="U440" s="4"/>
      <c r="V440" s="4"/>
    </row>
    <row r="441" spans="1:22" ht="15.75" customHeight="1" x14ac:dyDescent="0.2">
      <c r="A441" s="5" t="s">
        <v>2508</v>
      </c>
      <c r="B441" s="27">
        <v>41712</v>
      </c>
      <c r="C441" s="6" t="s">
        <v>2509</v>
      </c>
      <c r="D441" s="5" t="s">
        <v>41</v>
      </c>
      <c r="E441" s="9"/>
      <c r="F441" s="7" t="s">
        <v>175</v>
      </c>
      <c r="G441" s="8"/>
      <c r="H441" s="1" t="s">
        <v>175</v>
      </c>
      <c r="I441" s="1" t="s">
        <v>2510</v>
      </c>
      <c r="J441" s="1" t="s">
        <v>2511</v>
      </c>
      <c r="K441" s="1" t="s">
        <v>2512</v>
      </c>
      <c r="L441" s="1" t="s">
        <v>2513</v>
      </c>
      <c r="M441" s="10">
        <v>8000000</v>
      </c>
      <c r="N441" s="10">
        <v>16300000</v>
      </c>
      <c r="O441" s="11"/>
      <c r="P441" s="4"/>
      <c r="Q441" s="4"/>
      <c r="R441" s="4"/>
      <c r="S441" s="4"/>
      <c r="T441" s="4"/>
      <c r="U441" s="4"/>
      <c r="V441" s="4"/>
    </row>
    <row r="442" spans="1:22" ht="15.75" customHeight="1" x14ac:dyDescent="0.2">
      <c r="A442" s="5" t="s">
        <v>2514</v>
      </c>
      <c r="B442" s="27">
        <v>41486</v>
      </c>
      <c r="C442" s="6" t="s">
        <v>2515</v>
      </c>
      <c r="D442" s="5" t="s">
        <v>144</v>
      </c>
      <c r="E442" s="5" t="s">
        <v>190</v>
      </c>
      <c r="F442" s="7" t="s">
        <v>2516</v>
      </c>
      <c r="G442" s="8"/>
      <c r="H442" s="1" t="s">
        <v>900</v>
      </c>
      <c r="I442" s="1" t="s">
        <v>2517</v>
      </c>
      <c r="J442" s="1" t="s">
        <v>2518</v>
      </c>
      <c r="K442" s="1" t="s">
        <v>2519</v>
      </c>
      <c r="L442" s="1" t="s">
        <v>1962</v>
      </c>
      <c r="M442" s="10">
        <v>105000000</v>
      </c>
      <c r="N442" s="10">
        <v>347500000</v>
      </c>
      <c r="O442" s="11"/>
      <c r="P442" s="4"/>
      <c r="Q442" s="4"/>
      <c r="R442" s="4"/>
      <c r="S442" s="4"/>
      <c r="T442" s="4"/>
      <c r="U442" s="4"/>
      <c r="V442" s="4"/>
    </row>
    <row r="443" spans="1:22" ht="15.75" customHeight="1" x14ac:dyDescent="0.2">
      <c r="A443" s="5" t="s">
        <v>2520</v>
      </c>
      <c r="B443" s="27">
        <v>41488</v>
      </c>
      <c r="C443" s="6" t="s">
        <v>2521</v>
      </c>
      <c r="D443" s="5" t="s">
        <v>63</v>
      </c>
      <c r="E443" s="9"/>
      <c r="F443" s="7" t="s">
        <v>2522</v>
      </c>
      <c r="G443" s="8"/>
      <c r="H443" s="1" t="s">
        <v>768</v>
      </c>
      <c r="I443" s="1" t="s">
        <v>625</v>
      </c>
      <c r="J443" s="1" t="s">
        <v>2523</v>
      </c>
      <c r="K443" s="1" t="s">
        <v>47</v>
      </c>
      <c r="L443" s="1" t="s">
        <v>2524</v>
      </c>
      <c r="M443" s="10">
        <v>2500000</v>
      </c>
      <c r="N443" s="10">
        <v>6900000</v>
      </c>
      <c r="O443" s="11"/>
      <c r="P443" s="4"/>
      <c r="Q443" s="4"/>
      <c r="R443" s="4"/>
      <c r="S443" s="4"/>
      <c r="T443" s="4"/>
      <c r="U443" s="4"/>
      <c r="V443" s="4"/>
    </row>
    <row r="444" spans="1:22" ht="15.75" customHeight="1" x14ac:dyDescent="0.2">
      <c r="A444" s="5" t="s">
        <v>2525</v>
      </c>
      <c r="B444" s="27">
        <v>42041</v>
      </c>
      <c r="C444" s="6" t="s">
        <v>2526</v>
      </c>
      <c r="D444" s="5" t="s">
        <v>144</v>
      </c>
      <c r="E444" s="5" t="s">
        <v>41</v>
      </c>
      <c r="F444" s="7" t="s">
        <v>2527</v>
      </c>
      <c r="G444" s="7" t="s">
        <v>2528</v>
      </c>
      <c r="H444" s="1" t="s">
        <v>2529</v>
      </c>
      <c r="I444" s="1" t="s">
        <v>2528</v>
      </c>
      <c r="J444" s="1" t="s">
        <v>2530</v>
      </c>
      <c r="K444" s="1" t="s">
        <v>2012</v>
      </c>
      <c r="L444" s="1" t="s">
        <v>2531</v>
      </c>
      <c r="M444" s="10">
        <v>74000000</v>
      </c>
      <c r="N444" s="10">
        <v>323400000</v>
      </c>
      <c r="O444" s="11"/>
      <c r="P444" s="4"/>
      <c r="Q444" s="4"/>
      <c r="R444" s="4"/>
      <c r="S444" s="4"/>
      <c r="T444" s="4"/>
      <c r="U444" s="4"/>
      <c r="V444" s="4"/>
    </row>
    <row r="445" spans="1:22" ht="15.75" customHeight="1" x14ac:dyDescent="0.2">
      <c r="A445" s="5" t="s">
        <v>2532</v>
      </c>
      <c r="B445" s="27">
        <v>42165</v>
      </c>
      <c r="C445" s="6" t="s">
        <v>2533</v>
      </c>
      <c r="D445" s="5" t="s">
        <v>41</v>
      </c>
      <c r="E445" s="9"/>
      <c r="F445" s="7" t="s">
        <v>2534</v>
      </c>
      <c r="G445" s="8"/>
      <c r="H445" s="1" t="s">
        <v>2534</v>
      </c>
      <c r="I445" s="1" t="s">
        <v>2535</v>
      </c>
      <c r="J445" s="1" t="s">
        <v>2536</v>
      </c>
      <c r="K445" s="1" t="s">
        <v>2537</v>
      </c>
      <c r="L445" s="9"/>
      <c r="M445" s="10">
        <v>3800000</v>
      </c>
      <c r="N445" s="10">
        <v>3300000</v>
      </c>
      <c r="O445" s="11"/>
      <c r="P445" s="4"/>
      <c r="Q445" s="4"/>
      <c r="R445" s="4"/>
      <c r="S445" s="4"/>
      <c r="T445" s="4"/>
      <c r="U445" s="4"/>
      <c r="V445" s="4"/>
    </row>
    <row r="446" spans="1:22" ht="15.75" customHeight="1" x14ac:dyDescent="0.2">
      <c r="A446" s="5" t="s">
        <v>2538</v>
      </c>
      <c r="B446" s="27">
        <v>41889</v>
      </c>
      <c r="C446" s="6" t="s">
        <v>2539</v>
      </c>
      <c r="D446" s="5" t="s">
        <v>62</v>
      </c>
      <c r="E446" s="5" t="s">
        <v>63</v>
      </c>
      <c r="F446" s="7" t="s">
        <v>2540</v>
      </c>
      <c r="G446" s="8"/>
      <c r="H446" s="1" t="s">
        <v>1210</v>
      </c>
      <c r="I446" s="1" t="s">
        <v>2541</v>
      </c>
      <c r="J446" s="9"/>
      <c r="K446" s="9"/>
      <c r="L446" s="9"/>
      <c r="M446" s="10">
        <v>15000000</v>
      </c>
      <c r="N446" s="10">
        <v>123700000</v>
      </c>
      <c r="O446" s="11"/>
      <c r="P446" s="4"/>
      <c r="Q446" s="4"/>
      <c r="R446" s="4"/>
      <c r="S446" s="4"/>
      <c r="T446" s="4"/>
      <c r="U446" s="4"/>
      <c r="V446" s="4"/>
    </row>
    <row r="447" spans="1:22" ht="15.75" customHeight="1" x14ac:dyDescent="0.2">
      <c r="A447" s="5" t="s">
        <v>2542</v>
      </c>
      <c r="B447" s="27">
        <v>41012</v>
      </c>
      <c r="C447" s="6" t="s">
        <v>2543</v>
      </c>
      <c r="D447" s="5" t="s">
        <v>41</v>
      </c>
      <c r="E447" s="9"/>
      <c r="F447" s="7" t="s">
        <v>680</v>
      </c>
      <c r="G447" s="7" t="s">
        <v>679</v>
      </c>
      <c r="H447" s="1" t="s">
        <v>2544</v>
      </c>
      <c r="I447" s="1" t="s">
        <v>2545</v>
      </c>
      <c r="J447" s="1" t="s">
        <v>2546</v>
      </c>
      <c r="K447" s="1" t="s">
        <v>2547</v>
      </c>
      <c r="L447" s="1" t="s">
        <v>2548</v>
      </c>
      <c r="M447" s="10">
        <v>30000000</v>
      </c>
      <c r="N447" s="10">
        <v>54800000</v>
      </c>
      <c r="O447" s="11"/>
      <c r="P447" s="4"/>
      <c r="Q447" s="4"/>
      <c r="R447" s="4"/>
      <c r="S447" s="4"/>
      <c r="T447" s="4"/>
      <c r="U447" s="4"/>
      <c r="V447" s="4"/>
    </row>
    <row r="448" spans="1:22" ht="15.75" customHeight="1" x14ac:dyDescent="0.2">
      <c r="A448" s="5" t="s">
        <v>2549</v>
      </c>
      <c r="B448" s="27">
        <v>42251</v>
      </c>
      <c r="C448" s="6" t="s">
        <v>2550</v>
      </c>
      <c r="D448" s="5" t="s">
        <v>23</v>
      </c>
      <c r="E448" s="5" t="s">
        <v>15</v>
      </c>
      <c r="F448" s="7" t="s">
        <v>384</v>
      </c>
      <c r="G448" s="8"/>
      <c r="H448" s="1" t="s">
        <v>582</v>
      </c>
      <c r="I448" s="1" t="s">
        <v>2551</v>
      </c>
      <c r="J448" s="1" t="s">
        <v>2552</v>
      </c>
      <c r="K448" s="1" t="s">
        <v>2553</v>
      </c>
      <c r="L448" s="9"/>
      <c r="M448" s="10">
        <v>25000000</v>
      </c>
      <c r="N448" s="10">
        <v>72600000</v>
      </c>
      <c r="O448" s="11"/>
      <c r="P448" s="4"/>
      <c r="Q448" s="4"/>
      <c r="R448" s="4"/>
      <c r="S448" s="4"/>
      <c r="T448" s="4"/>
      <c r="U448" s="4"/>
      <c r="V448" s="4"/>
    </row>
    <row r="449" spans="1:22" ht="15.75" customHeight="1" x14ac:dyDescent="0.2">
      <c r="A449" s="5" t="s">
        <v>2554</v>
      </c>
      <c r="B449" s="27">
        <v>41229</v>
      </c>
      <c r="C449" s="6" t="s">
        <v>2555</v>
      </c>
      <c r="D449" s="5" t="s">
        <v>53</v>
      </c>
      <c r="E449" s="5" t="s">
        <v>63</v>
      </c>
      <c r="F449" s="7" t="s">
        <v>2556</v>
      </c>
      <c r="G449" s="8"/>
      <c r="H449" s="1" t="s">
        <v>215</v>
      </c>
      <c r="I449" s="1" t="s">
        <v>2557</v>
      </c>
      <c r="J449" s="1" t="s">
        <v>2558</v>
      </c>
      <c r="K449" s="1" t="s">
        <v>2559</v>
      </c>
      <c r="L449" s="1" t="s">
        <v>2560</v>
      </c>
      <c r="M449" s="10">
        <v>120000000</v>
      </c>
      <c r="N449" s="10">
        <v>829700000</v>
      </c>
      <c r="O449" s="11"/>
      <c r="P449" s="4"/>
      <c r="Q449" s="4"/>
      <c r="R449" s="4"/>
      <c r="S449" s="4"/>
      <c r="T449" s="4"/>
      <c r="U449" s="4"/>
      <c r="V449" s="4"/>
    </row>
    <row r="450" spans="1:22" ht="15.75" customHeight="1" x14ac:dyDescent="0.2">
      <c r="A450" s="5" t="s">
        <v>2561</v>
      </c>
      <c r="B450" s="27">
        <v>42210</v>
      </c>
      <c r="C450" s="6" t="s">
        <v>2562</v>
      </c>
      <c r="D450" s="5" t="s">
        <v>16</v>
      </c>
      <c r="E450" s="9"/>
      <c r="F450" s="7" t="s">
        <v>855</v>
      </c>
      <c r="G450" s="8"/>
      <c r="H450" s="1" t="s">
        <v>2563</v>
      </c>
      <c r="I450" s="1" t="s">
        <v>249</v>
      </c>
      <c r="J450" s="1" t="s">
        <v>2332</v>
      </c>
      <c r="K450" s="1" t="s">
        <v>2564</v>
      </c>
      <c r="L450" s="1" t="s">
        <v>2565</v>
      </c>
      <c r="M450" s="10">
        <v>13000000</v>
      </c>
      <c r="N450" s="10">
        <v>13500000</v>
      </c>
      <c r="O450" s="11"/>
      <c r="P450" s="4"/>
      <c r="Q450" s="4"/>
      <c r="R450" s="4"/>
      <c r="S450" s="4"/>
      <c r="T450" s="4"/>
      <c r="U450" s="4"/>
      <c r="V450" s="4"/>
    </row>
    <row r="451" spans="1:22" ht="15.75" customHeight="1" x14ac:dyDescent="0.2">
      <c r="A451" s="5" t="s">
        <v>2566</v>
      </c>
      <c r="B451" s="27">
        <v>42255</v>
      </c>
      <c r="C451" s="6" t="s">
        <v>2567</v>
      </c>
      <c r="D451" s="5" t="s">
        <v>16</v>
      </c>
      <c r="E451" s="5" t="s">
        <v>15</v>
      </c>
      <c r="F451" s="7" t="s">
        <v>159</v>
      </c>
      <c r="G451" s="8"/>
      <c r="H451" s="1" t="s">
        <v>272</v>
      </c>
      <c r="I451" s="1" t="s">
        <v>2568</v>
      </c>
      <c r="J451" s="1" t="s">
        <v>2569</v>
      </c>
      <c r="K451" s="1" t="s">
        <v>2570</v>
      </c>
      <c r="L451" s="1" t="s">
        <v>2571</v>
      </c>
      <c r="M451" s="10">
        <v>5000000</v>
      </c>
      <c r="N451" s="10">
        <v>98500000</v>
      </c>
      <c r="O451" s="11"/>
      <c r="P451" s="4"/>
      <c r="Q451" s="4"/>
      <c r="R451" s="4"/>
      <c r="S451" s="4"/>
      <c r="T451" s="4"/>
      <c r="U451" s="4"/>
      <c r="V451" s="4"/>
    </row>
    <row r="452" spans="1:22" ht="15.75" customHeight="1" x14ac:dyDescent="0.2">
      <c r="A452" s="5" t="s">
        <v>2572</v>
      </c>
      <c r="B452" s="27">
        <v>42277</v>
      </c>
      <c r="C452" s="6" t="s">
        <v>2573</v>
      </c>
      <c r="D452" s="5" t="s">
        <v>62</v>
      </c>
      <c r="E452" s="9"/>
      <c r="F452" s="7" t="s">
        <v>778</v>
      </c>
      <c r="G452" s="8"/>
      <c r="H452" s="1" t="s">
        <v>1236</v>
      </c>
      <c r="I452" s="1" t="s">
        <v>1840</v>
      </c>
      <c r="J452" s="1" t="s">
        <v>25</v>
      </c>
      <c r="K452" s="1" t="s">
        <v>2574</v>
      </c>
      <c r="L452" s="9"/>
      <c r="M452" s="10">
        <v>45000000</v>
      </c>
      <c r="N452" s="10">
        <v>61200000</v>
      </c>
      <c r="O452" s="11"/>
      <c r="P452" s="4"/>
      <c r="Q452" s="4"/>
      <c r="R452" s="4"/>
      <c r="S452" s="4"/>
      <c r="T452" s="4"/>
      <c r="U452" s="4"/>
      <c r="V452" s="4"/>
    </row>
    <row r="453" spans="1:22" ht="15.75" customHeight="1" x14ac:dyDescent="0.2">
      <c r="A453" s="5" t="s">
        <v>2575</v>
      </c>
      <c r="B453" s="27">
        <v>41117</v>
      </c>
      <c r="C453" s="6" t="s">
        <v>2576</v>
      </c>
      <c r="D453" s="5" t="s">
        <v>41</v>
      </c>
      <c r="E453" s="9"/>
      <c r="F453" s="7" t="s">
        <v>1648</v>
      </c>
      <c r="G453" s="8"/>
      <c r="H453" s="1" t="s">
        <v>1443</v>
      </c>
      <c r="I453" s="1" t="s">
        <v>2284</v>
      </c>
      <c r="J453" s="1" t="s">
        <v>1164</v>
      </c>
      <c r="K453" s="1" t="s">
        <v>44</v>
      </c>
      <c r="L453" s="1" t="s">
        <v>2577</v>
      </c>
      <c r="M453" s="10">
        <v>68000000</v>
      </c>
      <c r="N453" s="10">
        <v>68300000</v>
      </c>
      <c r="O453" s="11"/>
      <c r="P453" s="4"/>
      <c r="Q453" s="4"/>
      <c r="R453" s="4"/>
      <c r="S453" s="4"/>
      <c r="T453" s="4"/>
      <c r="U453" s="4"/>
      <c r="V453" s="4"/>
    </row>
    <row r="454" spans="1:22" ht="15.75" customHeight="1" x14ac:dyDescent="0.2">
      <c r="A454" s="5" t="s">
        <v>2578</v>
      </c>
      <c r="B454" s="27">
        <v>41999</v>
      </c>
      <c r="C454" s="6" t="s">
        <v>2579</v>
      </c>
      <c r="D454" s="5" t="s">
        <v>63</v>
      </c>
      <c r="E454" s="5"/>
      <c r="F454" s="7" t="s">
        <v>1209</v>
      </c>
      <c r="G454" s="8"/>
      <c r="H454" s="1" t="s">
        <v>2580</v>
      </c>
      <c r="I454" s="1" t="s">
        <v>2581</v>
      </c>
      <c r="J454" s="1" t="s">
        <v>2582</v>
      </c>
      <c r="K454" s="9"/>
      <c r="L454" s="9"/>
      <c r="M454" s="10">
        <v>22500000</v>
      </c>
      <c r="N454" s="10">
        <v>30800000</v>
      </c>
      <c r="O454" s="11"/>
      <c r="P454" s="4"/>
      <c r="Q454" s="4"/>
      <c r="R454" s="4"/>
      <c r="S454" s="4"/>
      <c r="T454" s="4"/>
      <c r="U454" s="4"/>
      <c r="V454" s="4"/>
    </row>
    <row r="455" spans="1:22" ht="15.75" customHeight="1" x14ac:dyDescent="0.2">
      <c r="A455" s="5" t="s">
        <v>2583</v>
      </c>
      <c r="B455" s="27">
        <v>41460</v>
      </c>
      <c r="C455" s="6" t="s">
        <v>2584</v>
      </c>
      <c r="D455" s="5" t="s">
        <v>41</v>
      </c>
      <c r="E455" s="9" t="s">
        <v>63</v>
      </c>
      <c r="F455" s="7" t="s">
        <v>2585</v>
      </c>
      <c r="G455" s="7" t="s">
        <v>2586</v>
      </c>
      <c r="H455" s="1" t="s">
        <v>600</v>
      </c>
      <c r="I455" s="1" t="s">
        <v>107</v>
      </c>
      <c r="J455" s="1" t="s">
        <v>134</v>
      </c>
      <c r="K455" s="1" t="s">
        <v>2587</v>
      </c>
      <c r="L455" s="1" t="s">
        <v>1634</v>
      </c>
      <c r="M455" s="10">
        <v>5000000</v>
      </c>
      <c r="N455" s="10">
        <v>5000000</v>
      </c>
      <c r="O455" s="11"/>
      <c r="P455" s="4"/>
      <c r="Q455" s="4"/>
      <c r="R455" s="4"/>
      <c r="S455" s="4"/>
      <c r="T455" s="4"/>
      <c r="U455" s="4"/>
      <c r="V455" s="4"/>
    </row>
    <row r="456" spans="1:22" ht="15.75" customHeight="1" x14ac:dyDescent="0.2">
      <c r="A456" s="5" t="s">
        <v>2588</v>
      </c>
      <c r="B456" s="27">
        <v>42020</v>
      </c>
      <c r="C456" s="6" t="s">
        <v>2589</v>
      </c>
      <c r="D456" s="5" t="s">
        <v>182</v>
      </c>
      <c r="E456" s="5" t="s">
        <v>41</v>
      </c>
      <c r="F456" s="7" t="s">
        <v>2590</v>
      </c>
      <c r="G456" s="8"/>
      <c r="H456" s="1" t="s">
        <v>449</v>
      </c>
      <c r="I456" s="1" t="s">
        <v>1134</v>
      </c>
      <c r="J456" s="1" t="s">
        <v>2591</v>
      </c>
      <c r="K456" s="1" t="s">
        <v>2592</v>
      </c>
      <c r="L456" s="1" t="s">
        <v>1987</v>
      </c>
      <c r="M456" s="10">
        <v>23000000</v>
      </c>
      <c r="N456" s="10">
        <v>79800000</v>
      </c>
      <c r="O456" s="11"/>
      <c r="P456" s="4"/>
      <c r="Q456" s="4"/>
      <c r="R456" s="4"/>
      <c r="S456" s="4"/>
      <c r="T456" s="4"/>
      <c r="U456" s="4"/>
      <c r="V456" s="4"/>
    </row>
    <row r="457" spans="1:22" ht="15.75" customHeight="1" x14ac:dyDescent="0.2">
      <c r="A457" s="5" t="s">
        <v>2593</v>
      </c>
      <c r="B457" s="27">
        <v>42396</v>
      </c>
      <c r="C457" s="6" t="s">
        <v>2594</v>
      </c>
      <c r="D457" s="5" t="s">
        <v>16</v>
      </c>
      <c r="E457" s="9"/>
      <c r="F457" s="7" t="s">
        <v>2595</v>
      </c>
      <c r="G457" s="8"/>
      <c r="H457" s="1" t="s">
        <v>2596</v>
      </c>
      <c r="I457" s="1" t="s">
        <v>2597</v>
      </c>
      <c r="J457" s="1" t="s">
        <v>2598</v>
      </c>
      <c r="K457" s="9"/>
      <c r="L457" s="9"/>
      <c r="M457" s="10">
        <v>3000000</v>
      </c>
      <c r="N457" s="10">
        <v>40400000</v>
      </c>
      <c r="O457" s="11"/>
      <c r="P457" s="4"/>
      <c r="Q457" s="4"/>
      <c r="R457" s="4"/>
      <c r="S457" s="4"/>
      <c r="T457" s="4"/>
      <c r="U457" s="4"/>
      <c r="V457" s="4"/>
    </row>
    <row r="458" spans="1:22" ht="15.75" customHeight="1" x14ac:dyDescent="0.2">
      <c r="A458" s="5" t="s">
        <v>2599</v>
      </c>
      <c r="B458" s="27">
        <v>41479</v>
      </c>
      <c r="C458" s="6" t="s">
        <v>2600</v>
      </c>
      <c r="D458" s="5" t="s">
        <v>23</v>
      </c>
      <c r="E458" s="5" t="s">
        <v>144</v>
      </c>
      <c r="F458" s="7" t="s">
        <v>2601</v>
      </c>
      <c r="G458" s="8"/>
      <c r="H458" s="1" t="s">
        <v>463</v>
      </c>
      <c r="I458" s="1" t="s">
        <v>940</v>
      </c>
      <c r="J458" s="1" t="s">
        <v>2602</v>
      </c>
      <c r="K458" s="1" t="s">
        <v>2603</v>
      </c>
      <c r="L458" s="1" t="s">
        <v>2604</v>
      </c>
      <c r="M458" s="10">
        <v>120000000</v>
      </c>
      <c r="N458" s="10">
        <v>414800000</v>
      </c>
      <c r="O458" s="11"/>
      <c r="P458" s="4"/>
      <c r="Q458" s="4"/>
      <c r="R458" s="4"/>
      <c r="S458" s="4"/>
      <c r="T458" s="4"/>
      <c r="U458" s="4"/>
      <c r="V458" s="4"/>
    </row>
    <row r="459" spans="1:22" ht="15.75" customHeight="1" x14ac:dyDescent="0.2">
      <c r="A459" s="5" t="s">
        <v>2605</v>
      </c>
      <c r="B459" s="27">
        <v>40942</v>
      </c>
      <c r="C459" s="6" t="s">
        <v>2606</v>
      </c>
      <c r="D459" s="5" t="s">
        <v>16</v>
      </c>
      <c r="E459" s="5" t="s">
        <v>15</v>
      </c>
      <c r="F459" s="7" t="s">
        <v>2607</v>
      </c>
      <c r="G459" s="8"/>
      <c r="H459" s="1" t="s">
        <v>2608</v>
      </c>
      <c r="I459" s="1" t="s">
        <v>860</v>
      </c>
      <c r="J459" s="1" t="s">
        <v>1330</v>
      </c>
      <c r="K459" s="1" t="s">
        <v>2609</v>
      </c>
      <c r="L459" s="1" t="s">
        <v>2610</v>
      </c>
      <c r="M459" s="10">
        <v>15000000</v>
      </c>
      <c r="N459" s="10">
        <v>128500000</v>
      </c>
      <c r="O459" s="11"/>
      <c r="P459" s="4"/>
      <c r="Q459" s="4"/>
      <c r="R459" s="4"/>
      <c r="S459" s="4"/>
      <c r="T459" s="4"/>
      <c r="U459" s="4"/>
      <c r="V459" s="4"/>
    </row>
    <row r="460" spans="1:22" ht="15.75" customHeight="1" x14ac:dyDescent="0.2">
      <c r="A460" s="5" t="s">
        <v>2611</v>
      </c>
      <c r="B460" s="27">
        <v>42003</v>
      </c>
      <c r="C460" s="6" t="s">
        <v>2612</v>
      </c>
      <c r="D460" s="5" t="s">
        <v>16</v>
      </c>
      <c r="E460" s="9"/>
      <c r="F460" s="7" t="s">
        <v>2613</v>
      </c>
      <c r="G460" s="8"/>
      <c r="H460" s="1" t="s">
        <v>2614</v>
      </c>
      <c r="I460" s="1" t="s">
        <v>2615</v>
      </c>
      <c r="J460" s="1" t="s">
        <v>2616</v>
      </c>
      <c r="K460" s="1" t="s">
        <v>2617</v>
      </c>
      <c r="L460" s="1" t="s">
        <v>2618</v>
      </c>
      <c r="M460" s="10">
        <v>15000000</v>
      </c>
      <c r="N460" s="10">
        <v>48900000</v>
      </c>
      <c r="O460" s="11"/>
      <c r="P460" s="4"/>
      <c r="Q460" s="4"/>
      <c r="R460" s="4"/>
      <c r="S460" s="4"/>
      <c r="T460" s="4"/>
      <c r="U460" s="4"/>
      <c r="V460" s="4"/>
    </row>
    <row r="461" spans="1:22" ht="15.75" customHeight="1" x14ac:dyDescent="0.2">
      <c r="A461" s="5" t="s">
        <v>2619</v>
      </c>
      <c r="B461" s="27">
        <v>41474</v>
      </c>
      <c r="C461" s="6" t="s">
        <v>2620</v>
      </c>
      <c r="D461" s="5" t="s">
        <v>41</v>
      </c>
      <c r="E461" s="5" t="s">
        <v>158</v>
      </c>
      <c r="F461" s="7" t="s">
        <v>2621</v>
      </c>
      <c r="G461" s="8"/>
      <c r="H461" s="1" t="s">
        <v>1359</v>
      </c>
      <c r="I461" s="1" t="s">
        <v>2253</v>
      </c>
      <c r="J461" s="1" t="s">
        <v>2622</v>
      </c>
      <c r="K461" s="1" t="s">
        <v>2231</v>
      </c>
      <c r="L461" s="1" t="s">
        <v>2623</v>
      </c>
      <c r="M461" s="10">
        <v>20000000</v>
      </c>
      <c r="N461" s="10">
        <v>46100000</v>
      </c>
      <c r="O461" s="11"/>
      <c r="P461" s="4"/>
      <c r="Q461" s="4"/>
      <c r="R461" s="4"/>
      <c r="S461" s="4"/>
      <c r="T461" s="4"/>
      <c r="U461" s="4"/>
      <c r="V461" s="4"/>
    </row>
    <row r="462" spans="1:22" ht="15.75" customHeight="1" x14ac:dyDescent="0.2">
      <c r="A462" s="5" t="s">
        <v>2624</v>
      </c>
      <c r="B462" s="27">
        <v>42440</v>
      </c>
      <c r="C462" s="6" t="s">
        <v>2625</v>
      </c>
      <c r="D462" s="5" t="s">
        <v>63</v>
      </c>
      <c r="E462" s="5"/>
      <c r="F462" s="7" t="s">
        <v>2626</v>
      </c>
      <c r="G462" s="8"/>
      <c r="H462" s="1" t="s">
        <v>2627</v>
      </c>
      <c r="I462" s="1" t="s">
        <v>1867</v>
      </c>
      <c r="J462" s="9"/>
      <c r="K462" s="9"/>
      <c r="L462" s="9"/>
      <c r="M462" s="10">
        <v>18500000</v>
      </c>
      <c r="N462" s="10">
        <v>7200000</v>
      </c>
      <c r="O462" s="11"/>
      <c r="P462" s="4"/>
      <c r="Q462" s="4"/>
      <c r="R462" s="4"/>
      <c r="S462" s="4"/>
      <c r="T462" s="4"/>
      <c r="U462" s="4"/>
      <c r="V462" s="4"/>
    </row>
    <row r="463" spans="1:22" ht="15.75" customHeight="1" x14ac:dyDescent="0.2">
      <c r="A463" s="5" t="s">
        <v>2628</v>
      </c>
      <c r="B463" s="27">
        <v>41019</v>
      </c>
      <c r="C463" s="6" t="s">
        <v>2629</v>
      </c>
      <c r="D463" s="5" t="s">
        <v>41</v>
      </c>
      <c r="E463" s="5" t="s">
        <v>182</v>
      </c>
      <c r="F463" s="7" t="s">
        <v>1746</v>
      </c>
      <c r="G463" s="8"/>
      <c r="H463" s="1" t="s">
        <v>449</v>
      </c>
      <c r="I463" s="1" t="s">
        <v>2421</v>
      </c>
      <c r="J463" s="1" t="s">
        <v>1461</v>
      </c>
      <c r="K463" s="1" t="s">
        <v>733</v>
      </c>
      <c r="L463" s="1" t="s">
        <v>2630</v>
      </c>
      <c r="M463" s="10">
        <v>12000000</v>
      </c>
      <c r="N463" s="10">
        <v>96100000</v>
      </c>
      <c r="O463" s="11"/>
      <c r="P463" s="4"/>
      <c r="Q463" s="4"/>
      <c r="R463" s="4"/>
      <c r="S463" s="4"/>
      <c r="T463" s="4"/>
      <c r="U463" s="4"/>
      <c r="V463" s="4"/>
    </row>
    <row r="464" spans="1:22" ht="15.75" customHeight="1" x14ac:dyDescent="0.2">
      <c r="A464" s="5" t="s">
        <v>2631</v>
      </c>
      <c r="B464" s="27">
        <v>41437</v>
      </c>
      <c r="C464" s="6" t="s">
        <v>2632</v>
      </c>
      <c r="D464" s="5" t="s">
        <v>41</v>
      </c>
      <c r="E464" s="5" t="s">
        <v>158</v>
      </c>
      <c r="F464" s="7" t="s">
        <v>2288</v>
      </c>
      <c r="G464" s="7" t="s">
        <v>1190</v>
      </c>
      <c r="H464" s="1" t="s">
        <v>1190</v>
      </c>
      <c r="I464" s="1" t="s">
        <v>1001</v>
      </c>
      <c r="J464" s="1" t="s">
        <v>2289</v>
      </c>
      <c r="K464" s="1" t="s">
        <v>2633</v>
      </c>
      <c r="L464" s="1" t="s">
        <v>2036</v>
      </c>
      <c r="M464" s="10">
        <v>32000000</v>
      </c>
      <c r="N464" s="10">
        <v>126000000</v>
      </c>
      <c r="O464" s="11"/>
      <c r="P464" s="4"/>
      <c r="Q464" s="4"/>
      <c r="R464" s="4"/>
      <c r="S464" s="4"/>
      <c r="T464" s="4"/>
      <c r="U464" s="4"/>
      <c r="V464" s="4"/>
    </row>
    <row r="465" spans="1:22" ht="15.75" customHeight="1" x14ac:dyDescent="0.2">
      <c r="A465" s="5" t="s">
        <v>2634</v>
      </c>
      <c r="B465" s="27">
        <v>41901</v>
      </c>
      <c r="C465" s="6" t="s">
        <v>2635</v>
      </c>
      <c r="D465" s="5" t="s">
        <v>41</v>
      </c>
      <c r="E465" s="9"/>
      <c r="F465" s="7" t="s">
        <v>1442</v>
      </c>
      <c r="G465" s="8"/>
      <c r="H465" s="1" t="s">
        <v>981</v>
      </c>
      <c r="I465" s="1" t="s">
        <v>1890</v>
      </c>
      <c r="J465" s="1" t="s">
        <v>2636</v>
      </c>
      <c r="K465" s="1" t="s">
        <v>1393</v>
      </c>
      <c r="L465" s="1" t="s">
        <v>248</v>
      </c>
      <c r="M465" s="10">
        <v>19800000</v>
      </c>
      <c r="N465" s="10">
        <v>41300000</v>
      </c>
      <c r="O465" s="11"/>
      <c r="P465" s="4"/>
      <c r="Q465" s="4"/>
      <c r="R465" s="4"/>
      <c r="S465" s="4"/>
      <c r="T465" s="4"/>
      <c r="U465" s="4"/>
      <c r="V465" s="4"/>
    </row>
    <row r="466" spans="1:22" ht="15.75" customHeight="1" x14ac:dyDescent="0.2">
      <c r="A466" s="5" t="s">
        <v>2637</v>
      </c>
      <c r="B466" s="27">
        <v>40956</v>
      </c>
      <c r="C466" s="6" t="s">
        <v>2638</v>
      </c>
      <c r="D466" s="5" t="s">
        <v>23</v>
      </c>
      <c r="E466" s="5" t="s">
        <v>182</v>
      </c>
      <c r="F466" s="7" t="s">
        <v>2639</v>
      </c>
      <c r="G466" s="8"/>
      <c r="H466" s="1" t="s">
        <v>488</v>
      </c>
      <c r="I466" s="1" t="s">
        <v>1097</v>
      </c>
      <c r="J466" s="1" t="s">
        <v>988</v>
      </c>
      <c r="K466" s="1" t="s">
        <v>815</v>
      </c>
      <c r="L466" s="1" t="s">
        <v>2640</v>
      </c>
      <c r="M466" s="10">
        <v>65000000</v>
      </c>
      <c r="N466" s="10">
        <v>156500000</v>
      </c>
      <c r="O466" s="11"/>
      <c r="P466" s="4"/>
      <c r="Q466" s="4"/>
      <c r="R466" s="4"/>
      <c r="S466" s="4"/>
      <c r="T466" s="4"/>
      <c r="U466" s="4"/>
      <c r="V466" s="4"/>
    </row>
    <row r="467" spans="1:22" ht="15.75" customHeight="1" x14ac:dyDescent="0.2">
      <c r="A467" s="5" t="s">
        <v>2641</v>
      </c>
      <c r="B467" s="27">
        <v>41888</v>
      </c>
      <c r="C467" s="6" t="s">
        <v>2642</v>
      </c>
      <c r="D467" s="5" t="s">
        <v>41</v>
      </c>
      <c r="E467" s="9"/>
      <c r="F467" s="7" t="s">
        <v>918</v>
      </c>
      <c r="G467" s="8"/>
      <c r="H467" s="1" t="s">
        <v>918</v>
      </c>
      <c r="I467" s="1" t="s">
        <v>454</v>
      </c>
      <c r="J467" s="1" t="s">
        <v>2643</v>
      </c>
      <c r="K467" s="1" t="s">
        <v>2644</v>
      </c>
      <c r="L467" s="1" t="s">
        <v>2645</v>
      </c>
      <c r="M467" s="10">
        <v>12000000</v>
      </c>
      <c r="N467" s="10">
        <v>26100000</v>
      </c>
      <c r="O467" s="11"/>
      <c r="P467" s="4"/>
      <c r="Q467" s="4"/>
      <c r="R467" s="4"/>
      <c r="S467" s="4"/>
      <c r="T467" s="4"/>
      <c r="U467" s="4"/>
      <c r="V467" s="4"/>
    </row>
    <row r="468" spans="1:22" ht="15.75" customHeight="1" x14ac:dyDescent="0.2">
      <c r="A468" s="5" t="s">
        <v>2646</v>
      </c>
      <c r="B468" s="27">
        <v>41313</v>
      </c>
      <c r="C468" s="6" t="s">
        <v>2647</v>
      </c>
      <c r="D468" s="5" t="s">
        <v>23</v>
      </c>
      <c r="E468" s="9"/>
      <c r="F468" s="7" t="s">
        <v>2648</v>
      </c>
      <c r="G468" s="8"/>
      <c r="H468" s="1" t="s">
        <v>700</v>
      </c>
      <c r="I468" s="1" t="s">
        <v>2649</v>
      </c>
      <c r="J468" s="1" t="s">
        <v>2650</v>
      </c>
      <c r="K468" s="1" t="s">
        <v>2651</v>
      </c>
      <c r="L468" s="1" t="s">
        <v>2652</v>
      </c>
      <c r="M468" s="10">
        <v>15000000</v>
      </c>
      <c r="N468" s="10">
        <v>356800000</v>
      </c>
      <c r="O468" s="11"/>
      <c r="P468" s="4"/>
      <c r="Q468" s="4"/>
      <c r="R468" s="4"/>
      <c r="S468" s="4"/>
      <c r="T468" s="4"/>
      <c r="U468" s="4"/>
      <c r="V468" s="4"/>
    </row>
    <row r="469" spans="1:22" ht="15.75" customHeight="1" x14ac:dyDescent="0.2">
      <c r="A469" s="5" t="s">
        <v>2653</v>
      </c>
      <c r="B469" s="27">
        <v>41124</v>
      </c>
      <c r="C469" s="6" t="s">
        <v>2654</v>
      </c>
      <c r="D469" s="5" t="s">
        <v>23</v>
      </c>
      <c r="E469" s="5" t="s">
        <v>158</v>
      </c>
      <c r="F469" s="7" t="s">
        <v>2655</v>
      </c>
      <c r="G469" s="8"/>
      <c r="H469" s="1" t="s">
        <v>573</v>
      </c>
      <c r="I469" s="1" t="s">
        <v>2656</v>
      </c>
      <c r="J469" s="1" t="s">
        <v>254</v>
      </c>
      <c r="K469" s="1" t="s">
        <v>2657</v>
      </c>
      <c r="L469" s="1" t="s">
        <v>2041</v>
      </c>
      <c r="M469" s="10">
        <v>125000000</v>
      </c>
      <c r="N469" s="10">
        <v>198500000</v>
      </c>
      <c r="O469" s="11"/>
      <c r="P469" s="4"/>
      <c r="Q469" s="4"/>
      <c r="R469" s="4"/>
      <c r="S469" s="4"/>
      <c r="T469" s="4"/>
      <c r="U469" s="4"/>
      <c r="V469" s="4"/>
    </row>
    <row r="470" spans="1:22" ht="15.75" customHeight="1" x14ac:dyDescent="0.2">
      <c r="A470" s="5" t="s">
        <v>2658</v>
      </c>
      <c r="B470" s="27">
        <v>41360</v>
      </c>
      <c r="C470" s="6" t="s">
        <v>2659</v>
      </c>
      <c r="D470" s="5" t="s">
        <v>32</v>
      </c>
      <c r="E470" s="9"/>
      <c r="F470" s="7" t="s">
        <v>1949</v>
      </c>
      <c r="G470" s="8"/>
      <c r="H470" s="1" t="s">
        <v>2660</v>
      </c>
      <c r="I470" s="1" t="s">
        <v>1109</v>
      </c>
      <c r="J470" s="1" t="s">
        <v>454</v>
      </c>
      <c r="K470" s="1" t="s">
        <v>2661</v>
      </c>
      <c r="L470" s="1" t="s">
        <v>2662</v>
      </c>
      <c r="M470" s="10">
        <v>20000000</v>
      </c>
      <c r="N470" s="10">
        <v>24300000</v>
      </c>
      <c r="O470" s="11"/>
      <c r="P470" s="4"/>
      <c r="Q470" s="4"/>
      <c r="R470" s="4"/>
      <c r="S470" s="4"/>
      <c r="T470" s="4"/>
      <c r="U470" s="4"/>
      <c r="V470" s="4"/>
    </row>
    <row r="471" spans="1:22" ht="15.75" customHeight="1" x14ac:dyDescent="0.2">
      <c r="A471" s="5" t="s">
        <v>2663</v>
      </c>
      <c r="B471" s="27">
        <v>41739</v>
      </c>
      <c r="C471" s="6" t="s">
        <v>2664</v>
      </c>
      <c r="D471" s="5" t="s">
        <v>158</v>
      </c>
      <c r="E471" s="5" t="s">
        <v>15</v>
      </c>
      <c r="F471" s="7" t="s">
        <v>2665</v>
      </c>
      <c r="G471" s="8"/>
      <c r="H471" s="1" t="s">
        <v>351</v>
      </c>
      <c r="I471" s="1" t="s">
        <v>2666</v>
      </c>
      <c r="J471" s="1" t="s">
        <v>2192</v>
      </c>
      <c r="K471" s="1" t="s">
        <v>435</v>
      </c>
      <c r="L471" s="1" t="s">
        <v>331</v>
      </c>
      <c r="M471" s="10">
        <v>100000000</v>
      </c>
      <c r="N471" s="10">
        <v>103000000</v>
      </c>
      <c r="O471" s="11"/>
      <c r="P471" s="4"/>
      <c r="Q471" s="4"/>
      <c r="R471" s="4"/>
      <c r="S471" s="4"/>
      <c r="T471" s="4"/>
      <c r="U471" s="4"/>
      <c r="V471" s="4"/>
    </row>
    <row r="472" spans="1:22" ht="15.75" customHeight="1" x14ac:dyDescent="0.2">
      <c r="A472" s="5" t="s">
        <v>2667</v>
      </c>
      <c r="B472" s="27">
        <v>42416</v>
      </c>
      <c r="C472" s="6" t="s">
        <v>2668</v>
      </c>
      <c r="D472" s="5" t="s">
        <v>32</v>
      </c>
      <c r="E472" s="5" t="s">
        <v>63</v>
      </c>
      <c r="F472" s="7" t="s">
        <v>2669</v>
      </c>
      <c r="G472" s="8"/>
      <c r="H472" s="1" t="s">
        <v>626</v>
      </c>
      <c r="I472" s="1" t="s">
        <v>1486</v>
      </c>
      <c r="J472" s="1" t="s">
        <v>533</v>
      </c>
      <c r="K472" s="1" t="s">
        <v>154</v>
      </c>
      <c r="L472" s="1" t="s">
        <v>1227</v>
      </c>
      <c r="M472" s="10">
        <v>20000000</v>
      </c>
      <c r="N472" s="10">
        <v>23400000</v>
      </c>
      <c r="O472" s="11"/>
      <c r="P472" s="4"/>
      <c r="Q472" s="4"/>
      <c r="R472" s="4"/>
      <c r="S472" s="4"/>
      <c r="T472" s="4"/>
      <c r="U472" s="4"/>
      <c r="V472" s="4"/>
    </row>
    <row r="473" spans="1:22" ht="15.75" customHeight="1" x14ac:dyDescent="0.2">
      <c r="A473" s="5" t="s">
        <v>2670</v>
      </c>
      <c r="B473" s="27">
        <v>41173</v>
      </c>
      <c r="C473" s="6" t="s">
        <v>2671</v>
      </c>
      <c r="D473" s="5" t="s">
        <v>63</v>
      </c>
      <c r="E473" s="5" t="s">
        <v>518</v>
      </c>
      <c r="F473" s="7" t="s">
        <v>2672</v>
      </c>
      <c r="G473" s="8"/>
      <c r="H473" s="1" t="s">
        <v>207</v>
      </c>
      <c r="I473" s="1" t="s">
        <v>283</v>
      </c>
      <c r="J473" s="1" t="s">
        <v>2673</v>
      </c>
      <c r="K473" s="1" t="s">
        <v>1802</v>
      </c>
      <c r="L473" s="1" t="s">
        <v>19</v>
      </c>
      <c r="M473" s="10">
        <v>60000000</v>
      </c>
      <c r="N473" s="10">
        <v>49000000</v>
      </c>
      <c r="O473" s="11"/>
      <c r="P473" s="4"/>
      <c r="Q473" s="4"/>
      <c r="R473" s="4"/>
      <c r="S473" s="4"/>
      <c r="T473" s="4"/>
      <c r="U473" s="4"/>
      <c r="V473" s="4"/>
    </row>
    <row r="474" spans="1:22" ht="15.75" customHeight="1" x14ac:dyDescent="0.2">
      <c r="A474" s="5" t="s">
        <v>2674</v>
      </c>
      <c r="B474" s="27">
        <v>42259</v>
      </c>
      <c r="C474" s="6" t="s">
        <v>2675</v>
      </c>
      <c r="D474" s="5" t="s">
        <v>63</v>
      </c>
      <c r="E474" s="9"/>
      <c r="F474" s="7" t="s">
        <v>2097</v>
      </c>
      <c r="G474" s="8"/>
      <c r="H474" s="1" t="s">
        <v>254</v>
      </c>
      <c r="I474" s="1" t="s">
        <v>284</v>
      </c>
      <c r="J474" s="1" t="s">
        <v>763</v>
      </c>
      <c r="K474" s="1" t="s">
        <v>19</v>
      </c>
      <c r="L474" s="1" t="s">
        <v>2068</v>
      </c>
      <c r="M474" s="10">
        <v>15000000</v>
      </c>
      <c r="N474" s="10">
        <v>8199999.9999999991</v>
      </c>
      <c r="O474" s="11"/>
      <c r="P474" s="4"/>
      <c r="Q474" s="4"/>
      <c r="R474" s="4"/>
      <c r="S474" s="4"/>
      <c r="T474" s="4"/>
      <c r="U474" s="4"/>
      <c r="V474" s="4"/>
    </row>
    <row r="475" spans="1:22" ht="15.75" customHeight="1" x14ac:dyDescent="0.2">
      <c r="A475" s="5" t="s">
        <v>2676</v>
      </c>
      <c r="B475" s="27">
        <v>42259</v>
      </c>
      <c r="C475" s="6" t="s">
        <v>2677</v>
      </c>
      <c r="D475" s="5" t="s">
        <v>63</v>
      </c>
      <c r="E475" s="5"/>
      <c r="F475" s="7" t="s">
        <v>2678</v>
      </c>
      <c r="G475" s="8"/>
      <c r="H475" s="1" t="s">
        <v>146</v>
      </c>
      <c r="I475" s="1" t="s">
        <v>373</v>
      </c>
      <c r="J475" s="1" t="s">
        <v>2679</v>
      </c>
      <c r="K475" s="1" t="s">
        <v>217</v>
      </c>
      <c r="L475" s="1" t="s">
        <v>2680</v>
      </c>
      <c r="M475" s="10">
        <v>9600000</v>
      </c>
      <c r="N475" s="10">
        <v>5400000</v>
      </c>
      <c r="O475" s="11"/>
      <c r="P475" s="4"/>
      <c r="Q475" s="4"/>
      <c r="R475" s="4"/>
      <c r="S475" s="4"/>
      <c r="T475" s="4"/>
      <c r="U475" s="4"/>
      <c r="V475" s="4"/>
    </row>
    <row r="476" spans="1:22" ht="15.75" customHeight="1" x14ac:dyDescent="0.2">
      <c r="A476" s="5" t="s">
        <v>2681</v>
      </c>
      <c r="B476" s="27">
        <v>41472</v>
      </c>
      <c r="C476" s="6" t="s">
        <v>2682</v>
      </c>
      <c r="D476" s="5" t="s">
        <v>41</v>
      </c>
      <c r="E476" s="5" t="s">
        <v>190</v>
      </c>
      <c r="F476" s="7" t="s">
        <v>2683</v>
      </c>
      <c r="G476" s="8"/>
      <c r="H476" s="1" t="s">
        <v>579</v>
      </c>
      <c r="I476" s="1" t="s">
        <v>1709</v>
      </c>
      <c r="J476" s="1" t="s">
        <v>249</v>
      </c>
      <c r="K476" s="1" t="s">
        <v>1147</v>
      </c>
      <c r="L476" s="1" t="s">
        <v>512</v>
      </c>
      <c r="M476" s="10">
        <v>127000000</v>
      </c>
      <c r="N476" s="10">
        <v>282600000</v>
      </c>
      <c r="O476" s="11"/>
      <c r="P476" s="4"/>
      <c r="Q476" s="4"/>
      <c r="R476" s="4"/>
      <c r="S476" s="4"/>
      <c r="T476" s="4"/>
      <c r="U476" s="4"/>
      <c r="V476" s="4"/>
    </row>
    <row r="477" spans="1:22" ht="15.75" customHeight="1" x14ac:dyDescent="0.2">
      <c r="A477" s="5" t="s">
        <v>2684</v>
      </c>
      <c r="B477" s="27">
        <v>41888</v>
      </c>
      <c r="C477" s="6" t="s">
        <v>2685</v>
      </c>
      <c r="D477" s="5" t="s">
        <v>16</v>
      </c>
      <c r="E477" s="9"/>
      <c r="F477" s="7" t="s">
        <v>2686</v>
      </c>
      <c r="G477" s="8"/>
      <c r="H477" s="1" t="s">
        <v>2687</v>
      </c>
      <c r="I477" s="1" t="s">
        <v>2688</v>
      </c>
      <c r="J477" s="1" t="s">
        <v>2689</v>
      </c>
      <c r="K477" s="1" t="s">
        <v>2690</v>
      </c>
      <c r="L477" s="1" t="s">
        <v>351</v>
      </c>
      <c r="M477" s="10">
        <v>3000000</v>
      </c>
      <c r="N477" s="10">
        <v>1900000</v>
      </c>
      <c r="O477" s="11"/>
      <c r="P477" s="4"/>
      <c r="Q477" s="4"/>
      <c r="R477" s="4"/>
      <c r="S477" s="4"/>
      <c r="T477" s="4"/>
      <c r="U477" s="4"/>
      <c r="V477" s="4"/>
    </row>
    <row r="478" spans="1:22" ht="15.75" customHeight="1" x14ac:dyDescent="0.2">
      <c r="A478" s="5" t="s">
        <v>2691</v>
      </c>
      <c r="B478" s="27">
        <v>41960</v>
      </c>
      <c r="C478" s="6" t="s">
        <v>2692</v>
      </c>
      <c r="D478" s="5" t="s">
        <v>63</v>
      </c>
      <c r="E478" s="5"/>
      <c r="F478" s="7" t="s">
        <v>419</v>
      </c>
      <c r="G478" s="8"/>
      <c r="H478" s="1" t="s">
        <v>73</v>
      </c>
      <c r="I478" s="1" t="s">
        <v>2581</v>
      </c>
      <c r="J478" s="1" t="s">
        <v>401</v>
      </c>
      <c r="K478" s="1" t="s">
        <v>1540</v>
      </c>
      <c r="L478" s="1" t="s">
        <v>88</v>
      </c>
      <c r="M478" s="10">
        <v>65000000</v>
      </c>
      <c r="N478" s="10">
        <v>163400000</v>
      </c>
      <c r="O478" s="11"/>
      <c r="P478" s="4"/>
      <c r="Q478" s="4"/>
      <c r="R478" s="4"/>
      <c r="S478" s="4"/>
      <c r="T478" s="4"/>
      <c r="U478" s="4"/>
      <c r="V478" s="4"/>
    </row>
    <row r="479" spans="1:22" ht="15.75" customHeight="1" x14ac:dyDescent="0.2">
      <c r="A479" s="5" t="s">
        <v>2693</v>
      </c>
      <c r="B479" s="27">
        <v>42069</v>
      </c>
      <c r="C479" s="6" t="s">
        <v>2694</v>
      </c>
      <c r="D479" s="5" t="s">
        <v>41</v>
      </c>
      <c r="E479" s="9"/>
      <c r="F479" s="7" t="s">
        <v>2695</v>
      </c>
      <c r="G479" s="8"/>
      <c r="H479" s="1" t="s">
        <v>2284</v>
      </c>
      <c r="I479" s="1" t="s">
        <v>1846</v>
      </c>
      <c r="J479" s="1" t="s">
        <v>1429</v>
      </c>
      <c r="K479" s="1" t="s">
        <v>208</v>
      </c>
      <c r="L479" s="1" t="s">
        <v>2253</v>
      </c>
      <c r="M479" s="10">
        <v>35000000</v>
      </c>
      <c r="N479" s="10">
        <v>14400000</v>
      </c>
      <c r="O479" s="11"/>
      <c r="P479" s="4"/>
      <c r="Q479" s="4"/>
      <c r="R479" s="4"/>
      <c r="S479" s="4"/>
      <c r="T479" s="4"/>
      <c r="U479" s="4"/>
      <c r="V479" s="4"/>
    </row>
    <row r="480" spans="1:22" ht="15.75" customHeight="1" x14ac:dyDescent="0.2">
      <c r="A480" s="5" t="s">
        <v>2696</v>
      </c>
      <c r="B480" s="27">
        <v>41840</v>
      </c>
      <c r="C480" s="6" t="s">
        <v>2697</v>
      </c>
      <c r="D480" s="5" t="s">
        <v>16</v>
      </c>
      <c r="E480" s="9"/>
      <c r="F480" s="7" t="s">
        <v>2698</v>
      </c>
      <c r="G480" s="8"/>
      <c r="H480" s="1" t="s">
        <v>2699</v>
      </c>
      <c r="I480" s="1" t="s">
        <v>2700</v>
      </c>
      <c r="J480" s="1" t="s">
        <v>2701</v>
      </c>
      <c r="K480" s="1" t="s">
        <v>2702</v>
      </c>
      <c r="L480" s="9"/>
      <c r="M480" s="10">
        <v>1000000</v>
      </c>
      <c r="N480" s="10">
        <v>64099999.999999993</v>
      </c>
      <c r="O480" s="11"/>
      <c r="P480" s="4"/>
      <c r="Q480" s="4"/>
      <c r="R480" s="4"/>
      <c r="S480" s="4"/>
      <c r="T480" s="4"/>
      <c r="U480" s="4"/>
      <c r="V480" s="4"/>
    </row>
    <row r="481" spans="1:22" ht="15.75" customHeight="1" x14ac:dyDescent="0.2">
      <c r="A481" s="5" t="s">
        <v>2703</v>
      </c>
      <c r="B481" s="27">
        <v>42214</v>
      </c>
      <c r="C481" s="6" t="s">
        <v>2704</v>
      </c>
      <c r="D481" s="5" t="s">
        <v>144</v>
      </c>
      <c r="E481" s="5" t="s">
        <v>41</v>
      </c>
      <c r="F481" s="7" t="s">
        <v>2705</v>
      </c>
      <c r="G481" s="7" t="s">
        <v>2706</v>
      </c>
      <c r="H481" s="1" t="s">
        <v>655</v>
      </c>
      <c r="I481" s="1" t="s">
        <v>269</v>
      </c>
      <c r="J481" s="1" t="s">
        <v>1754</v>
      </c>
      <c r="K481" s="1" t="s">
        <v>358</v>
      </c>
      <c r="L481" s="1" t="s">
        <v>982</v>
      </c>
      <c r="M481" s="10">
        <v>31000000</v>
      </c>
      <c r="N481" s="10">
        <v>104900000</v>
      </c>
      <c r="O481" s="11"/>
      <c r="P481" s="4"/>
      <c r="Q481" s="4"/>
      <c r="R481" s="4"/>
      <c r="S481" s="4"/>
      <c r="T481" s="4"/>
      <c r="U481" s="4"/>
      <c r="V481" s="4"/>
    </row>
    <row r="482" spans="1:22" ht="15.75" customHeight="1" x14ac:dyDescent="0.2">
      <c r="A482" s="5" t="s">
        <v>2707</v>
      </c>
      <c r="B482" s="27">
        <v>41677</v>
      </c>
      <c r="C482" s="6" t="s">
        <v>2708</v>
      </c>
      <c r="D482" s="5" t="s">
        <v>23</v>
      </c>
      <c r="E482" s="5" t="s">
        <v>182</v>
      </c>
      <c r="F482" s="7" t="s">
        <v>2709</v>
      </c>
      <c r="G482" s="8"/>
      <c r="H482" s="1" t="s">
        <v>2710</v>
      </c>
      <c r="I482" s="1" t="s">
        <v>2130</v>
      </c>
      <c r="J482" s="1" t="s">
        <v>2711</v>
      </c>
      <c r="K482" s="9"/>
      <c r="L482" s="9"/>
      <c r="M482" s="10">
        <v>30000000</v>
      </c>
      <c r="N482" s="10">
        <v>15400000</v>
      </c>
      <c r="O482" s="11"/>
      <c r="P482" s="4"/>
      <c r="Q482" s="4"/>
      <c r="R482" s="4"/>
      <c r="S482" s="4"/>
      <c r="T482" s="4"/>
      <c r="U482" s="4"/>
      <c r="V482" s="4"/>
    </row>
    <row r="483" spans="1:22" ht="15.75" customHeight="1" x14ac:dyDescent="0.2">
      <c r="A483" s="5" t="s">
        <v>2712</v>
      </c>
      <c r="B483" s="27">
        <v>41712</v>
      </c>
      <c r="C483" s="6" t="s">
        <v>2713</v>
      </c>
      <c r="D483" s="5" t="s">
        <v>322</v>
      </c>
      <c r="E483" s="5" t="s">
        <v>63</v>
      </c>
      <c r="F483" s="7" t="s">
        <v>2714</v>
      </c>
      <c r="G483" s="8"/>
      <c r="H483" s="1" t="s">
        <v>270</v>
      </c>
      <c r="I483" s="1" t="s">
        <v>2715</v>
      </c>
      <c r="J483" s="1" t="s">
        <v>345</v>
      </c>
      <c r="K483" s="1" t="s">
        <v>2716</v>
      </c>
      <c r="L483" s="1" t="s">
        <v>2717</v>
      </c>
      <c r="M483" s="10">
        <v>6000000</v>
      </c>
      <c r="N483" s="10">
        <v>3500000</v>
      </c>
      <c r="O483" s="11"/>
      <c r="P483" s="4"/>
      <c r="Q483" s="4"/>
      <c r="R483" s="4"/>
      <c r="S483" s="4"/>
      <c r="T483" s="4"/>
      <c r="U483" s="4"/>
      <c r="V483" s="4"/>
    </row>
    <row r="484" spans="1:22" ht="15.75" customHeight="1" x14ac:dyDescent="0.2">
      <c r="A484" s="5" t="s">
        <v>2718</v>
      </c>
      <c r="B484" s="27">
        <v>42333</v>
      </c>
      <c r="C484" s="6" t="s">
        <v>2719</v>
      </c>
      <c r="D484" s="5" t="s">
        <v>16</v>
      </c>
      <c r="E484" s="9"/>
      <c r="F484" s="7" t="s">
        <v>2720</v>
      </c>
      <c r="G484" s="8"/>
      <c r="H484" s="1" t="s">
        <v>2608</v>
      </c>
      <c r="I484" s="1" t="s">
        <v>2660</v>
      </c>
      <c r="J484" s="1" t="s">
        <v>2721</v>
      </c>
      <c r="K484" s="1" t="s">
        <v>2722</v>
      </c>
      <c r="L484" s="9"/>
      <c r="M484" s="10">
        <v>40000000</v>
      </c>
      <c r="N484" s="10">
        <v>34200000</v>
      </c>
      <c r="O484" s="11"/>
      <c r="P484" s="4"/>
      <c r="Q484" s="4"/>
      <c r="R484" s="4"/>
      <c r="S484" s="4"/>
      <c r="T484" s="4"/>
      <c r="U484" s="4"/>
      <c r="V484" s="4"/>
    </row>
    <row r="485" spans="1:22" ht="15.75" customHeight="1" x14ac:dyDescent="0.2">
      <c r="A485" s="5" t="s">
        <v>2723</v>
      </c>
      <c r="B485" s="27">
        <v>40963</v>
      </c>
      <c r="C485" s="6" t="s">
        <v>2724</v>
      </c>
      <c r="D485" s="5" t="s">
        <v>41</v>
      </c>
      <c r="E485" s="9"/>
      <c r="F485" s="7" t="s">
        <v>2725</v>
      </c>
      <c r="G485" s="8"/>
      <c r="H485" s="1" t="s">
        <v>246</v>
      </c>
      <c r="I485" s="1" t="s">
        <v>984</v>
      </c>
      <c r="J485" s="1" t="s">
        <v>2726</v>
      </c>
      <c r="K485" s="1" t="s">
        <v>2727</v>
      </c>
      <c r="L485" s="1" t="s">
        <v>2728</v>
      </c>
      <c r="M485" s="10">
        <v>35000000</v>
      </c>
      <c r="N485" s="10">
        <v>24200000</v>
      </c>
      <c r="O485" s="11"/>
      <c r="P485" s="4"/>
      <c r="Q485" s="4"/>
      <c r="R485" s="4"/>
      <c r="S485" s="4"/>
      <c r="T485" s="4"/>
      <c r="U485" s="4"/>
      <c r="V485" s="4"/>
    </row>
    <row r="486" spans="1:22" ht="15.75" customHeight="1" x14ac:dyDescent="0.2">
      <c r="A486" s="5" t="s">
        <v>2729</v>
      </c>
      <c r="B486" s="27">
        <v>42601</v>
      </c>
      <c r="C486" s="6" t="s">
        <v>2730</v>
      </c>
      <c r="D486" s="5" t="s">
        <v>32</v>
      </c>
      <c r="E486" s="5" t="s">
        <v>41</v>
      </c>
      <c r="F486" s="7" t="s">
        <v>2215</v>
      </c>
      <c r="G486" s="8"/>
      <c r="H486" s="1" t="s">
        <v>44</v>
      </c>
      <c r="I486" s="1" t="s">
        <v>768</v>
      </c>
      <c r="J486" s="1" t="s">
        <v>933</v>
      </c>
      <c r="K486" s="1" t="s">
        <v>2731</v>
      </c>
      <c r="L486" s="9"/>
      <c r="M486" s="10">
        <v>40000000</v>
      </c>
      <c r="N486" s="10">
        <v>42700000</v>
      </c>
      <c r="O486" s="11"/>
      <c r="Q486" s="4"/>
      <c r="R486" s="4"/>
      <c r="S486" s="4"/>
      <c r="T486" s="4"/>
      <c r="U486" s="4"/>
      <c r="V486" s="4"/>
    </row>
    <row r="487" spans="1:22" ht="15.75" customHeight="1" x14ac:dyDescent="0.2">
      <c r="A487" s="5" t="s">
        <v>2732</v>
      </c>
      <c r="B487" s="27">
        <v>42244</v>
      </c>
      <c r="C487" s="6" t="s">
        <v>2733</v>
      </c>
      <c r="D487" s="5" t="s">
        <v>63</v>
      </c>
      <c r="E487" s="9"/>
      <c r="F487" s="7" t="s">
        <v>2734</v>
      </c>
      <c r="G487" s="8"/>
      <c r="H487" s="1" t="s">
        <v>2734</v>
      </c>
      <c r="I487" s="1" t="s">
        <v>2735</v>
      </c>
      <c r="J487" s="1" t="s">
        <v>2736</v>
      </c>
      <c r="K487" s="1" t="s">
        <v>2737</v>
      </c>
      <c r="L487" s="1" t="s">
        <v>2738</v>
      </c>
      <c r="M487" s="10">
        <v>3000000</v>
      </c>
      <c r="N487" s="10">
        <v>73700000</v>
      </c>
      <c r="O487" s="11"/>
      <c r="P487" s="4"/>
      <c r="Q487" s="4"/>
      <c r="R487" s="4"/>
      <c r="S487" s="4"/>
      <c r="T487" s="4"/>
      <c r="U487" s="4"/>
      <c r="V487" s="4"/>
    </row>
    <row r="488" spans="1:22" ht="15.75" customHeight="1" x14ac:dyDescent="0.2">
      <c r="A488" s="5" t="s">
        <v>2739</v>
      </c>
      <c r="B488" s="27">
        <v>42531</v>
      </c>
      <c r="C488" s="6" t="s">
        <v>2740</v>
      </c>
      <c r="D488" s="5" t="s">
        <v>23</v>
      </c>
      <c r="E488" s="5" t="s">
        <v>53</v>
      </c>
      <c r="F488" s="7" t="s">
        <v>2741</v>
      </c>
      <c r="G488" s="8"/>
      <c r="H488" s="1" t="s">
        <v>169</v>
      </c>
      <c r="I488" s="1" t="s">
        <v>2742</v>
      </c>
      <c r="J488" s="1" t="s">
        <v>36</v>
      </c>
      <c r="K488" s="1" t="s">
        <v>332</v>
      </c>
      <c r="L488" s="1" t="s">
        <v>153</v>
      </c>
      <c r="M488" s="10">
        <v>160000000</v>
      </c>
      <c r="N488" s="10">
        <v>433500000</v>
      </c>
      <c r="O488" s="11"/>
      <c r="Q488" s="4"/>
      <c r="R488" s="4"/>
      <c r="S488" s="4"/>
      <c r="T488" s="4"/>
      <c r="U488" s="4"/>
      <c r="V488" s="4"/>
    </row>
    <row r="489" spans="1:22" ht="15.75" customHeight="1" x14ac:dyDescent="0.2">
      <c r="A489" s="5" t="s">
        <v>2743</v>
      </c>
      <c r="B489" s="27">
        <v>41306</v>
      </c>
      <c r="C489" s="6" t="s">
        <v>2744</v>
      </c>
      <c r="D489" s="5" t="s">
        <v>41</v>
      </c>
      <c r="E489" s="5" t="s">
        <v>16</v>
      </c>
      <c r="F489" s="7" t="s">
        <v>2389</v>
      </c>
      <c r="G489" s="8"/>
      <c r="H489" s="1" t="s">
        <v>1276</v>
      </c>
      <c r="I489" s="1" t="s">
        <v>1227</v>
      </c>
      <c r="J489" s="1" t="s">
        <v>745</v>
      </c>
      <c r="K489" s="1" t="s">
        <v>455</v>
      </c>
      <c r="L489" s="1" t="s">
        <v>2745</v>
      </c>
      <c r="M489" s="10">
        <v>35000000</v>
      </c>
      <c r="N489" s="10">
        <v>117000000</v>
      </c>
      <c r="O489" s="11"/>
      <c r="P489" s="4"/>
      <c r="Q489" s="4"/>
      <c r="R489" s="4"/>
      <c r="S489" s="4"/>
      <c r="T489" s="4"/>
      <c r="U489" s="4"/>
      <c r="V489" s="4"/>
    </row>
    <row r="490" spans="1:22" ht="15.75" customHeight="1" x14ac:dyDescent="0.2">
      <c r="A490" s="5" t="s">
        <v>2746</v>
      </c>
      <c r="B490" s="27">
        <v>41397</v>
      </c>
      <c r="C490" s="6" t="s">
        <v>2747</v>
      </c>
      <c r="D490" s="5" t="s">
        <v>63</v>
      </c>
      <c r="E490" s="9"/>
      <c r="F490" s="7" t="s">
        <v>2748</v>
      </c>
      <c r="G490" s="7" t="s">
        <v>2749</v>
      </c>
      <c r="H490" s="1" t="s">
        <v>1479</v>
      </c>
      <c r="I490" s="1" t="s">
        <v>2750</v>
      </c>
      <c r="J490" s="1" t="s">
        <v>305</v>
      </c>
      <c r="K490" s="1" t="s">
        <v>2751</v>
      </c>
      <c r="L490" s="1" t="s">
        <v>2752</v>
      </c>
      <c r="M490" s="10">
        <v>5000000</v>
      </c>
      <c r="N490" s="10">
        <v>2700000</v>
      </c>
      <c r="O490" s="11"/>
      <c r="P490" s="4"/>
      <c r="Q490" s="4"/>
      <c r="R490" s="4"/>
      <c r="S490" s="4"/>
      <c r="T490" s="4"/>
      <c r="U490" s="4"/>
      <c r="V490" s="4"/>
    </row>
    <row r="491" spans="1:22" ht="15.75" customHeight="1" x14ac:dyDescent="0.2">
      <c r="A491" s="5" t="s">
        <v>2753</v>
      </c>
      <c r="B491" s="27">
        <v>41047</v>
      </c>
      <c r="C491" s="6" t="s">
        <v>2754</v>
      </c>
      <c r="D491" s="5" t="s">
        <v>41</v>
      </c>
      <c r="E491" s="9"/>
      <c r="F491" s="7" t="s">
        <v>1415</v>
      </c>
      <c r="G491" s="8"/>
      <c r="H491" s="1" t="s">
        <v>240</v>
      </c>
      <c r="I491" s="1" t="s">
        <v>972</v>
      </c>
      <c r="J491" s="1" t="s">
        <v>307</v>
      </c>
      <c r="K491" s="1" t="s">
        <v>1302</v>
      </c>
      <c r="L491" s="1" t="s">
        <v>718</v>
      </c>
      <c r="M491" s="10">
        <v>40000000</v>
      </c>
      <c r="N491" s="10">
        <v>84400000</v>
      </c>
      <c r="O491" s="11"/>
      <c r="P491" s="4"/>
      <c r="Q491" s="4"/>
      <c r="R491" s="4"/>
      <c r="S491" s="4"/>
      <c r="T491" s="4"/>
      <c r="U491" s="4"/>
      <c r="V491" s="4"/>
    </row>
    <row r="492" spans="1:22" ht="15.75" customHeight="1" x14ac:dyDescent="0.2">
      <c r="A492" s="5" t="s">
        <v>2755</v>
      </c>
      <c r="B492" s="27">
        <v>41855</v>
      </c>
      <c r="C492" s="6" t="s">
        <v>2756</v>
      </c>
      <c r="D492" s="5" t="s">
        <v>870</v>
      </c>
      <c r="E492" s="5" t="s">
        <v>63</v>
      </c>
      <c r="F492" s="7" t="s">
        <v>2757</v>
      </c>
      <c r="G492" s="8"/>
      <c r="H492" s="1" t="s">
        <v>2758</v>
      </c>
      <c r="I492" s="1" t="s">
        <v>2759</v>
      </c>
      <c r="J492" s="1" t="s">
        <v>2760</v>
      </c>
      <c r="K492" s="1" t="s">
        <v>2761</v>
      </c>
      <c r="L492" s="9"/>
      <c r="M492" s="10">
        <v>15000000</v>
      </c>
      <c r="N492" s="10">
        <v>30100000</v>
      </c>
      <c r="O492" s="11"/>
      <c r="P492" s="4"/>
      <c r="Q492" s="4"/>
      <c r="R492" s="4"/>
      <c r="S492" s="4"/>
      <c r="T492" s="4"/>
      <c r="U492" s="4"/>
      <c r="V492" s="4"/>
    </row>
    <row r="493" spans="1:22" ht="15.75" customHeight="1" x14ac:dyDescent="0.2">
      <c r="A493" s="5" t="s">
        <v>2762</v>
      </c>
      <c r="B493" s="27">
        <v>41655</v>
      </c>
      <c r="C493" s="6" t="s">
        <v>2763</v>
      </c>
      <c r="D493" s="5" t="s">
        <v>63</v>
      </c>
      <c r="E493" s="9"/>
      <c r="F493" s="7" t="s">
        <v>2764</v>
      </c>
      <c r="G493" s="8"/>
      <c r="H493" s="1" t="s">
        <v>1999</v>
      </c>
      <c r="I493" s="1" t="s">
        <v>768</v>
      </c>
      <c r="J493" s="1" t="s">
        <v>520</v>
      </c>
      <c r="K493" s="1" t="s">
        <v>2765</v>
      </c>
      <c r="L493" s="9"/>
      <c r="M493" s="10">
        <v>3300000</v>
      </c>
      <c r="N493" s="10">
        <v>49000000</v>
      </c>
      <c r="O493" s="11"/>
      <c r="P493" s="4"/>
      <c r="Q493" s="4"/>
      <c r="R493" s="4"/>
      <c r="S493" s="4"/>
      <c r="T493" s="4"/>
      <c r="U493" s="4"/>
      <c r="V493" s="4"/>
    </row>
    <row r="494" spans="1:22" ht="15.75" customHeight="1" x14ac:dyDescent="0.2">
      <c r="A494" s="5" t="s">
        <v>2766</v>
      </c>
      <c r="B494" s="27">
        <v>42433</v>
      </c>
      <c r="C494" s="6" t="s">
        <v>2767</v>
      </c>
      <c r="D494" s="5" t="s">
        <v>63</v>
      </c>
      <c r="E494" s="5" t="s">
        <v>41</v>
      </c>
      <c r="F494" s="7" t="s">
        <v>2768</v>
      </c>
      <c r="G494" s="7" t="s">
        <v>2769</v>
      </c>
      <c r="H494" s="1" t="s">
        <v>1890</v>
      </c>
      <c r="I494" s="1" t="s">
        <v>1966</v>
      </c>
      <c r="J494" s="1" t="s">
        <v>2231</v>
      </c>
      <c r="K494" s="1" t="s">
        <v>1528</v>
      </c>
      <c r="L494" s="1" t="s">
        <v>1700</v>
      </c>
      <c r="M494" s="10">
        <v>35000000</v>
      </c>
      <c r="N494" s="10">
        <v>24900000</v>
      </c>
      <c r="O494" s="11"/>
      <c r="P494" s="4"/>
      <c r="Q494" s="4"/>
      <c r="R494" s="4"/>
      <c r="S494" s="4"/>
      <c r="T494" s="4"/>
      <c r="U494" s="4"/>
      <c r="V494" s="4"/>
    </row>
    <row r="495" spans="1:22" ht="15.75" customHeight="1" x14ac:dyDescent="0.2">
      <c r="A495" s="5" t="s">
        <v>2770</v>
      </c>
      <c r="B495" s="27">
        <v>41453</v>
      </c>
      <c r="C495" s="6" t="s">
        <v>2771</v>
      </c>
      <c r="D495" s="5" t="s">
        <v>23</v>
      </c>
      <c r="E495" s="9"/>
      <c r="F495" s="7" t="s">
        <v>1043</v>
      </c>
      <c r="G495" s="8"/>
      <c r="H495" s="1" t="s">
        <v>45</v>
      </c>
      <c r="I495" s="1" t="s">
        <v>239</v>
      </c>
      <c r="J495" s="1" t="s">
        <v>2772</v>
      </c>
      <c r="K495" s="1" t="s">
        <v>2773</v>
      </c>
      <c r="L495" s="1" t="s">
        <v>1088</v>
      </c>
      <c r="M495" s="10">
        <v>150000000</v>
      </c>
      <c r="N495" s="10">
        <v>205000000</v>
      </c>
      <c r="O495" s="11"/>
      <c r="P495" s="4"/>
      <c r="Q495" s="4"/>
      <c r="R495" s="4"/>
      <c r="S495" s="4"/>
      <c r="T495" s="4"/>
      <c r="U495" s="4"/>
      <c r="V495" s="4"/>
    </row>
    <row r="496" spans="1:22" ht="15.75" customHeight="1" x14ac:dyDescent="0.2">
      <c r="A496" s="5" t="s">
        <v>2774</v>
      </c>
      <c r="B496" s="27">
        <v>41880</v>
      </c>
      <c r="C496" s="6" t="s">
        <v>2775</v>
      </c>
      <c r="D496" s="5" t="s">
        <v>63</v>
      </c>
      <c r="E496" s="5"/>
      <c r="F496" s="7" t="s">
        <v>2776</v>
      </c>
      <c r="G496" s="8"/>
      <c r="H496" s="1" t="s">
        <v>988</v>
      </c>
      <c r="I496" s="1" t="s">
        <v>2777</v>
      </c>
      <c r="J496" s="1" t="s">
        <v>2024</v>
      </c>
      <c r="K496" s="1" t="s">
        <v>2778</v>
      </c>
      <c r="L496" s="9"/>
      <c r="M496" s="10">
        <v>15000000</v>
      </c>
      <c r="N496" s="10">
        <v>52500000</v>
      </c>
      <c r="O496" s="11"/>
      <c r="P496" s="4"/>
      <c r="Q496" s="4"/>
      <c r="R496" s="4"/>
      <c r="S496" s="4"/>
      <c r="T496" s="4"/>
      <c r="U496" s="4"/>
      <c r="V496" s="4"/>
    </row>
    <row r="497" spans="1:22" ht="15.75" customHeight="1" x14ac:dyDescent="0.2">
      <c r="A497" s="5" t="s">
        <v>2779</v>
      </c>
      <c r="B497" s="27">
        <v>41683</v>
      </c>
      <c r="C497" s="6" t="s">
        <v>2780</v>
      </c>
      <c r="D497" s="5" t="s">
        <v>63</v>
      </c>
      <c r="E497" s="5" t="s">
        <v>53</v>
      </c>
      <c r="F497" s="7" t="s">
        <v>2781</v>
      </c>
      <c r="G497" s="8"/>
      <c r="H497" s="1" t="s">
        <v>573</v>
      </c>
      <c r="I497" s="1" t="s">
        <v>1209</v>
      </c>
      <c r="J497" s="1" t="s">
        <v>2721</v>
      </c>
      <c r="K497" s="1" t="s">
        <v>1473</v>
      </c>
      <c r="L497" s="1" t="s">
        <v>161</v>
      </c>
      <c r="M497" s="10">
        <v>60000000</v>
      </c>
      <c r="N497" s="10">
        <v>31100000</v>
      </c>
      <c r="O497" s="11"/>
      <c r="P497" s="4"/>
      <c r="Q497" s="4"/>
      <c r="R497" s="4"/>
      <c r="S497" s="4"/>
      <c r="T497" s="4"/>
      <c r="U497" s="4"/>
      <c r="V497" s="4"/>
    </row>
    <row r="498" spans="1:22" ht="15.75" customHeight="1" x14ac:dyDescent="0.2">
      <c r="A498" s="5" t="s">
        <v>2782</v>
      </c>
      <c r="B498" s="27">
        <v>41657</v>
      </c>
      <c r="C498" s="6" t="s">
        <v>2783</v>
      </c>
      <c r="D498" s="5" t="s">
        <v>63</v>
      </c>
      <c r="E498" s="5" t="s">
        <v>41</v>
      </c>
      <c r="F498" s="7" t="s">
        <v>2784</v>
      </c>
      <c r="G498" s="8"/>
      <c r="H498" s="1" t="s">
        <v>2784</v>
      </c>
      <c r="I498" s="1" t="s">
        <v>1392</v>
      </c>
      <c r="J498" s="1" t="s">
        <v>971</v>
      </c>
      <c r="K498" s="1" t="s">
        <v>2785</v>
      </c>
      <c r="L498" s="1" t="s">
        <v>2786</v>
      </c>
      <c r="M498" s="10">
        <v>6000000</v>
      </c>
      <c r="N498" s="10">
        <v>5500000</v>
      </c>
      <c r="O498" s="11"/>
      <c r="P498" s="4"/>
      <c r="Q498" s="4"/>
      <c r="R498" s="4"/>
      <c r="S498" s="4"/>
      <c r="T498" s="4"/>
      <c r="U498" s="4"/>
      <c r="V498" s="4"/>
    </row>
    <row r="499" spans="1:22" ht="15.75" customHeight="1" x14ac:dyDescent="0.2">
      <c r="A499" s="5" t="s">
        <v>2787</v>
      </c>
      <c r="B499" s="27">
        <v>42095</v>
      </c>
      <c r="C499" s="6" t="s">
        <v>2788</v>
      </c>
      <c r="D499" s="5" t="s">
        <v>63</v>
      </c>
      <c r="E499" s="9"/>
      <c r="F499" s="7" t="s">
        <v>2789</v>
      </c>
      <c r="G499" s="8"/>
      <c r="H499" s="1" t="s">
        <v>763</v>
      </c>
      <c r="I499" s="1" t="s">
        <v>579</v>
      </c>
      <c r="J499" s="1" t="s">
        <v>416</v>
      </c>
      <c r="K499" s="1" t="s">
        <v>2196</v>
      </c>
      <c r="L499" s="1" t="s">
        <v>2790</v>
      </c>
      <c r="M499" s="10">
        <v>11000000</v>
      </c>
      <c r="N499" s="10">
        <v>61600000</v>
      </c>
      <c r="O499" s="11"/>
      <c r="P499" s="4"/>
      <c r="Q499" s="4"/>
      <c r="R499" s="4"/>
      <c r="S499" s="4"/>
      <c r="T499" s="4"/>
      <c r="U499" s="4"/>
      <c r="V499" s="4"/>
    </row>
    <row r="500" spans="1:22" ht="15.75" customHeight="1" x14ac:dyDescent="0.2">
      <c r="A500" s="5" t="s">
        <v>2791</v>
      </c>
      <c r="B500" s="27">
        <v>41180</v>
      </c>
      <c r="C500" s="6" t="s">
        <v>2792</v>
      </c>
      <c r="D500" s="5" t="s">
        <v>63</v>
      </c>
      <c r="E500" s="9"/>
      <c r="F500" s="7" t="s">
        <v>2793</v>
      </c>
      <c r="G500" s="8"/>
      <c r="H500" s="1" t="s">
        <v>316</v>
      </c>
      <c r="I500" s="1" t="s">
        <v>2772</v>
      </c>
      <c r="J500" s="1" t="s">
        <v>2794</v>
      </c>
      <c r="K500" s="1" t="s">
        <v>1360</v>
      </c>
      <c r="L500" s="1" t="s">
        <v>2795</v>
      </c>
      <c r="M500" s="10">
        <v>19000000</v>
      </c>
      <c r="N500" s="10">
        <v>5400000</v>
      </c>
      <c r="O500" s="11"/>
      <c r="P500" s="4"/>
      <c r="Q500" s="4"/>
      <c r="R500" s="4"/>
      <c r="S500" s="4"/>
      <c r="T500" s="4"/>
      <c r="U500" s="4"/>
      <c r="V500" s="4"/>
    </row>
    <row r="501" spans="1:22" ht="15.75" customHeight="1" x14ac:dyDescent="0.2">
      <c r="A501" s="5" t="s">
        <v>2796</v>
      </c>
      <c r="B501" s="27">
        <v>42293</v>
      </c>
      <c r="C501" s="6" t="s">
        <v>2797</v>
      </c>
      <c r="D501" s="5" t="s">
        <v>63</v>
      </c>
      <c r="E501" s="9"/>
      <c r="F501" s="7" t="s">
        <v>2798</v>
      </c>
      <c r="G501" s="8"/>
      <c r="H501" s="1" t="s">
        <v>1366</v>
      </c>
      <c r="I501" s="1" t="s">
        <v>2799</v>
      </c>
      <c r="J501" s="1" t="s">
        <v>2800</v>
      </c>
      <c r="K501" s="1" t="s">
        <v>1516</v>
      </c>
      <c r="L501" s="1" t="s">
        <v>851</v>
      </c>
      <c r="M501" s="10">
        <v>13000000</v>
      </c>
      <c r="N501" s="10">
        <v>14400000</v>
      </c>
      <c r="O501" s="11"/>
      <c r="P501" s="4"/>
      <c r="Q501" s="4"/>
      <c r="R501" s="4"/>
      <c r="S501" s="4"/>
      <c r="T501" s="4"/>
      <c r="U501" s="4"/>
      <c r="V501" s="4"/>
    </row>
    <row r="502" spans="1:22" ht="15.75" customHeight="1" x14ac:dyDescent="0.2">
      <c r="A502" s="5" t="s">
        <v>2801</v>
      </c>
      <c r="B502" s="27">
        <v>41446</v>
      </c>
      <c r="C502" s="6" t="s">
        <v>2802</v>
      </c>
      <c r="D502" s="5" t="s">
        <v>23</v>
      </c>
      <c r="E502" s="5" t="s">
        <v>16</v>
      </c>
      <c r="F502" s="7" t="s">
        <v>2803</v>
      </c>
      <c r="G502" s="8"/>
      <c r="H502" s="1" t="s">
        <v>420</v>
      </c>
      <c r="I502" s="1" t="s">
        <v>1032</v>
      </c>
      <c r="J502" s="1" t="s">
        <v>25</v>
      </c>
      <c r="K502" s="1" t="s">
        <v>2804</v>
      </c>
      <c r="L502" s="1" t="s">
        <v>176</v>
      </c>
      <c r="M502" s="10">
        <v>190000000</v>
      </c>
      <c r="N502" s="10">
        <v>540000000</v>
      </c>
      <c r="O502" s="11"/>
      <c r="P502" s="4"/>
      <c r="Q502" s="4"/>
      <c r="R502" s="4"/>
      <c r="S502" s="4"/>
      <c r="T502" s="4"/>
      <c r="U502" s="4"/>
      <c r="V502" s="4"/>
    </row>
    <row r="503" spans="1:22" ht="15.75" customHeight="1" x14ac:dyDescent="0.2">
      <c r="A503" s="5" t="s">
        <v>2805</v>
      </c>
      <c r="B503" s="27">
        <v>40998</v>
      </c>
      <c r="C503" s="6" t="s">
        <v>2806</v>
      </c>
      <c r="D503" s="5" t="s">
        <v>23</v>
      </c>
      <c r="E503" s="5" t="s">
        <v>144</v>
      </c>
      <c r="F503" s="7" t="s">
        <v>1984</v>
      </c>
      <c r="G503" s="8"/>
      <c r="H503" s="1" t="s">
        <v>1300</v>
      </c>
      <c r="I503" s="1" t="s">
        <v>138</v>
      </c>
      <c r="J503" s="1" t="s">
        <v>926</v>
      </c>
      <c r="K503" s="1" t="s">
        <v>1621</v>
      </c>
      <c r="L503" s="1" t="s">
        <v>899</v>
      </c>
      <c r="M503" s="10">
        <v>150000000</v>
      </c>
      <c r="N503" s="10">
        <v>305300000</v>
      </c>
      <c r="O503" s="11"/>
      <c r="P503" s="4"/>
      <c r="Q503" s="4"/>
      <c r="R503" s="4"/>
      <c r="S503" s="4"/>
      <c r="T503" s="4"/>
      <c r="U503" s="4"/>
      <c r="V503" s="4"/>
    </row>
    <row r="504" spans="1:22" ht="15.75" customHeight="1" x14ac:dyDescent="0.2">
      <c r="A504" s="5" t="s">
        <v>2807</v>
      </c>
      <c r="B504" s="27">
        <v>42499</v>
      </c>
      <c r="C504" s="6" t="s">
        <v>2808</v>
      </c>
      <c r="D504" s="5" t="s">
        <v>23</v>
      </c>
      <c r="E504" s="5"/>
      <c r="F504" s="7" t="s">
        <v>2809</v>
      </c>
      <c r="G504" s="8"/>
      <c r="H504" s="1" t="s">
        <v>2660</v>
      </c>
      <c r="I504" s="1" t="s">
        <v>1677</v>
      </c>
      <c r="J504" s="1" t="s">
        <v>1151</v>
      </c>
      <c r="K504" s="1" t="s">
        <v>114</v>
      </c>
      <c r="L504" s="1" t="s">
        <v>1276</v>
      </c>
      <c r="M504" s="10">
        <v>178000000</v>
      </c>
      <c r="N504" s="10">
        <v>544600000</v>
      </c>
      <c r="O504" s="11"/>
      <c r="P504" s="4"/>
      <c r="Q504" s="4"/>
      <c r="R504" s="4"/>
      <c r="S504" s="4"/>
      <c r="T504" s="4"/>
      <c r="U504" s="4"/>
      <c r="V504" s="4"/>
    </row>
    <row r="505" spans="1:22" ht="15.75" customHeight="1" x14ac:dyDescent="0.2">
      <c r="A505" s="5" t="s">
        <v>2810</v>
      </c>
      <c r="B505" s="27">
        <v>41769</v>
      </c>
      <c r="C505" s="6" t="s">
        <v>2811</v>
      </c>
      <c r="D505" s="5" t="s">
        <v>23</v>
      </c>
      <c r="E505" s="5" t="s">
        <v>144</v>
      </c>
      <c r="F505" s="7" t="s">
        <v>2809</v>
      </c>
      <c r="G505" s="8"/>
      <c r="H505" s="1" t="s">
        <v>463</v>
      </c>
      <c r="I505" s="1" t="s">
        <v>2660</v>
      </c>
      <c r="J505" s="1" t="s">
        <v>1677</v>
      </c>
      <c r="K505" s="1" t="s">
        <v>2091</v>
      </c>
      <c r="L505" s="1" t="s">
        <v>1151</v>
      </c>
      <c r="M505" s="10">
        <v>200000000</v>
      </c>
      <c r="N505" s="10">
        <v>747900000</v>
      </c>
      <c r="O505" s="11"/>
      <c r="P505" s="4"/>
      <c r="Q505" s="4"/>
      <c r="R505" s="4"/>
      <c r="S505" s="4"/>
      <c r="T505" s="4"/>
      <c r="U505" s="4"/>
      <c r="V505" s="4"/>
    </row>
    <row r="506" spans="1:22" ht="15.75" customHeight="1" x14ac:dyDescent="0.2">
      <c r="A506" s="5" t="s">
        <v>2812</v>
      </c>
      <c r="B506" s="27">
        <v>41509</v>
      </c>
      <c r="C506" s="6" t="s">
        <v>2813</v>
      </c>
      <c r="D506" s="5" t="s">
        <v>16</v>
      </c>
      <c r="E506" s="9"/>
      <c r="F506" s="7" t="s">
        <v>2814</v>
      </c>
      <c r="G506" s="8"/>
      <c r="H506" s="1" t="s">
        <v>2815</v>
      </c>
      <c r="I506" s="1" t="s">
        <v>2816</v>
      </c>
      <c r="J506" s="1" t="s">
        <v>2817</v>
      </c>
      <c r="K506" s="1" t="s">
        <v>2818</v>
      </c>
      <c r="L506" s="1" t="s">
        <v>2819</v>
      </c>
      <c r="M506" s="10">
        <v>1000000</v>
      </c>
      <c r="N506" s="10">
        <v>26800000</v>
      </c>
      <c r="O506" s="11"/>
      <c r="P506" s="4"/>
      <c r="Q506" s="4"/>
      <c r="R506" s="4"/>
      <c r="S506" s="4"/>
      <c r="T506" s="4"/>
      <c r="U506" s="4"/>
      <c r="V506" s="4"/>
    </row>
    <row r="507" spans="1:22" ht="15.75" customHeight="1" x14ac:dyDescent="0.2">
      <c r="A507" s="5" t="s">
        <v>2820</v>
      </c>
      <c r="B507" s="27">
        <v>41262</v>
      </c>
      <c r="C507" s="6" t="s">
        <v>2821</v>
      </c>
      <c r="D507" s="5" t="s">
        <v>63</v>
      </c>
      <c r="E507" s="9"/>
      <c r="F507" s="7" t="s">
        <v>2822</v>
      </c>
      <c r="G507" s="8"/>
      <c r="H507" s="1" t="s">
        <v>115</v>
      </c>
      <c r="I507" s="1" t="s">
        <v>2183</v>
      </c>
      <c r="J507" s="1" t="s">
        <v>352</v>
      </c>
      <c r="K507" s="1" t="s">
        <v>443</v>
      </c>
      <c r="L507" s="1" t="s">
        <v>492</v>
      </c>
      <c r="M507" s="10">
        <v>40000000</v>
      </c>
      <c r="N507" s="10">
        <v>132800000.00000001</v>
      </c>
      <c r="O507" s="11"/>
      <c r="P507" s="4"/>
      <c r="Q507" s="4"/>
      <c r="R507" s="4"/>
      <c r="S507" s="4"/>
      <c r="T507" s="4"/>
      <c r="U507" s="4"/>
      <c r="V507" s="4"/>
    </row>
    <row r="508" spans="1:22" ht="15.75" customHeight="1" x14ac:dyDescent="0.2">
      <c r="A508" s="5" t="s">
        <v>2823</v>
      </c>
      <c r="B508" s="27">
        <v>42054</v>
      </c>
      <c r="C508" s="6" t="s">
        <v>2824</v>
      </c>
      <c r="D508" s="5" t="s">
        <v>182</v>
      </c>
      <c r="E508" s="5" t="s">
        <v>53</v>
      </c>
      <c r="F508" s="7" t="s">
        <v>2825</v>
      </c>
      <c r="G508" s="8"/>
      <c r="H508" s="1" t="s">
        <v>2826</v>
      </c>
      <c r="I508" s="1" t="s">
        <v>2827</v>
      </c>
      <c r="J508" s="1" t="s">
        <v>2828</v>
      </c>
      <c r="K508" s="1" t="s">
        <v>2829</v>
      </c>
      <c r="L508" s="1" t="s">
        <v>2830</v>
      </c>
      <c r="M508" s="10">
        <v>30000000</v>
      </c>
      <c r="N508" s="10">
        <v>64470000</v>
      </c>
      <c r="O508" s="11"/>
      <c r="P508" s="4"/>
      <c r="Q508" s="4"/>
      <c r="R508" s="4"/>
      <c r="S508" s="4"/>
      <c r="T508" s="4"/>
      <c r="U508" s="4"/>
      <c r="V508" s="4"/>
    </row>
    <row r="509" spans="1:22" ht="15.75" customHeight="1" x14ac:dyDescent="0.2">
      <c r="A509" s="5" t="s">
        <v>2831</v>
      </c>
      <c r="B509" s="27">
        <v>42412</v>
      </c>
      <c r="C509" s="6" t="s">
        <v>2832</v>
      </c>
      <c r="D509" s="5" t="s">
        <v>41</v>
      </c>
      <c r="E509" s="9"/>
      <c r="F509" s="7" t="s">
        <v>1443</v>
      </c>
      <c r="G509" s="8"/>
      <c r="H509" s="1" t="s">
        <v>1443</v>
      </c>
      <c r="I509" s="1" t="s">
        <v>1445</v>
      </c>
      <c r="J509" s="1" t="s">
        <v>2833</v>
      </c>
      <c r="K509" s="1" t="s">
        <v>545</v>
      </c>
      <c r="L509" s="1" t="s">
        <v>2834</v>
      </c>
      <c r="M509" s="10">
        <v>50000000</v>
      </c>
      <c r="N509" s="10">
        <v>56000000</v>
      </c>
      <c r="O509" s="11"/>
      <c r="P509" s="4"/>
      <c r="Q509" s="4"/>
      <c r="R509" s="4"/>
      <c r="S509" s="4"/>
      <c r="T509" s="4"/>
      <c r="U509" s="4"/>
      <c r="V509" s="4"/>
    </row>
    <row r="510" spans="1:22" ht="15.75" customHeight="1" x14ac:dyDescent="0.2"/>
    <row r="511" spans="1:22" ht="15.75" customHeight="1" x14ac:dyDescent="0.2"/>
    <row r="512" spans="1:2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C3" r:id="rId1" xr:uid="{00000000-0004-0000-0000-000001000000}"/>
    <hyperlink ref="C4" r:id="rId2" xr:uid="{00000000-0004-0000-0000-000002000000}"/>
    <hyperlink ref="C5" r:id="rId3" xr:uid="{00000000-0004-0000-0000-000003000000}"/>
    <hyperlink ref="C6" r:id="rId4" xr:uid="{00000000-0004-0000-0000-000004000000}"/>
    <hyperlink ref="C7" r:id="rId5" xr:uid="{00000000-0004-0000-0000-000005000000}"/>
    <hyperlink ref="C8" r:id="rId6" xr:uid="{00000000-0004-0000-0000-000006000000}"/>
    <hyperlink ref="C9" r:id="rId7" xr:uid="{00000000-0004-0000-0000-000007000000}"/>
    <hyperlink ref="C10" r:id="rId8" xr:uid="{00000000-0004-0000-0000-000008000000}"/>
    <hyperlink ref="C11" r:id="rId9" xr:uid="{00000000-0004-0000-0000-000009000000}"/>
    <hyperlink ref="C12" r:id="rId10" xr:uid="{00000000-0004-0000-0000-00000A000000}"/>
    <hyperlink ref="C13" r:id="rId11" xr:uid="{00000000-0004-0000-0000-00000B000000}"/>
    <hyperlink ref="C14" r:id="rId12" xr:uid="{00000000-0004-0000-0000-00000C000000}"/>
    <hyperlink ref="C15" r:id="rId13" xr:uid="{00000000-0004-0000-0000-00000D000000}"/>
    <hyperlink ref="C16" r:id="rId14" xr:uid="{00000000-0004-0000-0000-00000E000000}"/>
    <hyperlink ref="C17" r:id="rId15" xr:uid="{00000000-0004-0000-0000-00000F000000}"/>
    <hyperlink ref="C18" r:id="rId16" xr:uid="{00000000-0004-0000-0000-000010000000}"/>
    <hyperlink ref="C19" r:id="rId17" xr:uid="{00000000-0004-0000-0000-000011000000}"/>
    <hyperlink ref="C20" r:id="rId18" xr:uid="{00000000-0004-0000-0000-000012000000}"/>
    <hyperlink ref="C21" r:id="rId19" xr:uid="{00000000-0004-0000-0000-000013000000}"/>
    <hyperlink ref="C22" r:id="rId20" xr:uid="{00000000-0004-0000-0000-000014000000}"/>
    <hyperlink ref="C23" r:id="rId21" xr:uid="{00000000-0004-0000-0000-000015000000}"/>
    <hyperlink ref="C24" r:id="rId22" xr:uid="{00000000-0004-0000-0000-000016000000}"/>
    <hyperlink ref="C25" r:id="rId23" xr:uid="{00000000-0004-0000-0000-000017000000}"/>
    <hyperlink ref="C26" r:id="rId24" xr:uid="{00000000-0004-0000-0000-000018000000}"/>
    <hyperlink ref="C27" r:id="rId25" xr:uid="{00000000-0004-0000-0000-000019000000}"/>
    <hyperlink ref="C28" r:id="rId26" xr:uid="{00000000-0004-0000-0000-00001A000000}"/>
    <hyperlink ref="C29" r:id="rId27" xr:uid="{00000000-0004-0000-0000-00001B000000}"/>
    <hyperlink ref="C30" r:id="rId28" xr:uid="{00000000-0004-0000-0000-00001C000000}"/>
    <hyperlink ref="C31" r:id="rId29" xr:uid="{00000000-0004-0000-0000-00001D000000}"/>
    <hyperlink ref="C32" r:id="rId30" xr:uid="{00000000-0004-0000-0000-00001E000000}"/>
    <hyperlink ref="C33" r:id="rId31" xr:uid="{00000000-0004-0000-0000-00001F000000}"/>
    <hyperlink ref="C34" r:id="rId32" xr:uid="{00000000-0004-0000-0000-000020000000}"/>
    <hyperlink ref="C35" r:id="rId33" xr:uid="{00000000-0004-0000-0000-000021000000}"/>
    <hyperlink ref="C36" r:id="rId34" xr:uid="{00000000-0004-0000-0000-000022000000}"/>
    <hyperlink ref="C37" r:id="rId35" xr:uid="{00000000-0004-0000-0000-000023000000}"/>
    <hyperlink ref="C38" r:id="rId36" xr:uid="{00000000-0004-0000-0000-000024000000}"/>
    <hyperlink ref="C39" r:id="rId37" xr:uid="{00000000-0004-0000-0000-000025000000}"/>
    <hyperlink ref="C40" r:id="rId38" xr:uid="{00000000-0004-0000-0000-000026000000}"/>
    <hyperlink ref="C41" r:id="rId39" xr:uid="{00000000-0004-0000-0000-000027000000}"/>
    <hyperlink ref="C42" r:id="rId40" xr:uid="{00000000-0004-0000-0000-000028000000}"/>
    <hyperlink ref="C43" r:id="rId41" xr:uid="{00000000-0004-0000-0000-000029000000}"/>
    <hyperlink ref="C44" r:id="rId42" xr:uid="{00000000-0004-0000-0000-00002A000000}"/>
    <hyperlink ref="C45" r:id="rId43" xr:uid="{00000000-0004-0000-0000-00002B000000}"/>
    <hyperlink ref="C46" r:id="rId44" xr:uid="{00000000-0004-0000-0000-00002C000000}"/>
    <hyperlink ref="C47" r:id="rId45" xr:uid="{00000000-0004-0000-0000-00002D000000}"/>
    <hyperlink ref="C48" r:id="rId46" xr:uid="{00000000-0004-0000-0000-00002E000000}"/>
    <hyperlink ref="C49" r:id="rId47" xr:uid="{00000000-0004-0000-0000-00002F000000}"/>
    <hyperlink ref="C50" r:id="rId48" xr:uid="{00000000-0004-0000-0000-000030000000}"/>
    <hyperlink ref="C51" r:id="rId49" xr:uid="{00000000-0004-0000-0000-000031000000}"/>
    <hyperlink ref="C52" r:id="rId50" xr:uid="{00000000-0004-0000-0000-000032000000}"/>
    <hyperlink ref="C53" r:id="rId51" xr:uid="{00000000-0004-0000-0000-000033000000}"/>
    <hyperlink ref="C54" r:id="rId52" xr:uid="{00000000-0004-0000-0000-000034000000}"/>
    <hyperlink ref="C55" r:id="rId53" xr:uid="{00000000-0004-0000-0000-000035000000}"/>
    <hyperlink ref="C56" r:id="rId54" xr:uid="{00000000-0004-0000-0000-000036000000}"/>
    <hyperlink ref="C57" r:id="rId55" xr:uid="{00000000-0004-0000-0000-000037000000}"/>
    <hyperlink ref="C58" r:id="rId56" xr:uid="{00000000-0004-0000-0000-000038000000}"/>
    <hyperlink ref="C59" r:id="rId57" xr:uid="{00000000-0004-0000-0000-000039000000}"/>
    <hyperlink ref="C60" r:id="rId58" xr:uid="{00000000-0004-0000-0000-00003A000000}"/>
    <hyperlink ref="C61" r:id="rId59" xr:uid="{00000000-0004-0000-0000-00003B000000}"/>
    <hyperlink ref="C62" r:id="rId60" xr:uid="{00000000-0004-0000-0000-00003C000000}"/>
    <hyperlink ref="C63" r:id="rId61" xr:uid="{00000000-0004-0000-0000-00003D000000}"/>
    <hyperlink ref="C64" r:id="rId62" xr:uid="{00000000-0004-0000-0000-00003E000000}"/>
    <hyperlink ref="C65" r:id="rId63" xr:uid="{00000000-0004-0000-0000-00003F000000}"/>
    <hyperlink ref="C66" r:id="rId64" xr:uid="{00000000-0004-0000-0000-000040000000}"/>
    <hyperlink ref="C67" r:id="rId65" xr:uid="{00000000-0004-0000-0000-000041000000}"/>
    <hyperlink ref="C68" r:id="rId66" xr:uid="{00000000-0004-0000-0000-000042000000}"/>
    <hyperlink ref="C69" r:id="rId67" xr:uid="{00000000-0004-0000-0000-000043000000}"/>
    <hyperlink ref="C70" r:id="rId68" xr:uid="{00000000-0004-0000-0000-000044000000}"/>
    <hyperlink ref="C71" r:id="rId69" xr:uid="{00000000-0004-0000-0000-000045000000}"/>
    <hyperlink ref="C72" r:id="rId70" xr:uid="{00000000-0004-0000-0000-000046000000}"/>
    <hyperlink ref="C73" r:id="rId71" xr:uid="{00000000-0004-0000-0000-000047000000}"/>
    <hyperlink ref="C74" r:id="rId72" xr:uid="{00000000-0004-0000-0000-000048000000}"/>
    <hyperlink ref="C75" r:id="rId73" xr:uid="{00000000-0004-0000-0000-000049000000}"/>
    <hyperlink ref="C76" r:id="rId74" xr:uid="{00000000-0004-0000-0000-00004A000000}"/>
    <hyperlink ref="C77" r:id="rId75" xr:uid="{00000000-0004-0000-0000-00004B000000}"/>
    <hyperlink ref="C78" r:id="rId76" xr:uid="{00000000-0004-0000-0000-00004C000000}"/>
    <hyperlink ref="C79" r:id="rId77" xr:uid="{00000000-0004-0000-0000-00004D000000}"/>
    <hyperlink ref="C80" r:id="rId78" xr:uid="{00000000-0004-0000-0000-00004E000000}"/>
    <hyperlink ref="C81" r:id="rId79" xr:uid="{00000000-0004-0000-0000-00004F000000}"/>
    <hyperlink ref="C82" r:id="rId80" xr:uid="{00000000-0004-0000-0000-000050000000}"/>
    <hyperlink ref="C83" r:id="rId81" xr:uid="{00000000-0004-0000-0000-000051000000}"/>
    <hyperlink ref="C84" r:id="rId82" xr:uid="{00000000-0004-0000-0000-000052000000}"/>
    <hyperlink ref="C85" r:id="rId83" xr:uid="{00000000-0004-0000-0000-000053000000}"/>
    <hyperlink ref="C86" r:id="rId84" xr:uid="{00000000-0004-0000-0000-000054000000}"/>
    <hyperlink ref="C87" r:id="rId85" xr:uid="{00000000-0004-0000-0000-000055000000}"/>
    <hyperlink ref="C88" r:id="rId86" xr:uid="{00000000-0004-0000-0000-000056000000}"/>
    <hyperlink ref="C89" r:id="rId87" xr:uid="{00000000-0004-0000-0000-000057000000}"/>
    <hyperlink ref="C90" r:id="rId88" xr:uid="{00000000-0004-0000-0000-000058000000}"/>
    <hyperlink ref="C91" r:id="rId89" xr:uid="{00000000-0004-0000-0000-000059000000}"/>
    <hyperlink ref="C92" r:id="rId90" xr:uid="{00000000-0004-0000-0000-00005A000000}"/>
    <hyperlink ref="C93" r:id="rId91" xr:uid="{00000000-0004-0000-0000-00005B000000}"/>
    <hyperlink ref="C94" r:id="rId92" xr:uid="{00000000-0004-0000-0000-00005C000000}"/>
    <hyperlink ref="C95" r:id="rId93" xr:uid="{00000000-0004-0000-0000-00005D000000}"/>
    <hyperlink ref="C96" r:id="rId94" xr:uid="{00000000-0004-0000-0000-00005E000000}"/>
    <hyperlink ref="C97" r:id="rId95" xr:uid="{00000000-0004-0000-0000-00005F000000}"/>
    <hyperlink ref="C98" r:id="rId96" xr:uid="{00000000-0004-0000-0000-000060000000}"/>
    <hyperlink ref="C99" r:id="rId97" xr:uid="{00000000-0004-0000-0000-000061000000}"/>
    <hyperlink ref="C100" r:id="rId98" xr:uid="{00000000-0004-0000-0000-000062000000}"/>
    <hyperlink ref="C101" r:id="rId99" xr:uid="{00000000-0004-0000-0000-000063000000}"/>
    <hyperlink ref="C102" r:id="rId100" xr:uid="{00000000-0004-0000-0000-000064000000}"/>
    <hyperlink ref="C103" r:id="rId101" xr:uid="{00000000-0004-0000-0000-000065000000}"/>
    <hyperlink ref="C104" r:id="rId102" xr:uid="{00000000-0004-0000-0000-000066000000}"/>
    <hyperlink ref="C105" r:id="rId103" xr:uid="{00000000-0004-0000-0000-000067000000}"/>
    <hyperlink ref="C106" r:id="rId104" xr:uid="{00000000-0004-0000-0000-000068000000}"/>
    <hyperlink ref="C107" r:id="rId105" xr:uid="{00000000-0004-0000-0000-000069000000}"/>
    <hyperlink ref="C108" r:id="rId106" xr:uid="{00000000-0004-0000-0000-00006A000000}"/>
    <hyperlink ref="C109" r:id="rId107" xr:uid="{00000000-0004-0000-0000-00006B000000}"/>
    <hyperlink ref="C110" r:id="rId108" xr:uid="{00000000-0004-0000-0000-00006C000000}"/>
    <hyperlink ref="C111" r:id="rId109" xr:uid="{00000000-0004-0000-0000-00006D000000}"/>
    <hyperlink ref="C112" r:id="rId110" xr:uid="{00000000-0004-0000-0000-00006E000000}"/>
    <hyperlink ref="C113" r:id="rId111" xr:uid="{00000000-0004-0000-0000-00006F000000}"/>
    <hyperlink ref="C114" r:id="rId112" xr:uid="{00000000-0004-0000-0000-000070000000}"/>
    <hyperlink ref="C115" r:id="rId113" xr:uid="{00000000-0004-0000-0000-000071000000}"/>
    <hyperlink ref="C116" r:id="rId114" xr:uid="{00000000-0004-0000-0000-000072000000}"/>
    <hyperlink ref="C117" r:id="rId115" xr:uid="{00000000-0004-0000-0000-000073000000}"/>
    <hyperlink ref="C118" r:id="rId116" xr:uid="{00000000-0004-0000-0000-000074000000}"/>
    <hyperlink ref="C119" r:id="rId117" xr:uid="{00000000-0004-0000-0000-000075000000}"/>
    <hyperlink ref="C120" r:id="rId118" xr:uid="{00000000-0004-0000-0000-000076000000}"/>
    <hyperlink ref="C121" r:id="rId119" xr:uid="{00000000-0004-0000-0000-000077000000}"/>
    <hyperlink ref="C122" r:id="rId120" xr:uid="{00000000-0004-0000-0000-000078000000}"/>
    <hyperlink ref="C123" r:id="rId121" xr:uid="{00000000-0004-0000-0000-000079000000}"/>
    <hyperlink ref="C124" r:id="rId122" xr:uid="{00000000-0004-0000-0000-00007A000000}"/>
    <hyperlink ref="C125" r:id="rId123" xr:uid="{00000000-0004-0000-0000-00007B000000}"/>
    <hyperlink ref="C126" r:id="rId124" xr:uid="{00000000-0004-0000-0000-00007C000000}"/>
    <hyperlink ref="C127" r:id="rId125" xr:uid="{00000000-0004-0000-0000-00007D000000}"/>
    <hyperlink ref="C128" r:id="rId126" xr:uid="{00000000-0004-0000-0000-00007E000000}"/>
    <hyperlink ref="C129" r:id="rId127" xr:uid="{00000000-0004-0000-0000-00007F000000}"/>
    <hyperlink ref="C130" r:id="rId128" xr:uid="{00000000-0004-0000-0000-000080000000}"/>
    <hyperlink ref="C131" r:id="rId129" xr:uid="{00000000-0004-0000-0000-000081000000}"/>
    <hyperlink ref="C132" r:id="rId130" xr:uid="{00000000-0004-0000-0000-000082000000}"/>
    <hyperlink ref="C133" r:id="rId131" xr:uid="{00000000-0004-0000-0000-000083000000}"/>
    <hyperlink ref="C134" r:id="rId132" xr:uid="{00000000-0004-0000-0000-000084000000}"/>
    <hyperlink ref="C135" r:id="rId133" xr:uid="{00000000-0004-0000-0000-000085000000}"/>
    <hyperlink ref="C136" r:id="rId134" xr:uid="{00000000-0004-0000-0000-000086000000}"/>
    <hyperlink ref="C137" r:id="rId135" xr:uid="{00000000-0004-0000-0000-000087000000}"/>
    <hyperlink ref="C138" r:id="rId136" xr:uid="{00000000-0004-0000-0000-000088000000}"/>
    <hyperlink ref="C139" r:id="rId137" xr:uid="{00000000-0004-0000-0000-000089000000}"/>
    <hyperlink ref="C140" r:id="rId138" xr:uid="{00000000-0004-0000-0000-00008A000000}"/>
    <hyperlink ref="C141" r:id="rId139" xr:uid="{00000000-0004-0000-0000-00008B000000}"/>
    <hyperlink ref="C142" r:id="rId140" xr:uid="{00000000-0004-0000-0000-00008C000000}"/>
    <hyperlink ref="C143" r:id="rId141" xr:uid="{00000000-0004-0000-0000-00008D000000}"/>
    <hyperlink ref="C144" r:id="rId142" xr:uid="{00000000-0004-0000-0000-00008E000000}"/>
    <hyperlink ref="C145" r:id="rId143" xr:uid="{00000000-0004-0000-0000-00008F000000}"/>
    <hyperlink ref="C146" r:id="rId144" xr:uid="{00000000-0004-0000-0000-000090000000}"/>
    <hyperlink ref="C147" r:id="rId145" xr:uid="{00000000-0004-0000-0000-000091000000}"/>
    <hyperlink ref="C148" r:id="rId146" xr:uid="{00000000-0004-0000-0000-000092000000}"/>
    <hyperlink ref="C149" r:id="rId147" xr:uid="{00000000-0004-0000-0000-000093000000}"/>
    <hyperlink ref="C150" r:id="rId148" xr:uid="{00000000-0004-0000-0000-000094000000}"/>
    <hyperlink ref="C151" r:id="rId149" xr:uid="{00000000-0004-0000-0000-000095000000}"/>
    <hyperlink ref="C152" r:id="rId150" xr:uid="{00000000-0004-0000-0000-000096000000}"/>
    <hyperlink ref="C153" r:id="rId151" xr:uid="{00000000-0004-0000-0000-000097000000}"/>
    <hyperlink ref="C154" r:id="rId152" xr:uid="{00000000-0004-0000-0000-000098000000}"/>
    <hyperlink ref="C155" r:id="rId153" xr:uid="{00000000-0004-0000-0000-000099000000}"/>
    <hyperlink ref="C156" r:id="rId154" xr:uid="{00000000-0004-0000-0000-00009A000000}"/>
    <hyperlink ref="C157" r:id="rId155" xr:uid="{00000000-0004-0000-0000-00009B000000}"/>
    <hyperlink ref="C158" r:id="rId156" xr:uid="{00000000-0004-0000-0000-00009C000000}"/>
    <hyperlink ref="C159" r:id="rId157" xr:uid="{00000000-0004-0000-0000-00009D000000}"/>
    <hyperlink ref="C160" r:id="rId158" xr:uid="{00000000-0004-0000-0000-00009E000000}"/>
    <hyperlink ref="C161" r:id="rId159" xr:uid="{00000000-0004-0000-0000-00009F000000}"/>
    <hyperlink ref="C162" r:id="rId160" xr:uid="{00000000-0004-0000-0000-0000A0000000}"/>
    <hyperlink ref="C163" r:id="rId161" xr:uid="{00000000-0004-0000-0000-0000A1000000}"/>
    <hyperlink ref="C164" r:id="rId162" xr:uid="{00000000-0004-0000-0000-0000A2000000}"/>
    <hyperlink ref="C165" r:id="rId163" xr:uid="{00000000-0004-0000-0000-0000A3000000}"/>
    <hyperlink ref="C166" r:id="rId164" xr:uid="{00000000-0004-0000-0000-0000A4000000}"/>
    <hyperlink ref="C167" r:id="rId165" xr:uid="{00000000-0004-0000-0000-0000A5000000}"/>
    <hyperlink ref="C168" r:id="rId166" xr:uid="{00000000-0004-0000-0000-0000A6000000}"/>
    <hyperlink ref="C169" r:id="rId167" xr:uid="{00000000-0004-0000-0000-0000A7000000}"/>
    <hyperlink ref="C170" r:id="rId168" xr:uid="{00000000-0004-0000-0000-0000A8000000}"/>
    <hyperlink ref="C171" r:id="rId169" xr:uid="{00000000-0004-0000-0000-0000A9000000}"/>
    <hyperlink ref="C172" r:id="rId170" xr:uid="{00000000-0004-0000-0000-0000AA000000}"/>
    <hyperlink ref="C173" r:id="rId171" xr:uid="{00000000-0004-0000-0000-0000AB000000}"/>
    <hyperlink ref="C174" r:id="rId172" xr:uid="{00000000-0004-0000-0000-0000AC000000}"/>
    <hyperlink ref="C175" r:id="rId173" xr:uid="{00000000-0004-0000-0000-0000AD000000}"/>
    <hyperlink ref="C176" r:id="rId174" xr:uid="{00000000-0004-0000-0000-0000AE000000}"/>
    <hyperlink ref="C177" r:id="rId175" xr:uid="{00000000-0004-0000-0000-0000AF000000}"/>
    <hyperlink ref="C178" r:id="rId176" xr:uid="{00000000-0004-0000-0000-0000B0000000}"/>
    <hyperlink ref="C179" r:id="rId177" xr:uid="{00000000-0004-0000-0000-0000B1000000}"/>
    <hyperlink ref="C180" r:id="rId178" xr:uid="{00000000-0004-0000-0000-0000B2000000}"/>
    <hyperlink ref="C181" r:id="rId179" xr:uid="{00000000-0004-0000-0000-0000B3000000}"/>
    <hyperlink ref="C182" r:id="rId180" xr:uid="{00000000-0004-0000-0000-0000B4000000}"/>
    <hyperlink ref="C183" r:id="rId181" xr:uid="{00000000-0004-0000-0000-0000B5000000}"/>
    <hyperlink ref="C184" r:id="rId182" xr:uid="{00000000-0004-0000-0000-0000B6000000}"/>
    <hyperlink ref="C185" r:id="rId183" xr:uid="{00000000-0004-0000-0000-0000B7000000}"/>
    <hyperlink ref="C186" r:id="rId184" xr:uid="{00000000-0004-0000-0000-0000B8000000}"/>
    <hyperlink ref="C187" r:id="rId185" xr:uid="{00000000-0004-0000-0000-0000B9000000}"/>
    <hyperlink ref="C188" r:id="rId186" xr:uid="{00000000-0004-0000-0000-0000BA000000}"/>
    <hyperlink ref="C189" r:id="rId187" xr:uid="{00000000-0004-0000-0000-0000BB000000}"/>
    <hyperlink ref="C190" r:id="rId188" xr:uid="{00000000-0004-0000-0000-0000BC000000}"/>
    <hyperlink ref="C191" r:id="rId189" xr:uid="{00000000-0004-0000-0000-0000BD000000}"/>
    <hyperlink ref="C192" r:id="rId190" xr:uid="{00000000-0004-0000-0000-0000BE000000}"/>
    <hyperlink ref="C193" r:id="rId191" xr:uid="{00000000-0004-0000-0000-0000BF000000}"/>
    <hyperlink ref="C194" r:id="rId192" xr:uid="{00000000-0004-0000-0000-0000C0000000}"/>
    <hyperlink ref="C195" r:id="rId193" xr:uid="{00000000-0004-0000-0000-0000C1000000}"/>
    <hyperlink ref="C196" r:id="rId194" xr:uid="{00000000-0004-0000-0000-0000C2000000}"/>
    <hyperlink ref="C197" r:id="rId195" xr:uid="{00000000-0004-0000-0000-0000C3000000}"/>
    <hyperlink ref="C198" r:id="rId196" xr:uid="{00000000-0004-0000-0000-0000C4000000}"/>
    <hyperlink ref="C199" r:id="rId197" xr:uid="{00000000-0004-0000-0000-0000C5000000}"/>
    <hyperlink ref="C200" r:id="rId198" xr:uid="{00000000-0004-0000-0000-0000C6000000}"/>
    <hyperlink ref="C201" r:id="rId199" xr:uid="{00000000-0004-0000-0000-0000C7000000}"/>
    <hyperlink ref="C202" r:id="rId200" xr:uid="{00000000-0004-0000-0000-0000C8000000}"/>
    <hyperlink ref="C203" r:id="rId201" xr:uid="{00000000-0004-0000-0000-0000C9000000}"/>
    <hyperlink ref="C204" r:id="rId202" xr:uid="{00000000-0004-0000-0000-0000CA000000}"/>
    <hyperlink ref="C205" r:id="rId203" xr:uid="{00000000-0004-0000-0000-0000CB000000}"/>
    <hyperlink ref="C206" r:id="rId204" xr:uid="{00000000-0004-0000-0000-0000CC000000}"/>
    <hyperlink ref="C207" r:id="rId205" xr:uid="{00000000-0004-0000-0000-0000CD000000}"/>
    <hyperlink ref="C208" r:id="rId206" xr:uid="{00000000-0004-0000-0000-0000CE000000}"/>
    <hyperlink ref="C209" r:id="rId207" xr:uid="{00000000-0004-0000-0000-0000CF000000}"/>
    <hyperlink ref="C210" r:id="rId208" xr:uid="{00000000-0004-0000-0000-0000D0000000}"/>
    <hyperlink ref="C211" r:id="rId209" xr:uid="{00000000-0004-0000-0000-0000D1000000}"/>
    <hyperlink ref="C212" r:id="rId210" xr:uid="{00000000-0004-0000-0000-0000D2000000}"/>
    <hyperlink ref="C213" r:id="rId211" xr:uid="{00000000-0004-0000-0000-0000D3000000}"/>
    <hyperlink ref="C214" r:id="rId212" xr:uid="{00000000-0004-0000-0000-0000D4000000}"/>
    <hyperlink ref="C215" r:id="rId213" xr:uid="{00000000-0004-0000-0000-0000D5000000}"/>
    <hyperlink ref="C216" r:id="rId214" xr:uid="{00000000-0004-0000-0000-0000D6000000}"/>
    <hyperlink ref="C217" r:id="rId215" xr:uid="{00000000-0004-0000-0000-0000D7000000}"/>
    <hyperlink ref="C218" r:id="rId216" xr:uid="{00000000-0004-0000-0000-0000D8000000}"/>
    <hyperlink ref="C219" r:id="rId217" xr:uid="{00000000-0004-0000-0000-0000D9000000}"/>
    <hyperlink ref="C220" r:id="rId218" xr:uid="{00000000-0004-0000-0000-0000DA000000}"/>
    <hyperlink ref="C221" r:id="rId219" xr:uid="{00000000-0004-0000-0000-0000DB000000}"/>
    <hyperlink ref="C222" r:id="rId220" xr:uid="{00000000-0004-0000-0000-0000DC000000}"/>
    <hyperlink ref="C223" r:id="rId221" xr:uid="{00000000-0004-0000-0000-0000DD000000}"/>
    <hyperlink ref="C224" r:id="rId222" xr:uid="{00000000-0004-0000-0000-0000DE000000}"/>
    <hyperlink ref="C225" r:id="rId223" xr:uid="{00000000-0004-0000-0000-0000DF000000}"/>
    <hyperlink ref="C226" r:id="rId224" xr:uid="{00000000-0004-0000-0000-0000E0000000}"/>
    <hyperlink ref="C227" r:id="rId225" xr:uid="{00000000-0004-0000-0000-0000E1000000}"/>
    <hyperlink ref="C228" r:id="rId226" xr:uid="{00000000-0004-0000-0000-0000E2000000}"/>
    <hyperlink ref="C229" r:id="rId227" xr:uid="{00000000-0004-0000-0000-0000E3000000}"/>
    <hyperlink ref="C230" r:id="rId228" xr:uid="{00000000-0004-0000-0000-0000E4000000}"/>
    <hyperlink ref="C231" r:id="rId229" xr:uid="{00000000-0004-0000-0000-0000E5000000}"/>
    <hyperlink ref="C232" r:id="rId230" xr:uid="{00000000-0004-0000-0000-0000E6000000}"/>
    <hyperlink ref="C233" r:id="rId231" xr:uid="{00000000-0004-0000-0000-0000E7000000}"/>
    <hyperlink ref="C234" r:id="rId232" xr:uid="{00000000-0004-0000-0000-0000E8000000}"/>
    <hyperlink ref="C235" r:id="rId233" xr:uid="{00000000-0004-0000-0000-0000E9000000}"/>
    <hyperlink ref="C236" r:id="rId234" xr:uid="{00000000-0004-0000-0000-0000EA000000}"/>
    <hyperlink ref="C237" r:id="rId235" xr:uid="{00000000-0004-0000-0000-0000EB000000}"/>
    <hyperlink ref="C238" r:id="rId236" xr:uid="{00000000-0004-0000-0000-0000EC000000}"/>
    <hyperlink ref="C239" r:id="rId237" xr:uid="{00000000-0004-0000-0000-0000ED000000}"/>
    <hyperlink ref="C240" r:id="rId238" xr:uid="{00000000-0004-0000-0000-0000EE000000}"/>
    <hyperlink ref="C241" r:id="rId239" xr:uid="{00000000-0004-0000-0000-0000EF000000}"/>
    <hyperlink ref="C242" r:id="rId240" xr:uid="{00000000-0004-0000-0000-0000F0000000}"/>
    <hyperlink ref="C243" r:id="rId241" xr:uid="{00000000-0004-0000-0000-0000F1000000}"/>
    <hyperlink ref="C244" r:id="rId242" xr:uid="{00000000-0004-0000-0000-0000F2000000}"/>
    <hyperlink ref="C245" r:id="rId243" xr:uid="{00000000-0004-0000-0000-0000F3000000}"/>
    <hyperlink ref="C246" r:id="rId244" xr:uid="{00000000-0004-0000-0000-0000F4000000}"/>
    <hyperlink ref="C247" r:id="rId245" xr:uid="{00000000-0004-0000-0000-0000F5000000}"/>
    <hyperlink ref="C248" r:id="rId246" xr:uid="{00000000-0004-0000-0000-0000F6000000}"/>
    <hyperlink ref="C249" r:id="rId247" xr:uid="{00000000-0004-0000-0000-0000F7000000}"/>
    <hyperlink ref="C250" r:id="rId248" xr:uid="{00000000-0004-0000-0000-0000F8000000}"/>
    <hyperlink ref="C251" r:id="rId249" xr:uid="{00000000-0004-0000-0000-0000F9000000}"/>
    <hyperlink ref="C252" r:id="rId250" xr:uid="{00000000-0004-0000-0000-0000FA000000}"/>
    <hyperlink ref="C253" r:id="rId251" xr:uid="{00000000-0004-0000-0000-0000FB000000}"/>
    <hyperlink ref="C254" r:id="rId252" xr:uid="{00000000-0004-0000-0000-0000FC000000}"/>
    <hyperlink ref="C255" r:id="rId253" xr:uid="{00000000-0004-0000-0000-0000FD000000}"/>
    <hyperlink ref="C256" r:id="rId254" xr:uid="{00000000-0004-0000-0000-0000FE000000}"/>
    <hyperlink ref="C257" r:id="rId255" xr:uid="{00000000-0004-0000-0000-0000FF000000}"/>
    <hyperlink ref="C258" r:id="rId256" xr:uid="{00000000-0004-0000-0000-000000010000}"/>
    <hyperlink ref="C259" r:id="rId257" xr:uid="{00000000-0004-0000-0000-000001010000}"/>
    <hyperlink ref="C260" r:id="rId258" xr:uid="{00000000-0004-0000-0000-000002010000}"/>
    <hyperlink ref="C261" r:id="rId259" xr:uid="{00000000-0004-0000-0000-000003010000}"/>
    <hyperlink ref="C262" r:id="rId260" xr:uid="{00000000-0004-0000-0000-000004010000}"/>
    <hyperlink ref="C263" r:id="rId261" xr:uid="{00000000-0004-0000-0000-000005010000}"/>
    <hyperlink ref="C264" r:id="rId262" xr:uid="{00000000-0004-0000-0000-000006010000}"/>
    <hyperlink ref="C265" r:id="rId263" xr:uid="{00000000-0004-0000-0000-000007010000}"/>
    <hyperlink ref="C266" r:id="rId264" xr:uid="{00000000-0004-0000-0000-000008010000}"/>
    <hyperlink ref="C267" r:id="rId265" xr:uid="{00000000-0004-0000-0000-000009010000}"/>
    <hyperlink ref="C268" r:id="rId266" xr:uid="{00000000-0004-0000-0000-00000A010000}"/>
    <hyperlink ref="C269" r:id="rId267" xr:uid="{00000000-0004-0000-0000-00000B010000}"/>
    <hyperlink ref="C270" r:id="rId268" xr:uid="{00000000-0004-0000-0000-00000C010000}"/>
    <hyperlink ref="C271" r:id="rId269" xr:uid="{00000000-0004-0000-0000-00000D010000}"/>
    <hyperlink ref="C272" r:id="rId270" xr:uid="{00000000-0004-0000-0000-00000E010000}"/>
    <hyperlink ref="C273" r:id="rId271" xr:uid="{00000000-0004-0000-0000-00000F010000}"/>
    <hyperlink ref="C274" r:id="rId272" xr:uid="{00000000-0004-0000-0000-000010010000}"/>
    <hyperlink ref="C275" r:id="rId273" xr:uid="{00000000-0004-0000-0000-000011010000}"/>
    <hyperlink ref="C276" r:id="rId274" xr:uid="{00000000-0004-0000-0000-000012010000}"/>
    <hyperlink ref="C277" r:id="rId275" xr:uid="{00000000-0004-0000-0000-000013010000}"/>
    <hyperlink ref="C278" r:id="rId276" xr:uid="{00000000-0004-0000-0000-000014010000}"/>
    <hyperlink ref="C279" r:id="rId277" xr:uid="{00000000-0004-0000-0000-000015010000}"/>
    <hyperlink ref="C280" r:id="rId278" xr:uid="{00000000-0004-0000-0000-000016010000}"/>
    <hyperlink ref="C281" r:id="rId279" xr:uid="{00000000-0004-0000-0000-000017010000}"/>
    <hyperlink ref="C282" r:id="rId280" xr:uid="{00000000-0004-0000-0000-000018010000}"/>
    <hyperlink ref="C283" r:id="rId281" xr:uid="{00000000-0004-0000-0000-000019010000}"/>
    <hyperlink ref="C284" r:id="rId282" xr:uid="{00000000-0004-0000-0000-00001A010000}"/>
    <hyperlink ref="C285" r:id="rId283" xr:uid="{00000000-0004-0000-0000-00001B010000}"/>
    <hyperlink ref="C286" r:id="rId284" xr:uid="{00000000-0004-0000-0000-00001C010000}"/>
    <hyperlink ref="C287" r:id="rId285" xr:uid="{00000000-0004-0000-0000-00001D010000}"/>
    <hyperlink ref="C288" r:id="rId286" xr:uid="{00000000-0004-0000-0000-00001E010000}"/>
    <hyperlink ref="C289" r:id="rId287" xr:uid="{00000000-0004-0000-0000-00001F010000}"/>
    <hyperlink ref="C290" r:id="rId288" xr:uid="{00000000-0004-0000-0000-000020010000}"/>
    <hyperlink ref="C291" r:id="rId289" xr:uid="{00000000-0004-0000-0000-000021010000}"/>
    <hyperlink ref="C292" r:id="rId290" xr:uid="{00000000-0004-0000-0000-000022010000}"/>
    <hyperlink ref="C293" r:id="rId291" xr:uid="{00000000-0004-0000-0000-000023010000}"/>
    <hyperlink ref="C294" r:id="rId292" xr:uid="{00000000-0004-0000-0000-000024010000}"/>
    <hyperlink ref="C295" r:id="rId293" xr:uid="{00000000-0004-0000-0000-000025010000}"/>
    <hyperlink ref="C296" r:id="rId294" xr:uid="{00000000-0004-0000-0000-000026010000}"/>
    <hyperlink ref="C297" r:id="rId295" xr:uid="{00000000-0004-0000-0000-000027010000}"/>
    <hyperlink ref="C298" r:id="rId296" xr:uid="{00000000-0004-0000-0000-000028010000}"/>
    <hyperlink ref="C299" r:id="rId297" xr:uid="{00000000-0004-0000-0000-000029010000}"/>
    <hyperlink ref="C300" r:id="rId298" xr:uid="{00000000-0004-0000-0000-00002A010000}"/>
    <hyperlink ref="C301" r:id="rId299" xr:uid="{00000000-0004-0000-0000-00002B010000}"/>
    <hyperlink ref="C302" r:id="rId300" xr:uid="{00000000-0004-0000-0000-00002C010000}"/>
    <hyperlink ref="C303" r:id="rId301" xr:uid="{00000000-0004-0000-0000-00002D010000}"/>
    <hyperlink ref="C304" r:id="rId302" xr:uid="{00000000-0004-0000-0000-00002E010000}"/>
    <hyperlink ref="C305" r:id="rId303" xr:uid="{00000000-0004-0000-0000-00002F010000}"/>
    <hyperlink ref="C306" r:id="rId304" xr:uid="{00000000-0004-0000-0000-000030010000}"/>
    <hyperlink ref="C307" r:id="rId305" xr:uid="{00000000-0004-0000-0000-000031010000}"/>
    <hyperlink ref="C308" r:id="rId306" xr:uid="{00000000-0004-0000-0000-000032010000}"/>
    <hyperlink ref="C309" r:id="rId307" xr:uid="{00000000-0004-0000-0000-000033010000}"/>
    <hyperlink ref="C310" r:id="rId308" xr:uid="{00000000-0004-0000-0000-000034010000}"/>
    <hyperlink ref="C311" r:id="rId309" xr:uid="{00000000-0004-0000-0000-000035010000}"/>
    <hyperlink ref="C312" r:id="rId310" xr:uid="{00000000-0004-0000-0000-000036010000}"/>
    <hyperlink ref="C313" r:id="rId311" xr:uid="{00000000-0004-0000-0000-000037010000}"/>
    <hyperlink ref="C314" r:id="rId312" xr:uid="{00000000-0004-0000-0000-000038010000}"/>
    <hyperlink ref="C315" r:id="rId313" xr:uid="{00000000-0004-0000-0000-000039010000}"/>
    <hyperlink ref="C316" r:id="rId314" xr:uid="{00000000-0004-0000-0000-00003A010000}"/>
    <hyperlink ref="C317" r:id="rId315" xr:uid="{00000000-0004-0000-0000-00003B010000}"/>
    <hyperlink ref="C318" r:id="rId316" xr:uid="{00000000-0004-0000-0000-00003C010000}"/>
    <hyperlink ref="C319" r:id="rId317" xr:uid="{00000000-0004-0000-0000-00003D010000}"/>
    <hyperlink ref="C320" r:id="rId318" xr:uid="{00000000-0004-0000-0000-00003E010000}"/>
    <hyperlink ref="C321" r:id="rId319" xr:uid="{00000000-0004-0000-0000-00003F010000}"/>
    <hyperlink ref="C322" r:id="rId320" xr:uid="{00000000-0004-0000-0000-000040010000}"/>
    <hyperlink ref="C323" r:id="rId321" xr:uid="{00000000-0004-0000-0000-000041010000}"/>
    <hyperlink ref="C324" r:id="rId322" xr:uid="{00000000-0004-0000-0000-000042010000}"/>
    <hyperlink ref="C325" r:id="rId323" xr:uid="{00000000-0004-0000-0000-000043010000}"/>
    <hyperlink ref="C326" r:id="rId324" xr:uid="{00000000-0004-0000-0000-000044010000}"/>
    <hyperlink ref="C327" r:id="rId325" xr:uid="{00000000-0004-0000-0000-000045010000}"/>
    <hyperlink ref="C328" r:id="rId326" xr:uid="{00000000-0004-0000-0000-000046010000}"/>
    <hyperlink ref="C329" r:id="rId327" xr:uid="{00000000-0004-0000-0000-000047010000}"/>
    <hyperlink ref="C330" r:id="rId328" xr:uid="{00000000-0004-0000-0000-000048010000}"/>
    <hyperlink ref="C331" r:id="rId329" xr:uid="{00000000-0004-0000-0000-000049010000}"/>
    <hyperlink ref="C332" r:id="rId330" xr:uid="{00000000-0004-0000-0000-00004A010000}"/>
    <hyperlink ref="C333" r:id="rId331" xr:uid="{00000000-0004-0000-0000-00004B010000}"/>
    <hyperlink ref="C334" r:id="rId332" xr:uid="{00000000-0004-0000-0000-00004C010000}"/>
    <hyperlink ref="C335" r:id="rId333" xr:uid="{00000000-0004-0000-0000-00004D010000}"/>
    <hyperlink ref="C336" r:id="rId334" xr:uid="{00000000-0004-0000-0000-00004E010000}"/>
    <hyperlink ref="C337" r:id="rId335" xr:uid="{00000000-0004-0000-0000-00004F010000}"/>
    <hyperlink ref="C338" r:id="rId336" xr:uid="{00000000-0004-0000-0000-000050010000}"/>
    <hyperlink ref="C339" r:id="rId337" xr:uid="{00000000-0004-0000-0000-000051010000}"/>
    <hyperlink ref="C340" r:id="rId338" xr:uid="{00000000-0004-0000-0000-000052010000}"/>
    <hyperlink ref="C341" r:id="rId339" xr:uid="{00000000-0004-0000-0000-000053010000}"/>
    <hyperlink ref="C342" r:id="rId340" xr:uid="{00000000-0004-0000-0000-000054010000}"/>
    <hyperlink ref="C343" r:id="rId341" xr:uid="{00000000-0004-0000-0000-000055010000}"/>
    <hyperlink ref="C344" r:id="rId342" xr:uid="{00000000-0004-0000-0000-000056010000}"/>
    <hyperlink ref="C345" r:id="rId343" xr:uid="{00000000-0004-0000-0000-000057010000}"/>
    <hyperlink ref="C346" r:id="rId344" xr:uid="{00000000-0004-0000-0000-000058010000}"/>
    <hyperlink ref="C347" r:id="rId345" xr:uid="{00000000-0004-0000-0000-000059010000}"/>
    <hyperlink ref="C348" r:id="rId346" xr:uid="{00000000-0004-0000-0000-00005A010000}"/>
    <hyperlink ref="C349" r:id="rId347" xr:uid="{00000000-0004-0000-0000-00005B010000}"/>
    <hyperlink ref="C350" r:id="rId348" xr:uid="{00000000-0004-0000-0000-00005C010000}"/>
    <hyperlink ref="C351" r:id="rId349" xr:uid="{00000000-0004-0000-0000-00005D010000}"/>
    <hyperlink ref="C352" r:id="rId350" xr:uid="{00000000-0004-0000-0000-00005E010000}"/>
    <hyperlink ref="C353" r:id="rId351" xr:uid="{00000000-0004-0000-0000-00005F010000}"/>
    <hyperlink ref="C354" r:id="rId352" xr:uid="{00000000-0004-0000-0000-000060010000}"/>
    <hyperlink ref="C355" r:id="rId353" xr:uid="{00000000-0004-0000-0000-000061010000}"/>
    <hyperlink ref="C356" r:id="rId354" xr:uid="{00000000-0004-0000-0000-000062010000}"/>
    <hyperlink ref="C357" r:id="rId355" xr:uid="{00000000-0004-0000-0000-000063010000}"/>
    <hyperlink ref="C358" r:id="rId356" xr:uid="{00000000-0004-0000-0000-000064010000}"/>
    <hyperlink ref="C359" r:id="rId357" xr:uid="{00000000-0004-0000-0000-000065010000}"/>
    <hyperlink ref="C360" r:id="rId358" xr:uid="{00000000-0004-0000-0000-000066010000}"/>
    <hyperlink ref="C361" r:id="rId359" xr:uid="{00000000-0004-0000-0000-000067010000}"/>
    <hyperlink ref="C362" r:id="rId360" xr:uid="{00000000-0004-0000-0000-000068010000}"/>
    <hyperlink ref="C363" r:id="rId361" xr:uid="{00000000-0004-0000-0000-000069010000}"/>
    <hyperlink ref="C364" r:id="rId362" xr:uid="{00000000-0004-0000-0000-00006A010000}"/>
    <hyperlink ref="C365" r:id="rId363" xr:uid="{00000000-0004-0000-0000-00006B010000}"/>
    <hyperlink ref="C366" r:id="rId364" xr:uid="{00000000-0004-0000-0000-00006C010000}"/>
    <hyperlink ref="C367" r:id="rId365" xr:uid="{00000000-0004-0000-0000-00006D010000}"/>
    <hyperlink ref="C368" r:id="rId366" xr:uid="{00000000-0004-0000-0000-00006E010000}"/>
    <hyperlink ref="C369" r:id="rId367" xr:uid="{00000000-0004-0000-0000-00006F010000}"/>
    <hyperlink ref="C370" r:id="rId368" xr:uid="{00000000-0004-0000-0000-000070010000}"/>
    <hyperlink ref="C371" r:id="rId369" xr:uid="{00000000-0004-0000-0000-000071010000}"/>
    <hyperlink ref="C372" r:id="rId370" xr:uid="{00000000-0004-0000-0000-000072010000}"/>
    <hyperlink ref="C373" r:id="rId371" xr:uid="{00000000-0004-0000-0000-000073010000}"/>
    <hyperlink ref="C374" r:id="rId372" xr:uid="{00000000-0004-0000-0000-000074010000}"/>
    <hyperlink ref="C375" r:id="rId373" xr:uid="{00000000-0004-0000-0000-000075010000}"/>
    <hyperlink ref="C376" r:id="rId374" xr:uid="{00000000-0004-0000-0000-000076010000}"/>
    <hyperlink ref="C377" r:id="rId375" xr:uid="{00000000-0004-0000-0000-000077010000}"/>
    <hyperlink ref="C378" r:id="rId376" xr:uid="{00000000-0004-0000-0000-000078010000}"/>
    <hyperlink ref="C379" r:id="rId377" xr:uid="{00000000-0004-0000-0000-000079010000}"/>
    <hyperlink ref="C380" r:id="rId378" xr:uid="{00000000-0004-0000-0000-00007A010000}"/>
    <hyperlink ref="C381" r:id="rId379" xr:uid="{00000000-0004-0000-0000-00007B010000}"/>
    <hyperlink ref="C382" r:id="rId380" xr:uid="{00000000-0004-0000-0000-00007C010000}"/>
    <hyperlink ref="C383" r:id="rId381" xr:uid="{00000000-0004-0000-0000-00007D010000}"/>
    <hyperlink ref="C384" r:id="rId382" xr:uid="{00000000-0004-0000-0000-00007E010000}"/>
    <hyperlink ref="C385" r:id="rId383" xr:uid="{00000000-0004-0000-0000-00007F010000}"/>
    <hyperlink ref="C386" r:id="rId384" xr:uid="{00000000-0004-0000-0000-000080010000}"/>
    <hyperlink ref="C387" r:id="rId385" xr:uid="{00000000-0004-0000-0000-000081010000}"/>
    <hyperlink ref="C388" r:id="rId386" xr:uid="{00000000-0004-0000-0000-000082010000}"/>
    <hyperlink ref="C389" r:id="rId387" xr:uid="{00000000-0004-0000-0000-000083010000}"/>
    <hyperlink ref="C390" r:id="rId388" xr:uid="{00000000-0004-0000-0000-000084010000}"/>
    <hyperlink ref="C391" r:id="rId389" xr:uid="{00000000-0004-0000-0000-000085010000}"/>
    <hyperlink ref="C392" r:id="rId390" xr:uid="{00000000-0004-0000-0000-000086010000}"/>
    <hyperlink ref="C393" r:id="rId391" xr:uid="{00000000-0004-0000-0000-000087010000}"/>
    <hyperlink ref="C394" r:id="rId392" xr:uid="{00000000-0004-0000-0000-000088010000}"/>
    <hyperlink ref="C395" r:id="rId393" xr:uid="{00000000-0004-0000-0000-000089010000}"/>
    <hyperlink ref="C396" r:id="rId394" xr:uid="{00000000-0004-0000-0000-00008A010000}"/>
    <hyperlink ref="C397" r:id="rId395" xr:uid="{00000000-0004-0000-0000-00008B010000}"/>
    <hyperlink ref="C398" r:id="rId396" xr:uid="{00000000-0004-0000-0000-00008C010000}"/>
    <hyperlink ref="C399" r:id="rId397" xr:uid="{00000000-0004-0000-0000-00008D010000}"/>
    <hyperlink ref="C400" r:id="rId398" xr:uid="{00000000-0004-0000-0000-00008E010000}"/>
    <hyperlink ref="C401" r:id="rId399" xr:uid="{00000000-0004-0000-0000-00008F010000}"/>
    <hyperlink ref="C402" r:id="rId400" xr:uid="{00000000-0004-0000-0000-000090010000}"/>
    <hyperlink ref="C403" r:id="rId401" xr:uid="{00000000-0004-0000-0000-000091010000}"/>
    <hyperlink ref="C404" r:id="rId402" xr:uid="{00000000-0004-0000-0000-000092010000}"/>
    <hyperlink ref="C405" r:id="rId403" xr:uid="{00000000-0004-0000-0000-000093010000}"/>
    <hyperlink ref="C406" r:id="rId404" xr:uid="{00000000-0004-0000-0000-000094010000}"/>
    <hyperlink ref="C407" r:id="rId405" xr:uid="{00000000-0004-0000-0000-000095010000}"/>
    <hyperlink ref="C408" r:id="rId406" xr:uid="{00000000-0004-0000-0000-000096010000}"/>
    <hyperlink ref="C409" r:id="rId407" xr:uid="{00000000-0004-0000-0000-000097010000}"/>
    <hyperlink ref="C410" r:id="rId408" xr:uid="{00000000-0004-0000-0000-000098010000}"/>
    <hyperlink ref="C411" r:id="rId409" xr:uid="{00000000-0004-0000-0000-000099010000}"/>
    <hyperlink ref="C412" r:id="rId410" xr:uid="{00000000-0004-0000-0000-00009A010000}"/>
    <hyperlink ref="C413" r:id="rId411" xr:uid="{00000000-0004-0000-0000-00009B010000}"/>
    <hyperlink ref="C414" r:id="rId412" xr:uid="{00000000-0004-0000-0000-00009C010000}"/>
    <hyperlink ref="C415" r:id="rId413" xr:uid="{00000000-0004-0000-0000-00009D010000}"/>
    <hyperlink ref="C416" r:id="rId414" xr:uid="{00000000-0004-0000-0000-00009E010000}"/>
    <hyperlink ref="C417" r:id="rId415" xr:uid="{00000000-0004-0000-0000-00009F010000}"/>
    <hyperlink ref="C418" r:id="rId416" xr:uid="{00000000-0004-0000-0000-0000A0010000}"/>
    <hyperlink ref="C419" r:id="rId417" xr:uid="{00000000-0004-0000-0000-0000A1010000}"/>
    <hyperlink ref="C420" r:id="rId418" xr:uid="{00000000-0004-0000-0000-0000A2010000}"/>
    <hyperlink ref="C421" r:id="rId419" xr:uid="{00000000-0004-0000-0000-0000A3010000}"/>
    <hyperlink ref="C422" r:id="rId420" xr:uid="{00000000-0004-0000-0000-0000A4010000}"/>
    <hyperlink ref="C423" r:id="rId421" xr:uid="{00000000-0004-0000-0000-0000A5010000}"/>
    <hyperlink ref="C424" r:id="rId422" xr:uid="{00000000-0004-0000-0000-0000A6010000}"/>
    <hyperlink ref="C425" r:id="rId423" xr:uid="{00000000-0004-0000-0000-0000A7010000}"/>
    <hyperlink ref="C426" r:id="rId424" xr:uid="{00000000-0004-0000-0000-0000A8010000}"/>
    <hyperlink ref="C427" r:id="rId425" xr:uid="{00000000-0004-0000-0000-0000A9010000}"/>
    <hyperlink ref="C428" r:id="rId426" xr:uid="{00000000-0004-0000-0000-0000AA010000}"/>
    <hyperlink ref="C429" r:id="rId427" xr:uid="{00000000-0004-0000-0000-0000AB010000}"/>
    <hyperlink ref="C430" r:id="rId428" xr:uid="{00000000-0004-0000-0000-0000AC010000}"/>
    <hyperlink ref="C431" r:id="rId429" xr:uid="{00000000-0004-0000-0000-0000AD010000}"/>
    <hyperlink ref="C432" r:id="rId430" xr:uid="{00000000-0004-0000-0000-0000AE010000}"/>
    <hyperlink ref="C433" r:id="rId431" xr:uid="{00000000-0004-0000-0000-0000AF010000}"/>
    <hyperlink ref="C434" r:id="rId432" xr:uid="{00000000-0004-0000-0000-0000B0010000}"/>
    <hyperlink ref="C435" r:id="rId433" xr:uid="{00000000-0004-0000-0000-0000B1010000}"/>
    <hyperlink ref="C436" r:id="rId434" xr:uid="{00000000-0004-0000-0000-0000B2010000}"/>
    <hyperlink ref="C437" r:id="rId435" xr:uid="{00000000-0004-0000-0000-0000B3010000}"/>
    <hyperlink ref="C438" r:id="rId436" xr:uid="{00000000-0004-0000-0000-0000B4010000}"/>
    <hyperlink ref="C439" r:id="rId437" xr:uid="{00000000-0004-0000-0000-0000B5010000}"/>
    <hyperlink ref="C440" r:id="rId438" xr:uid="{00000000-0004-0000-0000-0000B6010000}"/>
    <hyperlink ref="C441" r:id="rId439" xr:uid="{00000000-0004-0000-0000-0000B7010000}"/>
    <hyperlink ref="C442" r:id="rId440" xr:uid="{00000000-0004-0000-0000-0000B8010000}"/>
    <hyperlink ref="C443" r:id="rId441" xr:uid="{00000000-0004-0000-0000-0000B9010000}"/>
    <hyperlink ref="C444" r:id="rId442" xr:uid="{00000000-0004-0000-0000-0000BA010000}"/>
    <hyperlink ref="C445" r:id="rId443" xr:uid="{00000000-0004-0000-0000-0000BB010000}"/>
    <hyperlink ref="C446" r:id="rId444" xr:uid="{00000000-0004-0000-0000-0000BC010000}"/>
    <hyperlink ref="C447" r:id="rId445" xr:uid="{00000000-0004-0000-0000-0000BD010000}"/>
    <hyperlink ref="C448" r:id="rId446" xr:uid="{00000000-0004-0000-0000-0000BE010000}"/>
    <hyperlink ref="C449" r:id="rId447" xr:uid="{00000000-0004-0000-0000-0000BF010000}"/>
    <hyperlink ref="C450" r:id="rId448" xr:uid="{00000000-0004-0000-0000-0000C0010000}"/>
    <hyperlink ref="C451" r:id="rId449" xr:uid="{00000000-0004-0000-0000-0000C1010000}"/>
    <hyperlink ref="C452" r:id="rId450" xr:uid="{00000000-0004-0000-0000-0000C2010000}"/>
    <hyperlink ref="C453" r:id="rId451" xr:uid="{00000000-0004-0000-0000-0000C3010000}"/>
    <hyperlink ref="C454" r:id="rId452" xr:uid="{00000000-0004-0000-0000-0000C4010000}"/>
    <hyperlink ref="C455" r:id="rId453" xr:uid="{00000000-0004-0000-0000-0000C5010000}"/>
    <hyperlink ref="C456" r:id="rId454" xr:uid="{00000000-0004-0000-0000-0000C6010000}"/>
    <hyperlink ref="C457" r:id="rId455" xr:uid="{00000000-0004-0000-0000-0000C7010000}"/>
    <hyperlink ref="C458" r:id="rId456" xr:uid="{00000000-0004-0000-0000-0000C8010000}"/>
    <hyperlink ref="C459" r:id="rId457" xr:uid="{00000000-0004-0000-0000-0000C9010000}"/>
    <hyperlink ref="C460" r:id="rId458" xr:uid="{00000000-0004-0000-0000-0000CA010000}"/>
    <hyperlink ref="C461" r:id="rId459" xr:uid="{00000000-0004-0000-0000-0000CB010000}"/>
    <hyperlink ref="C462" r:id="rId460" xr:uid="{00000000-0004-0000-0000-0000CC010000}"/>
    <hyperlink ref="C463" r:id="rId461" xr:uid="{00000000-0004-0000-0000-0000CD010000}"/>
    <hyperlink ref="C464" r:id="rId462" xr:uid="{00000000-0004-0000-0000-0000CE010000}"/>
    <hyperlink ref="C465" r:id="rId463" xr:uid="{00000000-0004-0000-0000-0000CF010000}"/>
    <hyperlink ref="C466" r:id="rId464" xr:uid="{00000000-0004-0000-0000-0000D0010000}"/>
    <hyperlink ref="C467" r:id="rId465" xr:uid="{00000000-0004-0000-0000-0000D1010000}"/>
    <hyperlink ref="C468" r:id="rId466" xr:uid="{00000000-0004-0000-0000-0000D2010000}"/>
    <hyperlink ref="C469" r:id="rId467" xr:uid="{00000000-0004-0000-0000-0000D3010000}"/>
    <hyperlink ref="C470" r:id="rId468" xr:uid="{00000000-0004-0000-0000-0000D4010000}"/>
    <hyperlink ref="C471" r:id="rId469" xr:uid="{00000000-0004-0000-0000-0000D5010000}"/>
    <hyperlink ref="C472" r:id="rId470" xr:uid="{00000000-0004-0000-0000-0000D6010000}"/>
    <hyperlink ref="C473" r:id="rId471" xr:uid="{00000000-0004-0000-0000-0000D7010000}"/>
    <hyperlink ref="C474" r:id="rId472" xr:uid="{00000000-0004-0000-0000-0000D8010000}"/>
    <hyperlink ref="C475" r:id="rId473" xr:uid="{00000000-0004-0000-0000-0000D9010000}"/>
    <hyperlink ref="C476" r:id="rId474" xr:uid="{00000000-0004-0000-0000-0000DA010000}"/>
    <hyperlink ref="C477" r:id="rId475" xr:uid="{00000000-0004-0000-0000-0000DB010000}"/>
    <hyperlink ref="C478" r:id="rId476" xr:uid="{00000000-0004-0000-0000-0000DC010000}"/>
    <hyperlink ref="C479" r:id="rId477" xr:uid="{00000000-0004-0000-0000-0000DD010000}"/>
    <hyperlink ref="C480" r:id="rId478" xr:uid="{00000000-0004-0000-0000-0000DE010000}"/>
    <hyperlink ref="C481" r:id="rId479" xr:uid="{00000000-0004-0000-0000-0000DF010000}"/>
    <hyperlink ref="C482" r:id="rId480" xr:uid="{00000000-0004-0000-0000-0000E0010000}"/>
    <hyperlink ref="C483" r:id="rId481" xr:uid="{00000000-0004-0000-0000-0000E1010000}"/>
    <hyperlink ref="C484" r:id="rId482" xr:uid="{00000000-0004-0000-0000-0000E2010000}"/>
    <hyperlink ref="C485" r:id="rId483" xr:uid="{00000000-0004-0000-0000-0000E3010000}"/>
    <hyperlink ref="C486" r:id="rId484" xr:uid="{00000000-0004-0000-0000-0000E4010000}"/>
    <hyperlink ref="C487" r:id="rId485" xr:uid="{00000000-0004-0000-0000-0000E5010000}"/>
    <hyperlink ref="C488" r:id="rId486" xr:uid="{00000000-0004-0000-0000-0000E6010000}"/>
    <hyperlink ref="C489" r:id="rId487" xr:uid="{00000000-0004-0000-0000-0000E7010000}"/>
    <hyperlink ref="C490" r:id="rId488" xr:uid="{00000000-0004-0000-0000-0000E8010000}"/>
    <hyperlink ref="C491" r:id="rId489" xr:uid="{00000000-0004-0000-0000-0000E9010000}"/>
    <hyperlink ref="C492" r:id="rId490" xr:uid="{00000000-0004-0000-0000-0000EA010000}"/>
    <hyperlink ref="C493" r:id="rId491" xr:uid="{00000000-0004-0000-0000-0000EB010000}"/>
    <hyperlink ref="C494" r:id="rId492" xr:uid="{00000000-0004-0000-0000-0000EC010000}"/>
    <hyperlink ref="C495" r:id="rId493" xr:uid="{00000000-0004-0000-0000-0000ED010000}"/>
    <hyperlink ref="C496" r:id="rId494" xr:uid="{00000000-0004-0000-0000-0000EE010000}"/>
    <hyperlink ref="C497" r:id="rId495" xr:uid="{00000000-0004-0000-0000-0000EF010000}"/>
    <hyperlink ref="C498" r:id="rId496" xr:uid="{00000000-0004-0000-0000-0000F0010000}"/>
    <hyperlink ref="C499" r:id="rId497" xr:uid="{00000000-0004-0000-0000-0000F1010000}"/>
    <hyperlink ref="C500" r:id="rId498" xr:uid="{00000000-0004-0000-0000-0000F2010000}"/>
    <hyperlink ref="C501" r:id="rId499" xr:uid="{00000000-0004-0000-0000-0000F3010000}"/>
    <hyperlink ref="C502" r:id="rId500" xr:uid="{00000000-0004-0000-0000-0000F4010000}"/>
    <hyperlink ref="C503" r:id="rId501" xr:uid="{00000000-0004-0000-0000-0000F5010000}"/>
    <hyperlink ref="C504" r:id="rId502" xr:uid="{00000000-0004-0000-0000-0000F6010000}"/>
    <hyperlink ref="C505" r:id="rId503" xr:uid="{00000000-0004-0000-0000-0000F7010000}"/>
    <hyperlink ref="C506" r:id="rId504" xr:uid="{00000000-0004-0000-0000-0000F8010000}"/>
    <hyperlink ref="C507" r:id="rId505" xr:uid="{00000000-0004-0000-0000-0000F9010000}"/>
    <hyperlink ref="C508" r:id="rId506" xr:uid="{00000000-0004-0000-0000-0000FA010000}"/>
    <hyperlink ref="C509" r:id="rId507" xr:uid="{00000000-0004-0000-0000-0000FB010000}"/>
  </hyperlinks>
  <pageMargins left="0.7" right="0.7" top="0.75" bottom="0.75" header="0.3" footer="0.3"/>
  <pageSetup orientation="portrait" r:id="rId5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H1" workbookViewId="0">
      <pane ySplit="1" topLeftCell="A487" activePane="bottomLeft" state="frozen"/>
      <selection pane="bottomLeft" activeCell="I481" sqref="I481"/>
    </sheetView>
  </sheetViews>
  <sheetFormatPr defaultColWidth="12.5703125" defaultRowHeight="15" customHeight="1" x14ac:dyDescent="0.2"/>
  <cols>
    <col min="1" max="1" width="28.42578125" customWidth="1"/>
    <col min="2" max="2" width="12.5703125" style="28"/>
    <col min="4" max="4" width="25.85546875" bestFit="1" customWidth="1"/>
    <col min="5" max="5" width="14.85546875" bestFit="1" customWidth="1"/>
    <col min="6" max="6" width="22.140625" bestFit="1" customWidth="1"/>
    <col min="7" max="7" width="14.85546875" bestFit="1" customWidth="1"/>
    <col min="8" max="8" width="24" bestFit="1" customWidth="1"/>
    <col min="9" max="9" width="23.42578125" bestFit="1" customWidth="1"/>
    <col min="10" max="10" width="14.85546875" bestFit="1" customWidth="1"/>
    <col min="11" max="11" width="22.140625" bestFit="1" customWidth="1"/>
    <col min="12" max="12" width="14.85546875" bestFit="1" customWidth="1"/>
    <col min="13" max="13" width="5.140625" bestFit="1" customWidth="1"/>
    <col min="14" max="14" width="12.42578125" bestFit="1" customWidth="1"/>
  </cols>
  <sheetData>
    <row r="1" spans="1:26" ht="15" customHeight="1" x14ac:dyDescent="0.2">
      <c r="A1" s="14" t="s">
        <v>0</v>
      </c>
      <c r="B1" s="29" t="s">
        <v>1</v>
      </c>
      <c r="C1" s="15" t="s">
        <v>2835</v>
      </c>
      <c r="D1" s="15" t="s">
        <v>2836</v>
      </c>
      <c r="E1" s="37" t="s">
        <v>7</v>
      </c>
      <c r="F1" s="37" t="s">
        <v>8</v>
      </c>
      <c r="G1" s="37" t="s">
        <v>9</v>
      </c>
      <c r="H1" s="37" t="s">
        <v>10</v>
      </c>
      <c r="I1" s="37" t="s">
        <v>11</v>
      </c>
      <c r="J1" s="16" t="s">
        <v>12</v>
      </c>
      <c r="K1" s="17" t="s">
        <v>13</v>
      </c>
      <c r="L1" s="15" t="s">
        <v>2837</v>
      </c>
      <c r="M1" s="18" t="s">
        <v>2838</v>
      </c>
      <c r="N1" s="37" t="s">
        <v>2848</v>
      </c>
      <c r="O1" s="19"/>
      <c r="P1" s="19"/>
      <c r="Q1" s="19"/>
      <c r="R1" s="19"/>
      <c r="S1" s="19"/>
      <c r="T1" s="19"/>
      <c r="U1" s="19"/>
      <c r="V1" s="19"/>
      <c r="W1" s="19"/>
      <c r="X1" s="19"/>
      <c r="Y1" s="19"/>
      <c r="Z1" s="19"/>
    </row>
    <row r="2" spans="1:26" ht="12.75" x14ac:dyDescent="0.2">
      <c r="A2" s="20" t="s">
        <v>14</v>
      </c>
      <c r="B2" s="27">
        <v>42437</v>
      </c>
      <c r="C2" s="5" t="s">
        <v>15</v>
      </c>
      <c r="D2" s="21" t="s">
        <v>17</v>
      </c>
      <c r="E2" s="2" t="s">
        <v>18</v>
      </c>
      <c r="F2" s="2" t="s">
        <v>19</v>
      </c>
      <c r="G2" s="2" t="s">
        <v>20</v>
      </c>
      <c r="H2" s="9"/>
      <c r="I2" s="9"/>
      <c r="J2" s="22">
        <v>15000000</v>
      </c>
      <c r="K2" s="22">
        <v>108300000</v>
      </c>
      <c r="L2" s="23">
        <f t="shared" ref="L2:L509" si="0">K2-J2</f>
        <v>93300000</v>
      </c>
      <c r="M2" s="21">
        <f t="shared" ref="M2:M65" si="1">YEAR(B2)</f>
        <v>2016</v>
      </c>
      <c r="N2" t="str">
        <f t="shared" ref="N2:N65" si="2">TEXT(B2, "mmmm")</f>
        <v>March</v>
      </c>
    </row>
    <row r="3" spans="1:26" ht="25.5" x14ac:dyDescent="0.2">
      <c r="A3" s="20" t="s">
        <v>21</v>
      </c>
      <c r="B3" s="27">
        <v>42384</v>
      </c>
      <c r="C3" s="5" t="s">
        <v>23</v>
      </c>
      <c r="D3" s="21" t="s">
        <v>24</v>
      </c>
      <c r="E3" s="2" t="s">
        <v>25</v>
      </c>
      <c r="F3" s="2" t="s">
        <v>26</v>
      </c>
      <c r="G3" s="2" t="s">
        <v>27</v>
      </c>
      <c r="H3" s="2" t="s">
        <v>28</v>
      </c>
      <c r="I3" s="2" t="s">
        <v>29</v>
      </c>
      <c r="J3" s="22">
        <v>45000000</v>
      </c>
      <c r="K3" s="22">
        <v>69400000</v>
      </c>
      <c r="L3" s="23">
        <f t="shared" si="0"/>
        <v>24400000</v>
      </c>
      <c r="M3" s="21">
        <f t="shared" si="1"/>
        <v>2016</v>
      </c>
      <c r="N3" t="str">
        <f t="shared" si="2"/>
        <v>January</v>
      </c>
    </row>
    <row r="4" spans="1:26" ht="12.75" x14ac:dyDescent="0.2">
      <c r="A4" s="20" t="s">
        <v>30</v>
      </c>
      <c r="B4" s="27">
        <v>41488</v>
      </c>
      <c r="C4" s="5" t="s">
        <v>23</v>
      </c>
      <c r="D4" s="21" t="s">
        <v>33</v>
      </c>
      <c r="E4" s="2" t="s">
        <v>34</v>
      </c>
      <c r="F4" s="2" t="s">
        <v>35</v>
      </c>
      <c r="G4" s="2" t="s">
        <v>36</v>
      </c>
      <c r="H4" s="2" t="s">
        <v>37</v>
      </c>
      <c r="I4" s="2" t="s">
        <v>38</v>
      </c>
      <c r="J4" s="22">
        <v>61000000</v>
      </c>
      <c r="K4" s="22">
        <v>131900000</v>
      </c>
      <c r="L4" s="23">
        <f t="shared" si="0"/>
        <v>70900000</v>
      </c>
      <c r="M4" s="21">
        <f t="shared" si="1"/>
        <v>2013</v>
      </c>
      <c r="N4" t="str">
        <f t="shared" si="2"/>
        <v>August</v>
      </c>
    </row>
    <row r="5" spans="1:26" ht="12.75" x14ac:dyDescent="0.2">
      <c r="A5" s="20" t="s">
        <v>39</v>
      </c>
      <c r="B5" s="27">
        <v>40984</v>
      </c>
      <c r="C5" s="5" t="s">
        <v>41</v>
      </c>
      <c r="D5" s="21" t="s">
        <v>42</v>
      </c>
      <c r="E5" s="2" t="s">
        <v>44</v>
      </c>
      <c r="F5" s="2" t="s">
        <v>45</v>
      </c>
      <c r="G5" s="2" t="s">
        <v>46</v>
      </c>
      <c r="H5" s="2" t="s">
        <v>47</v>
      </c>
      <c r="I5" s="2" t="s">
        <v>48</v>
      </c>
      <c r="J5" s="22">
        <v>55000000</v>
      </c>
      <c r="K5" s="22">
        <v>201500000</v>
      </c>
      <c r="L5" s="23">
        <f t="shared" si="0"/>
        <v>146500000</v>
      </c>
      <c r="M5" s="21">
        <f t="shared" si="1"/>
        <v>2012</v>
      </c>
      <c r="N5" t="str">
        <f t="shared" si="2"/>
        <v>March</v>
      </c>
    </row>
    <row r="6" spans="1:26" ht="12.75" x14ac:dyDescent="0.2">
      <c r="A6" s="20" t="s">
        <v>49</v>
      </c>
      <c r="B6" s="27">
        <v>41794</v>
      </c>
      <c r="C6" s="5" t="s">
        <v>23</v>
      </c>
      <c r="D6" s="21" t="s">
        <v>42</v>
      </c>
      <c r="E6" s="2" t="s">
        <v>45</v>
      </c>
      <c r="F6" s="2" t="s">
        <v>44</v>
      </c>
      <c r="G6" s="2" t="s">
        <v>46</v>
      </c>
      <c r="H6" s="9"/>
      <c r="I6" s="9"/>
      <c r="J6" s="22">
        <v>84500000</v>
      </c>
      <c r="K6" s="22">
        <v>331300000</v>
      </c>
      <c r="L6" s="23">
        <f t="shared" si="0"/>
        <v>246800000</v>
      </c>
      <c r="M6" s="21">
        <f t="shared" si="1"/>
        <v>2014</v>
      </c>
      <c r="N6" t="str">
        <f t="shared" si="2"/>
        <v>June</v>
      </c>
    </row>
    <row r="7" spans="1:26" ht="12.75" x14ac:dyDescent="0.2">
      <c r="A7" s="20" t="s">
        <v>51</v>
      </c>
      <c r="B7" s="27">
        <v>41702</v>
      </c>
      <c r="C7" s="5" t="s">
        <v>23</v>
      </c>
      <c r="D7" s="21" t="s">
        <v>54</v>
      </c>
      <c r="E7" s="2" t="s">
        <v>55</v>
      </c>
      <c r="F7" s="2" t="s">
        <v>56</v>
      </c>
      <c r="G7" s="2" t="s">
        <v>57</v>
      </c>
      <c r="H7" s="2" t="s">
        <v>58</v>
      </c>
      <c r="I7" s="2" t="s">
        <v>59</v>
      </c>
      <c r="J7" s="22">
        <v>110000000</v>
      </c>
      <c r="K7" s="22">
        <v>337600000</v>
      </c>
      <c r="L7" s="23">
        <f t="shared" si="0"/>
        <v>227600000</v>
      </c>
      <c r="M7" s="21">
        <f t="shared" si="1"/>
        <v>2014</v>
      </c>
      <c r="N7" t="str">
        <f t="shared" si="2"/>
        <v>March</v>
      </c>
    </row>
    <row r="8" spans="1:26" ht="12.75" x14ac:dyDescent="0.2">
      <c r="A8" s="24" t="s">
        <v>60</v>
      </c>
      <c r="B8" s="27">
        <v>41376</v>
      </c>
      <c r="C8" s="5" t="s">
        <v>62</v>
      </c>
      <c r="D8" s="21" t="s">
        <v>64</v>
      </c>
      <c r="E8" s="2" t="s">
        <v>65</v>
      </c>
      <c r="F8" s="2" t="s">
        <v>66</v>
      </c>
      <c r="G8" s="2" t="s">
        <v>67</v>
      </c>
      <c r="H8" s="2" t="s">
        <v>68</v>
      </c>
      <c r="I8" s="2" t="s">
        <v>69</v>
      </c>
      <c r="J8" s="22">
        <v>40000000</v>
      </c>
      <c r="K8" s="22">
        <v>97500000</v>
      </c>
      <c r="L8" s="23">
        <f t="shared" si="0"/>
        <v>57500000</v>
      </c>
      <c r="M8" s="21">
        <f t="shared" si="1"/>
        <v>2013</v>
      </c>
      <c r="N8" t="str">
        <f t="shared" si="2"/>
        <v>April</v>
      </c>
    </row>
    <row r="9" spans="1:26" ht="12.75" x14ac:dyDescent="0.2">
      <c r="A9" s="24" t="s">
        <v>70</v>
      </c>
      <c r="B9" s="27">
        <v>41677</v>
      </c>
      <c r="C9" s="5" t="s">
        <v>23</v>
      </c>
      <c r="D9" s="21" t="s">
        <v>72</v>
      </c>
      <c r="E9" s="2" t="s">
        <v>73</v>
      </c>
      <c r="F9" s="2" t="s">
        <v>74</v>
      </c>
      <c r="G9" s="2" t="s">
        <v>75</v>
      </c>
      <c r="H9" s="2" t="s">
        <v>76</v>
      </c>
      <c r="I9" s="9"/>
      <c r="J9" s="22">
        <v>8100000</v>
      </c>
      <c r="K9" s="22">
        <v>2900000</v>
      </c>
      <c r="L9" s="23">
        <f t="shared" si="0"/>
        <v>-5200000</v>
      </c>
      <c r="M9" s="21">
        <f t="shared" si="1"/>
        <v>2014</v>
      </c>
      <c r="N9" t="str">
        <f t="shared" si="2"/>
        <v>February</v>
      </c>
    </row>
    <row r="10" spans="1:26" ht="12.75" x14ac:dyDescent="0.2">
      <c r="A10" s="20" t="s">
        <v>77</v>
      </c>
      <c r="B10" s="27">
        <v>42258</v>
      </c>
      <c r="C10" s="5" t="s">
        <v>63</v>
      </c>
      <c r="D10" s="21" t="s">
        <v>79</v>
      </c>
      <c r="E10" s="2" t="s">
        <v>80</v>
      </c>
      <c r="F10" s="2" t="s">
        <v>81</v>
      </c>
      <c r="G10" s="2" t="s">
        <v>82</v>
      </c>
      <c r="H10" s="2" t="s">
        <v>83</v>
      </c>
      <c r="I10" s="9"/>
      <c r="J10" s="22">
        <v>5000000</v>
      </c>
      <c r="K10" s="22">
        <v>4800000</v>
      </c>
      <c r="L10" s="23">
        <f t="shared" si="0"/>
        <v>-200000</v>
      </c>
      <c r="M10" s="21">
        <f t="shared" si="1"/>
        <v>2015</v>
      </c>
      <c r="N10" t="str">
        <f t="shared" si="2"/>
        <v>September</v>
      </c>
    </row>
    <row r="11" spans="1:26" ht="12.75" x14ac:dyDescent="0.2">
      <c r="A11" s="20" t="s">
        <v>84</v>
      </c>
      <c r="B11" s="27">
        <v>41319</v>
      </c>
      <c r="C11" s="5" t="s">
        <v>23</v>
      </c>
      <c r="D11" s="21" t="s">
        <v>86</v>
      </c>
      <c r="E11" s="2" t="s">
        <v>87</v>
      </c>
      <c r="F11" s="2" t="s">
        <v>88</v>
      </c>
      <c r="G11" s="2" t="s">
        <v>89</v>
      </c>
      <c r="H11" s="2" t="s">
        <v>90</v>
      </c>
      <c r="I11" s="2" t="s">
        <v>91</v>
      </c>
      <c r="J11" s="22">
        <v>92000000</v>
      </c>
      <c r="K11" s="22">
        <v>304700000</v>
      </c>
      <c r="L11" s="23">
        <f t="shared" si="0"/>
        <v>212700000</v>
      </c>
      <c r="M11" s="21">
        <f t="shared" si="1"/>
        <v>2013</v>
      </c>
      <c r="N11" t="str">
        <f t="shared" si="2"/>
        <v>February</v>
      </c>
    </row>
    <row r="12" spans="1:26" ht="12.75" x14ac:dyDescent="0.2">
      <c r="A12" s="20" t="s">
        <v>92</v>
      </c>
      <c r="B12" s="27">
        <v>41285</v>
      </c>
      <c r="C12" s="5" t="s">
        <v>41</v>
      </c>
      <c r="D12" s="21" t="s">
        <v>94</v>
      </c>
      <c r="E12" s="2" t="s">
        <v>95</v>
      </c>
      <c r="F12" s="2" t="s">
        <v>96</v>
      </c>
      <c r="G12" s="2" t="s">
        <v>97</v>
      </c>
      <c r="H12" s="2" t="s">
        <v>98</v>
      </c>
      <c r="I12" s="2" t="s">
        <v>99</v>
      </c>
      <c r="J12" s="22">
        <v>2500000</v>
      </c>
      <c r="K12" s="22">
        <v>60100000</v>
      </c>
      <c r="L12" s="23">
        <f t="shared" si="0"/>
        <v>57600000</v>
      </c>
      <c r="M12" s="21">
        <f t="shared" si="1"/>
        <v>2013</v>
      </c>
      <c r="N12" t="str">
        <f t="shared" si="2"/>
        <v>January</v>
      </c>
    </row>
    <row r="13" spans="1:26" ht="12.75" x14ac:dyDescent="0.2">
      <c r="A13" s="20" t="s">
        <v>100</v>
      </c>
      <c r="B13" s="27">
        <v>41747</v>
      </c>
      <c r="C13" s="5" t="s">
        <v>41</v>
      </c>
      <c r="D13" s="21" t="s">
        <v>94</v>
      </c>
      <c r="E13" s="2" t="s">
        <v>95</v>
      </c>
      <c r="F13" s="2" t="s">
        <v>102</v>
      </c>
      <c r="G13" s="2" t="s">
        <v>98</v>
      </c>
      <c r="H13" s="2" t="s">
        <v>99</v>
      </c>
      <c r="I13" s="2" t="s">
        <v>103</v>
      </c>
      <c r="J13" s="22">
        <v>4000000</v>
      </c>
      <c r="K13" s="22">
        <v>24000000</v>
      </c>
      <c r="L13" s="23">
        <f t="shared" si="0"/>
        <v>20000000</v>
      </c>
      <c r="M13" s="21">
        <f t="shared" si="1"/>
        <v>2014</v>
      </c>
      <c r="N13" t="str">
        <f t="shared" si="2"/>
        <v>April</v>
      </c>
    </row>
    <row r="14" spans="1:26" ht="12.75" x14ac:dyDescent="0.2">
      <c r="A14" s="20" t="s">
        <v>104</v>
      </c>
      <c r="B14" s="27">
        <v>41680</v>
      </c>
      <c r="C14" s="5" t="s">
        <v>41</v>
      </c>
      <c r="D14" s="21" t="s">
        <v>106</v>
      </c>
      <c r="E14" s="2" t="s">
        <v>107</v>
      </c>
      <c r="F14" s="2" t="s">
        <v>108</v>
      </c>
      <c r="G14" s="2" t="s">
        <v>109</v>
      </c>
      <c r="H14" s="2" t="s">
        <v>110</v>
      </c>
      <c r="I14" s="9"/>
      <c r="J14" s="22">
        <v>22700000</v>
      </c>
      <c r="K14" s="22">
        <v>7100000</v>
      </c>
      <c r="L14" s="23">
        <f t="shared" si="0"/>
        <v>-15600000</v>
      </c>
      <c r="M14" s="21">
        <f t="shared" si="1"/>
        <v>2014</v>
      </c>
      <c r="N14" t="str">
        <f t="shared" si="2"/>
        <v>February</v>
      </c>
    </row>
    <row r="15" spans="1:26" ht="12.75" x14ac:dyDescent="0.2">
      <c r="A15" s="20" t="s">
        <v>111</v>
      </c>
      <c r="B15" s="27">
        <v>41949</v>
      </c>
      <c r="C15" s="5" t="s">
        <v>23</v>
      </c>
      <c r="D15" s="21" t="s">
        <v>113</v>
      </c>
      <c r="E15" s="2" t="s">
        <v>114</v>
      </c>
      <c r="F15" s="2" t="s">
        <v>115</v>
      </c>
      <c r="G15" s="2" t="s">
        <v>116</v>
      </c>
      <c r="H15" s="2" t="s">
        <v>117</v>
      </c>
      <c r="I15" s="2" t="s">
        <v>118</v>
      </c>
      <c r="J15" s="22">
        <v>20000000</v>
      </c>
      <c r="K15" s="22">
        <v>12000000</v>
      </c>
      <c r="L15" s="23">
        <f t="shared" si="0"/>
        <v>-8000000</v>
      </c>
      <c r="M15" s="21">
        <f t="shared" si="1"/>
        <v>2014</v>
      </c>
      <c r="N15" t="str">
        <f t="shared" si="2"/>
        <v>November</v>
      </c>
    </row>
    <row r="16" spans="1:26" ht="12.75" x14ac:dyDescent="0.2">
      <c r="A16" s="20" t="s">
        <v>119</v>
      </c>
      <c r="B16" s="27">
        <v>41658</v>
      </c>
      <c r="C16" s="5" t="s">
        <v>15</v>
      </c>
      <c r="D16" s="21" t="s">
        <v>121</v>
      </c>
      <c r="E16" s="2" t="s">
        <v>122</v>
      </c>
      <c r="F16" s="2" t="s">
        <v>123</v>
      </c>
      <c r="G16" s="2" t="s">
        <v>124</v>
      </c>
      <c r="H16" s="2" t="s">
        <v>125</v>
      </c>
      <c r="I16" s="2" t="s">
        <v>126</v>
      </c>
      <c r="J16" s="22">
        <v>15000000</v>
      </c>
      <c r="K16" s="22">
        <v>36200000</v>
      </c>
      <c r="L16" s="23">
        <f t="shared" si="0"/>
        <v>21200000</v>
      </c>
      <c r="M16" s="21">
        <f t="shared" si="1"/>
        <v>2014</v>
      </c>
      <c r="N16" t="str">
        <f t="shared" si="2"/>
        <v>January</v>
      </c>
    </row>
    <row r="17" spans="1:14" ht="12.75" x14ac:dyDescent="0.2">
      <c r="A17" s="20" t="s">
        <v>127</v>
      </c>
      <c r="B17" s="27">
        <v>40977</v>
      </c>
      <c r="C17" s="5" t="s">
        <v>41</v>
      </c>
      <c r="D17" s="21" t="s">
        <v>129</v>
      </c>
      <c r="E17" s="2" t="s">
        <v>130</v>
      </c>
      <c r="F17" s="2" t="s">
        <v>131</v>
      </c>
      <c r="G17" s="2" t="s">
        <v>132</v>
      </c>
      <c r="H17" s="2" t="s">
        <v>133</v>
      </c>
      <c r="I17" s="2" t="s">
        <v>134</v>
      </c>
      <c r="J17" s="22">
        <v>40000000</v>
      </c>
      <c r="K17" s="22">
        <v>22000000</v>
      </c>
      <c r="L17" s="23">
        <f t="shared" si="0"/>
        <v>-18000000</v>
      </c>
      <c r="M17" s="21">
        <f t="shared" si="1"/>
        <v>2012</v>
      </c>
      <c r="N17" t="str">
        <f t="shared" si="2"/>
        <v>March</v>
      </c>
    </row>
    <row r="18" spans="1:14" ht="12.75" x14ac:dyDescent="0.2">
      <c r="A18" s="20" t="s">
        <v>135</v>
      </c>
      <c r="B18" s="27">
        <v>41901</v>
      </c>
      <c r="C18" s="5" t="s">
        <v>32</v>
      </c>
      <c r="D18" s="21" t="s">
        <v>137</v>
      </c>
      <c r="E18" s="2" t="s">
        <v>138</v>
      </c>
      <c r="F18" s="2" t="s">
        <v>139</v>
      </c>
      <c r="G18" s="2" t="s">
        <v>140</v>
      </c>
      <c r="H18" s="2" t="s">
        <v>141</v>
      </c>
      <c r="I18" s="9"/>
      <c r="J18" s="22">
        <v>28000000</v>
      </c>
      <c r="K18" s="22">
        <v>58800000</v>
      </c>
      <c r="L18" s="23">
        <f t="shared" si="0"/>
        <v>30800000</v>
      </c>
      <c r="M18" s="21">
        <f t="shared" si="1"/>
        <v>2014</v>
      </c>
      <c r="N18" t="str">
        <f t="shared" si="2"/>
        <v>September</v>
      </c>
    </row>
    <row r="19" spans="1:14" ht="12.75" x14ac:dyDescent="0.2">
      <c r="A19" s="20" t="s">
        <v>142</v>
      </c>
      <c r="B19" s="27">
        <v>42027</v>
      </c>
      <c r="C19" s="5" t="s">
        <v>144</v>
      </c>
      <c r="D19" s="21" t="s">
        <v>145</v>
      </c>
      <c r="E19" s="2" t="s">
        <v>146</v>
      </c>
      <c r="F19" s="2" t="s">
        <v>147</v>
      </c>
      <c r="G19" s="2" t="s">
        <v>148</v>
      </c>
      <c r="H19" s="9"/>
      <c r="I19" s="9"/>
      <c r="J19" s="22">
        <v>8000000</v>
      </c>
      <c r="K19" s="22">
        <v>36000000</v>
      </c>
      <c r="L19" s="23">
        <f t="shared" si="0"/>
        <v>28000000</v>
      </c>
      <c r="M19" s="21">
        <f t="shared" si="1"/>
        <v>2015</v>
      </c>
      <c r="N19" t="str">
        <f t="shared" si="2"/>
        <v>January</v>
      </c>
    </row>
    <row r="20" spans="1:14" ht="25.5" x14ac:dyDescent="0.2">
      <c r="A20" s="20" t="s">
        <v>149</v>
      </c>
      <c r="B20" s="27">
        <v>41082</v>
      </c>
      <c r="C20" s="5" t="s">
        <v>16</v>
      </c>
      <c r="D20" s="21" t="s">
        <v>151</v>
      </c>
      <c r="E20" s="2" t="s">
        <v>152</v>
      </c>
      <c r="F20" s="2" t="s">
        <v>153</v>
      </c>
      <c r="G20" s="2" t="s">
        <v>154</v>
      </c>
      <c r="H20" s="2" t="s">
        <v>18</v>
      </c>
      <c r="I20" s="2" t="s">
        <v>155</v>
      </c>
      <c r="J20" s="22">
        <v>99500000</v>
      </c>
      <c r="K20" s="22">
        <v>116400000</v>
      </c>
      <c r="L20" s="23">
        <f t="shared" si="0"/>
        <v>16900000</v>
      </c>
      <c r="M20" s="21">
        <f t="shared" si="1"/>
        <v>2012</v>
      </c>
      <c r="N20" t="str">
        <f t="shared" si="2"/>
        <v>June</v>
      </c>
    </row>
    <row r="21" spans="1:14" ht="12.75" x14ac:dyDescent="0.2">
      <c r="A21" s="20" t="s">
        <v>156</v>
      </c>
      <c r="B21" s="27">
        <v>41425</v>
      </c>
      <c r="C21" s="5" t="s">
        <v>158</v>
      </c>
      <c r="D21" s="21" t="s">
        <v>159</v>
      </c>
      <c r="E21" s="2" t="s">
        <v>160</v>
      </c>
      <c r="F21" s="2" t="s">
        <v>161</v>
      </c>
      <c r="G21" s="2" t="s">
        <v>162</v>
      </c>
      <c r="H21" s="2" t="s">
        <v>163</v>
      </c>
      <c r="I21" s="9"/>
      <c r="J21" s="22">
        <v>130000000</v>
      </c>
      <c r="K21" s="22">
        <v>243800000</v>
      </c>
      <c r="L21" s="23">
        <f t="shared" si="0"/>
        <v>113800000</v>
      </c>
      <c r="M21" s="21">
        <f t="shared" si="1"/>
        <v>2013</v>
      </c>
      <c r="N21" t="str">
        <f t="shared" si="2"/>
        <v>May</v>
      </c>
    </row>
    <row r="22" spans="1:14" ht="12.75" x14ac:dyDescent="0.2">
      <c r="A22" s="20" t="s">
        <v>164</v>
      </c>
      <c r="B22" s="27">
        <v>41502</v>
      </c>
      <c r="C22" s="5" t="s">
        <v>63</v>
      </c>
      <c r="D22" s="21" t="s">
        <v>166</v>
      </c>
      <c r="E22" s="2" t="s">
        <v>167</v>
      </c>
      <c r="F22" s="2" t="s">
        <v>168</v>
      </c>
      <c r="G22" s="2" t="s">
        <v>169</v>
      </c>
      <c r="H22" s="2" t="s">
        <v>170</v>
      </c>
      <c r="I22" s="2" t="s">
        <v>171</v>
      </c>
      <c r="J22" s="22">
        <v>4000000</v>
      </c>
      <c r="K22" s="22">
        <v>1000000</v>
      </c>
      <c r="L22" s="23">
        <f t="shared" si="0"/>
        <v>-3000000</v>
      </c>
      <c r="M22" s="21">
        <f t="shared" si="1"/>
        <v>2013</v>
      </c>
      <c r="N22" t="str">
        <f t="shared" si="2"/>
        <v>August</v>
      </c>
    </row>
    <row r="23" spans="1:14" ht="12.75" x14ac:dyDescent="0.2">
      <c r="A23" s="20" t="s">
        <v>172</v>
      </c>
      <c r="B23" s="27">
        <v>41201</v>
      </c>
      <c r="C23" s="5" t="s">
        <v>32</v>
      </c>
      <c r="D23" s="21" t="s">
        <v>174</v>
      </c>
      <c r="E23" s="2" t="s">
        <v>175</v>
      </c>
      <c r="F23" s="2" t="s">
        <v>176</v>
      </c>
      <c r="G23" s="2" t="s">
        <v>177</v>
      </c>
      <c r="H23" s="2" t="s">
        <v>178</v>
      </c>
      <c r="I23" s="2" t="s">
        <v>179</v>
      </c>
      <c r="J23" s="22">
        <v>35000000</v>
      </c>
      <c r="K23" s="22">
        <v>34600000</v>
      </c>
      <c r="L23" s="23">
        <f t="shared" si="0"/>
        <v>-400000</v>
      </c>
      <c r="M23" s="21">
        <f t="shared" si="1"/>
        <v>2012</v>
      </c>
      <c r="N23" t="str">
        <f t="shared" si="2"/>
        <v>October</v>
      </c>
    </row>
    <row r="24" spans="1:14" ht="12.75" x14ac:dyDescent="0.2">
      <c r="A24" s="20" t="s">
        <v>180</v>
      </c>
      <c r="B24" s="27">
        <v>42151</v>
      </c>
      <c r="C24" s="5" t="s">
        <v>182</v>
      </c>
      <c r="D24" s="21" t="s">
        <v>183</v>
      </c>
      <c r="E24" s="2" t="s">
        <v>184</v>
      </c>
      <c r="F24" s="2" t="s">
        <v>185</v>
      </c>
      <c r="G24" s="2" t="s">
        <v>186</v>
      </c>
      <c r="H24" s="2" t="s">
        <v>123</v>
      </c>
      <c r="I24" s="2" t="s">
        <v>187</v>
      </c>
      <c r="J24" s="22">
        <v>52000000</v>
      </c>
      <c r="K24" s="22">
        <v>26300000</v>
      </c>
      <c r="L24" s="23">
        <f t="shared" si="0"/>
        <v>-25700000</v>
      </c>
      <c r="M24" s="21">
        <f t="shared" si="1"/>
        <v>2015</v>
      </c>
      <c r="N24" t="str">
        <f t="shared" si="2"/>
        <v>May</v>
      </c>
    </row>
    <row r="25" spans="1:14" ht="25.5" x14ac:dyDescent="0.2">
      <c r="A25" s="20" t="s">
        <v>188</v>
      </c>
      <c r="B25" s="27">
        <v>42356</v>
      </c>
      <c r="C25" s="5" t="s">
        <v>41</v>
      </c>
      <c r="D25" s="21" t="s">
        <v>191</v>
      </c>
      <c r="E25" s="2" t="s">
        <v>192</v>
      </c>
      <c r="F25" s="2" t="s">
        <v>193</v>
      </c>
      <c r="G25" s="2" t="s">
        <v>194</v>
      </c>
      <c r="H25" s="2" t="s">
        <v>195</v>
      </c>
      <c r="I25" s="2" t="s">
        <v>196</v>
      </c>
      <c r="J25" s="22">
        <v>90000000</v>
      </c>
      <c r="K25" s="22">
        <v>234800000</v>
      </c>
      <c r="L25" s="23">
        <f t="shared" si="0"/>
        <v>144800000</v>
      </c>
      <c r="M25" s="21">
        <f t="shared" si="1"/>
        <v>2015</v>
      </c>
      <c r="N25" t="str">
        <f t="shared" si="2"/>
        <v>December</v>
      </c>
    </row>
    <row r="26" spans="1:14" ht="12.75" x14ac:dyDescent="0.2">
      <c r="A26" s="20" t="s">
        <v>197</v>
      </c>
      <c r="B26" s="27">
        <v>41005</v>
      </c>
      <c r="C26" s="5" t="s">
        <v>41</v>
      </c>
      <c r="D26" s="21" t="s">
        <v>199</v>
      </c>
      <c r="E26" s="2" t="s">
        <v>200</v>
      </c>
      <c r="F26" s="2" t="s">
        <v>201</v>
      </c>
      <c r="G26" s="2" t="s">
        <v>202</v>
      </c>
      <c r="H26" s="2" t="s">
        <v>203</v>
      </c>
      <c r="I26" s="2" t="s">
        <v>204</v>
      </c>
      <c r="J26" s="22">
        <v>50000000</v>
      </c>
      <c r="K26" s="22">
        <v>235000000</v>
      </c>
      <c r="L26" s="23">
        <f t="shared" si="0"/>
        <v>185000000</v>
      </c>
      <c r="M26" s="21">
        <f t="shared" si="1"/>
        <v>2012</v>
      </c>
      <c r="N26" t="str">
        <f t="shared" si="2"/>
        <v>April</v>
      </c>
    </row>
    <row r="27" spans="1:14" ht="12.75" x14ac:dyDescent="0.2">
      <c r="A27" s="20" t="s">
        <v>205</v>
      </c>
      <c r="B27" s="27">
        <v>41954</v>
      </c>
      <c r="C27" s="5" t="s">
        <v>63</v>
      </c>
      <c r="D27" s="21" t="s">
        <v>207</v>
      </c>
      <c r="E27" s="2" t="s">
        <v>184</v>
      </c>
      <c r="F27" s="2" t="s">
        <v>208</v>
      </c>
      <c r="G27" s="2" t="s">
        <v>209</v>
      </c>
      <c r="H27" s="2" t="s">
        <v>210</v>
      </c>
      <c r="I27" s="9"/>
      <c r="J27" s="22">
        <v>58800000</v>
      </c>
      <c r="K27" s="22">
        <v>547400000</v>
      </c>
      <c r="L27" s="23">
        <f t="shared" si="0"/>
        <v>488600000</v>
      </c>
      <c r="M27" s="21">
        <f t="shared" si="1"/>
        <v>2014</v>
      </c>
      <c r="N27" t="str">
        <f t="shared" si="2"/>
        <v>November</v>
      </c>
    </row>
    <row r="28" spans="1:14" ht="12.75" x14ac:dyDescent="0.2">
      <c r="A28" s="20" t="s">
        <v>211</v>
      </c>
      <c r="B28" s="27">
        <v>42237</v>
      </c>
      <c r="C28" s="5" t="s">
        <v>23</v>
      </c>
      <c r="D28" s="21" t="s">
        <v>213</v>
      </c>
      <c r="E28" s="2" t="s">
        <v>214</v>
      </c>
      <c r="F28" s="2" t="s">
        <v>215</v>
      </c>
      <c r="G28" s="2" t="s">
        <v>216</v>
      </c>
      <c r="H28" s="2" t="s">
        <v>217</v>
      </c>
      <c r="I28" s="2" t="s">
        <v>218</v>
      </c>
      <c r="J28" s="22">
        <v>28000000</v>
      </c>
      <c r="K28" s="22">
        <v>27100000</v>
      </c>
      <c r="L28" s="23">
        <f t="shared" si="0"/>
        <v>-900000</v>
      </c>
      <c r="M28" s="21">
        <f t="shared" si="1"/>
        <v>2015</v>
      </c>
      <c r="N28" t="str">
        <f t="shared" si="2"/>
        <v>August</v>
      </c>
    </row>
    <row r="29" spans="1:14" ht="12.75" x14ac:dyDescent="0.2">
      <c r="A29" s="20" t="s">
        <v>219</v>
      </c>
      <c r="B29" s="27">
        <v>42171</v>
      </c>
      <c r="C29" s="5" t="s">
        <v>62</v>
      </c>
      <c r="D29" s="21" t="s">
        <v>222</v>
      </c>
      <c r="E29" s="2" t="s">
        <v>223</v>
      </c>
      <c r="F29" s="2" t="s">
        <v>224</v>
      </c>
      <c r="G29" s="2" t="s">
        <v>225</v>
      </c>
      <c r="H29" s="2" t="s">
        <v>226</v>
      </c>
      <c r="I29" s="2" t="s">
        <v>227</v>
      </c>
      <c r="J29" s="22">
        <v>3400000</v>
      </c>
      <c r="K29" s="22">
        <v>22000000</v>
      </c>
      <c r="L29" s="23">
        <f t="shared" si="0"/>
        <v>18600000</v>
      </c>
      <c r="M29" s="21">
        <f t="shared" si="1"/>
        <v>2015</v>
      </c>
      <c r="N29" t="str">
        <f t="shared" si="2"/>
        <v>June</v>
      </c>
    </row>
    <row r="30" spans="1:14" ht="12.75" x14ac:dyDescent="0.2">
      <c r="A30" s="20" t="s">
        <v>228</v>
      </c>
      <c r="B30" s="27">
        <v>41908</v>
      </c>
      <c r="C30" s="5" t="s">
        <v>16</v>
      </c>
      <c r="D30" s="21" t="s">
        <v>230</v>
      </c>
      <c r="E30" s="2" t="s">
        <v>231</v>
      </c>
      <c r="F30" s="2" t="s">
        <v>232</v>
      </c>
      <c r="G30" s="2" t="s">
        <v>233</v>
      </c>
      <c r="H30" s="2" t="s">
        <v>234</v>
      </c>
      <c r="I30" s="9"/>
      <c r="J30" s="22">
        <v>6500000</v>
      </c>
      <c r="K30" s="22">
        <v>256899999.99999997</v>
      </c>
      <c r="L30" s="23">
        <f t="shared" si="0"/>
        <v>250399999.99999997</v>
      </c>
      <c r="M30" s="21">
        <f t="shared" si="1"/>
        <v>2014</v>
      </c>
      <c r="N30" t="str">
        <f t="shared" si="2"/>
        <v>September</v>
      </c>
    </row>
    <row r="31" spans="1:14" ht="12.75" x14ac:dyDescent="0.2">
      <c r="A31" s="20" t="s">
        <v>235</v>
      </c>
      <c r="B31" s="27">
        <v>41980</v>
      </c>
      <c r="C31" s="5" t="s">
        <v>41</v>
      </c>
      <c r="D31" s="21" t="s">
        <v>237</v>
      </c>
      <c r="E31" s="2" t="s">
        <v>238</v>
      </c>
      <c r="F31" s="2" t="s">
        <v>239</v>
      </c>
      <c r="G31" s="2" t="s">
        <v>240</v>
      </c>
      <c r="H31" s="2" t="s">
        <v>241</v>
      </c>
      <c r="I31" s="2" t="s">
        <v>242</v>
      </c>
      <c r="J31" s="22">
        <v>65000000</v>
      </c>
      <c r="K31" s="22">
        <v>133800000.00000001</v>
      </c>
      <c r="L31" s="23">
        <f t="shared" si="0"/>
        <v>68800000.000000015</v>
      </c>
      <c r="M31" s="21">
        <f t="shared" si="1"/>
        <v>2014</v>
      </c>
      <c r="N31" t="str">
        <f t="shared" si="2"/>
        <v>December</v>
      </c>
    </row>
    <row r="32" spans="1:14" ht="12.75" x14ac:dyDescent="0.2">
      <c r="A32" s="20" t="s">
        <v>243</v>
      </c>
      <c r="B32" s="27">
        <v>42184</v>
      </c>
      <c r="C32" s="5" t="s">
        <v>23</v>
      </c>
      <c r="D32" s="21" t="s">
        <v>245</v>
      </c>
      <c r="E32" s="2" t="s">
        <v>246</v>
      </c>
      <c r="F32" s="2" t="s">
        <v>247</v>
      </c>
      <c r="G32" s="2" t="s">
        <v>248</v>
      </c>
      <c r="H32" s="2" t="s">
        <v>242</v>
      </c>
      <c r="I32" s="2" t="s">
        <v>249</v>
      </c>
      <c r="J32" s="22">
        <v>130000000</v>
      </c>
      <c r="K32" s="22">
        <v>519400000</v>
      </c>
      <c r="L32" s="23">
        <f t="shared" si="0"/>
        <v>389400000</v>
      </c>
      <c r="M32" s="21">
        <f t="shared" si="1"/>
        <v>2015</v>
      </c>
      <c r="N32" t="str">
        <f t="shared" si="2"/>
        <v>June</v>
      </c>
    </row>
    <row r="33" spans="1:14" ht="12.75" x14ac:dyDescent="0.2">
      <c r="A33" s="20" t="s">
        <v>250</v>
      </c>
      <c r="B33" s="27">
        <v>41194</v>
      </c>
      <c r="C33" s="5" t="s">
        <v>63</v>
      </c>
      <c r="D33" s="21" t="s">
        <v>252</v>
      </c>
      <c r="E33" s="2" t="s">
        <v>252</v>
      </c>
      <c r="F33" s="2" t="s">
        <v>19</v>
      </c>
      <c r="G33" s="2" t="s">
        <v>253</v>
      </c>
      <c r="H33" s="2" t="s">
        <v>254</v>
      </c>
      <c r="I33" s="2" t="s">
        <v>255</v>
      </c>
      <c r="J33" s="22">
        <v>44500000</v>
      </c>
      <c r="K33" s="22">
        <v>232300000</v>
      </c>
      <c r="L33" s="23">
        <f t="shared" si="0"/>
        <v>187800000</v>
      </c>
      <c r="M33" s="21">
        <f t="shared" si="1"/>
        <v>2012</v>
      </c>
      <c r="N33" t="str">
        <f t="shared" si="2"/>
        <v>October</v>
      </c>
    </row>
    <row r="34" spans="1:14" ht="12.75" x14ac:dyDescent="0.2">
      <c r="A34" s="20" t="s">
        <v>256</v>
      </c>
      <c r="B34" s="27">
        <v>41880</v>
      </c>
      <c r="C34" s="5" t="s">
        <v>16</v>
      </c>
      <c r="D34" s="21" t="s">
        <v>258</v>
      </c>
      <c r="E34" s="2" t="s">
        <v>259</v>
      </c>
      <c r="F34" s="2" t="s">
        <v>260</v>
      </c>
      <c r="G34" s="2" t="s">
        <v>261</v>
      </c>
      <c r="H34" s="2" t="s">
        <v>262</v>
      </c>
      <c r="I34" s="2" t="s">
        <v>263</v>
      </c>
      <c r="J34" s="22">
        <v>5000000</v>
      </c>
      <c r="K34" s="22">
        <v>5000000</v>
      </c>
      <c r="L34" s="23">
        <f t="shared" si="0"/>
        <v>0</v>
      </c>
      <c r="M34" s="21">
        <f t="shared" si="1"/>
        <v>2014</v>
      </c>
      <c r="N34" t="str">
        <f t="shared" si="2"/>
        <v>August</v>
      </c>
    </row>
    <row r="35" spans="1:14" ht="12.75" x14ac:dyDescent="0.2">
      <c r="A35" s="20" t="s">
        <v>264</v>
      </c>
      <c r="B35" s="27">
        <v>42580</v>
      </c>
      <c r="C35" s="5" t="s">
        <v>41</v>
      </c>
      <c r="D35" s="21" t="s">
        <v>266</v>
      </c>
      <c r="E35" s="2" t="s">
        <v>268</v>
      </c>
      <c r="F35" s="2" t="s">
        <v>269</v>
      </c>
      <c r="G35" s="2" t="s">
        <v>270</v>
      </c>
      <c r="H35" s="2" t="s">
        <v>271</v>
      </c>
      <c r="I35" s="2" t="s">
        <v>272</v>
      </c>
      <c r="J35" s="22">
        <v>20000000</v>
      </c>
      <c r="K35" s="22">
        <v>124200000</v>
      </c>
      <c r="L35" s="23">
        <f t="shared" si="0"/>
        <v>104200000</v>
      </c>
      <c r="M35" s="21">
        <f t="shared" si="1"/>
        <v>2016</v>
      </c>
      <c r="N35" t="str">
        <f t="shared" si="2"/>
        <v>July</v>
      </c>
    </row>
    <row r="36" spans="1:14" ht="12.75" x14ac:dyDescent="0.2">
      <c r="A36" s="20" t="s">
        <v>273</v>
      </c>
      <c r="B36" s="27">
        <v>42475</v>
      </c>
      <c r="C36" s="5" t="s">
        <v>41</v>
      </c>
      <c r="D36" s="21" t="s">
        <v>275</v>
      </c>
      <c r="E36" s="2" t="s">
        <v>46</v>
      </c>
      <c r="F36" s="2" t="s">
        <v>99</v>
      </c>
      <c r="G36" s="2" t="s">
        <v>276</v>
      </c>
      <c r="H36" s="2" t="s">
        <v>277</v>
      </c>
      <c r="I36" s="2" t="s">
        <v>278</v>
      </c>
      <c r="J36" s="22">
        <v>20000000</v>
      </c>
      <c r="K36" s="22">
        <v>55000000</v>
      </c>
      <c r="L36" s="23">
        <f t="shared" si="0"/>
        <v>35000000</v>
      </c>
      <c r="M36" s="21">
        <f t="shared" si="1"/>
        <v>2016</v>
      </c>
      <c r="N36" t="str">
        <f t="shared" si="2"/>
        <v>April</v>
      </c>
    </row>
    <row r="37" spans="1:14" ht="25.5" x14ac:dyDescent="0.2">
      <c r="A37" s="20" t="s">
        <v>279</v>
      </c>
      <c r="B37" s="27">
        <v>42448</v>
      </c>
      <c r="C37" s="5" t="s">
        <v>23</v>
      </c>
      <c r="D37" s="21" t="s">
        <v>281</v>
      </c>
      <c r="E37" s="2" t="s">
        <v>252</v>
      </c>
      <c r="F37" s="2" t="s">
        <v>282</v>
      </c>
      <c r="G37" s="2" t="s">
        <v>283</v>
      </c>
      <c r="H37" s="2" t="s">
        <v>214</v>
      </c>
      <c r="I37" s="2" t="s">
        <v>284</v>
      </c>
      <c r="J37" s="22">
        <v>250000000</v>
      </c>
      <c r="K37" s="22">
        <v>872700000</v>
      </c>
      <c r="L37" s="23">
        <f t="shared" si="0"/>
        <v>622700000</v>
      </c>
      <c r="M37" s="21">
        <f t="shared" si="1"/>
        <v>2016</v>
      </c>
      <c r="N37" t="str">
        <f t="shared" si="2"/>
        <v>March</v>
      </c>
    </row>
    <row r="38" spans="1:14" ht="12.75" x14ac:dyDescent="0.2">
      <c r="A38" s="20" t="s">
        <v>285</v>
      </c>
      <c r="B38" s="27">
        <v>42576</v>
      </c>
      <c r="C38" s="5" t="s">
        <v>23</v>
      </c>
      <c r="D38" s="21" t="s">
        <v>287</v>
      </c>
      <c r="E38" s="2" t="s">
        <v>289</v>
      </c>
      <c r="F38" s="2" t="s">
        <v>290</v>
      </c>
      <c r="G38" s="2" t="s">
        <v>291</v>
      </c>
      <c r="H38" s="2" t="s">
        <v>292</v>
      </c>
      <c r="I38" s="9"/>
      <c r="J38" s="22">
        <v>3500000</v>
      </c>
      <c r="K38" s="22">
        <v>4400000</v>
      </c>
      <c r="L38" s="23">
        <f t="shared" si="0"/>
        <v>900000</v>
      </c>
      <c r="M38" s="21">
        <f t="shared" si="1"/>
        <v>2016</v>
      </c>
      <c r="N38" t="str">
        <f t="shared" si="2"/>
        <v>July</v>
      </c>
    </row>
    <row r="39" spans="1:14" ht="12.75" x14ac:dyDescent="0.2">
      <c r="A39" s="20" t="s">
        <v>293</v>
      </c>
      <c r="B39" s="27">
        <v>41537</v>
      </c>
      <c r="C39" s="5" t="s">
        <v>295</v>
      </c>
      <c r="D39" s="21" t="s">
        <v>296</v>
      </c>
      <c r="E39" s="2" t="s">
        <v>297</v>
      </c>
      <c r="F39" s="2" t="s">
        <v>298</v>
      </c>
      <c r="G39" s="2" t="s">
        <v>299</v>
      </c>
      <c r="H39" s="2" t="s">
        <v>300</v>
      </c>
      <c r="I39" s="2" t="s">
        <v>301</v>
      </c>
      <c r="J39" s="22">
        <v>20000000</v>
      </c>
      <c r="K39" s="22">
        <v>16500000</v>
      </c>
      <c r="L39" s="23">
        <f t="shared" si="0"/>
        <v>-3500000</v>
      </c>
      <c r="M39" s="21">
        <f t="shared" si="1"/>
        <v>2013</v>
      </c>
      <c r="N39" t="str">
        <f t="shared" si="2"/>
        <v>September</v>
      </c>
    </row>
    <row r="40" spans="1:14" ht="12.75" x14ac:dyDescent="0.2">
      <c r="A40" s="20" t="s">
        <v>302</v>
      </c>
      <c r="B40" s="27">
        <v>41047</v>
      </c>
      <c r="C40" s="5" t="s">
        <v>23</v>
      </c>
      <c r="D40" s="21" t="s">
        <v>304</v>
      </c>
      <c r="E40" s="2" t="s">
        <v>305</v>
      </c>
      <c r="F40" s="2" t="s">
        <v>306</v>
      </c>
      <c r="G40" s="2" t="s">
        <v>307</v>
      </c>
      <c r="H40" s="2" t="s">
        <v>308</v>
      </c>
      <c r="I40" s="2" t="s">
        <v>138</v>
      </c>
      <c r="J40" s="22">
        <v>220000000</v>
      </c>
      <c r="K40" s="22">
        <v>303000000</v>
      </c>
      <c r="L40" s="23">
        <f t="shared" si="0"/>
        <v>83000000</v>
      </c>
      <c r="M40" s="21">
        <f t="shared" si="1"/>
        <v>2012</v>
      </c>
      <c r="N40" t="str">
        <f t="shared" si="2"/>
        <v>May</v>
      </c>
    </row>
    <row r="41" spans="1:14" ht="12.75" x14ac:dyDescent="0.2">
      <c r="A41" s="20" t="s">
        <v>309</v>
      </c>
      <c r="B41" s="27">
        <v>41087</v>
      </c>
      <c r="C41" s="5" t="s">
        <v>63</v>
      </c>
      <c r="D41" s="21" t="s">
        <v>311</v>
      </c>
      <c r="E41" s="2" t="s">
        <v>238</v>
      </c>
      <c r="F41" s="2" t="s">
        <v>312</v>
      </c>
      <c r="G41" s="9"/>
      <c r="H41" s="9"/>
      <c r="I41" s="9"/>
      <c r="J41" s="22">
        <v>1800000</v>
      </c>
      <c r="K41" s="22">
        <v>21900000</v>
      </c>
      <c r="L41" s="23">
        <f t="shared" si="0"/>
        <v>20100000</v>
      </c>
      <c r="M41" s="21">
        <f t="shared" si="1"/>
        <v>2012</v>
      </c>
      <c r="N41" t="str">
        <f t="shared" si="2"/>
        <v>June</v>
      </c>
    </row>
    <row r="42" spans="1:14" ht="12.75" x14ac:dyDescent="0.2">
      <c r="A42" s="20" t="s">
        <v>313</v>
      </c>
      <c r="B42" s="27">
        <v>41319</v>
      </c>
      <c r="C42" s="5" t="s">
        <v>53</v>
      </c>
      <c r="D42" s="21" t="s">
        <v>315</v>
      </c>
      <c r="E42" s="2" t="s">
        <v>316</v>
      </c>
      <c r="F42" s="2" t="s">
        <v>317</v>
      </c>
      <c r="G42" s="2" t="s">
        <v>148</v>
      </c>
      <c r="H42" s="2" t="s">
        <v>318</v>
      </c>
      <c r="I42" s="2" t="s">
        <v>319</v>
      </c>
      <c r="J42" s="22">
        <v>60000000</v>
      </c>
      <c r="K42" s="22">
        <v>60100000</v>
      </c>
      <c r="L42" s="23">
        <f t="shared" si="0"/>
        <v>100000</v>
      </c>
      <c r="M42" s="21">
        <f t="shared" si="1"/>
        <v>2013</v>
      </c>
      <c r="N42" t="str">
        <f t="shared" si="2"/>
        <v>February</v>
      </c>
    </row>
    <row r="43" spans="1:14" ht="12.75" x14ac:dyDescent="0.2">
      <c r="A43" s="20" t="s">
        <v>320</v>
      </c>
      <c r="B43" s="27">
        <v>41886</v>
      </c>
      <c r="C43" s="5" t="s">
        <v>322</v>
      </c>
      <c r="D43" s="21" t="s">
        <v>323</v>
      </c>
      <c r="E43" s="2" t="s">
        <v>324</v>
      </c>
      <c r="F43" s="2" t="s">
        <v>325</v>
      </c>
      <c r="G43" s="2" t="s">
        <v>326</v>
      </c>
      <c r="H43" s="2" t="s">
        <v>327</v>
      </c>
      <c r="I43" s="9"/>
      <c r="J43" s="22">
        <v>22000000</v>
      </c>
      <c r="K43" s="22">
        <v>15100000</v>
      </c>
      <c r="L43" s="23">
        <f t="shared" si="0"/>
        <v>-6900000</v>
      </c>
      <c r="M43" s="21">
        <f t="shared" si="1"/>
        <v>2014</v>
      </c>
      <c r="N43" t="str">
        <f t="shared" si="2"/>
        <v>September</v>
      </c>
    </row>
    <row r="44" spans="1:14" ht="12.75" x14ac:dyDescent="0.2">
      <c r="A44" s="20" t="s">
        <v>328</v>
      </c>
      <c r="B44" s="27">
        <v>42601</v>
      </c>
      <c r="C44" s="5" t="s">
        <v>144</v>
      </c>
      <c r="D44" s="21" t="s">
        <v>151</v>
      </c>
      <c r="E44" s="2" t="s">
        <v>330</v>
      </c>
      <c r="F44" s="2" t="s">
        <v>331</v>
      </c>
      <c r="G44" s="2" t="s">
        <v>332</v>
      </c>
      <c r="H44" s="2" t="s">
        <v>55</v>
      </c>
      <c r="I44" s="2" t="s">
        <v>333</v>
      </c>
      <c r="J44" s="22">
        <v>100000000</v>
      </c>
      <c r="K44" s="22">
        <v>41400000</v>
      </c>
      <c r="L44" s="23">
        <f t="shared" si="0"/>
        <v>-58600000</v>
      </c>
      <c r="M44" s="21">
        <f t="shared" si="1"/>
        <v>2016</v>
      </c>
      <c r="N44" t="str">
        <f t="shared" si="2"/>
        <v>August</v>
      </c>
    </row>
    <row r="45" spans="1:14" ht="12.75" x14ac:dyDescent="0.2">
      <c r="A45" s="20" t="s">
        <v>334</v>
      </c>
      <c r="B45" s="27">
        <v>41888</v>
      </c>
      <c r="C45" s="5" t="s">
        <v>182</v>
      </c>
      <c r="D45" s="21" t="s">
        <v>336</v>
      </c>
      <c r="E45" s="2" t="s">
        <v>337</v>
      </c>
      <c r="F45" s="2" t="s">
        <v>338</v>
      </c>
      <c r="G45" s="2" t="s">
        <v>339</v>
      </c>
      <c r="H45" s="2" t="s">
        <v>340</v>
      </c>
      <c r="I45" s="9"/>
      <c r="J45" s="22">
        <v>7000000</v>
      </c>
      <c r="K45" s="22">
        <v>14600000</v>
      </c>
      <c r="L45" s="23">
        <f t="shared" si="0"/>
        <v>7600000</v>
      </c>
      <c r="M45" s="21">
        <f t="shared" si="1"/>
        <v>2014</v>
      </c>
      <c r="N45" t="str">
        <f t="shared" si="2"/>
        <v>September</v>
      </c>
    </row>
    <row r="46" spans="1:14" ht="12.75" x14ac:dyDescent="0.2">
      <c r="A46" s="20" t="s">
        <v>341</v>
      </c>
      <c r="B46" s="27">
        <v>41998</v>
      </c>
      <c r="C46" s="5" t="s">
        <v>62</v>
      </c>
      <c r="D46" s="21" t="s">
        <v>343</v>
      </c>
      <c r="E46" s="2" t="s">
        <v>283</v>
      </c>
      <c r="F46" s="2" t="s">
        <v>344</v>
      </c>
      <c r="G46" s="2" t="s">
        <v>345</v>
      </c>
      <c r="H46" s="2" t="s">
        <v>346</v>
      </c>
      <c r="I46" s="2" t="s">
        <v>347</v>
      </c>
      <c r="J46" s="22">
        <v>10000000</v>
      </c>
      <c r="K46" s="22">
        <v>29300000</v>
      </c>
      <c r="L46" s="23">
        <f t="shared" si="0"/>
        <v>19300000</v>
      </c>
      <c r="M46" s="21">
        <f t="shared" si="1"/>
        <v>2014</v>
      </c>
      <c r="N46" t="str">
        <f t="shared" si="2"/>
        <v>December</v>
      </c>
    </row>
    <row r="47" spans="1:14" ht="12.75" x14ac:dyDescent="0.2">
      <c r="A47" s="20" t="s">
        <v>348</v>
      </c>
      <c r="B47" s="27">
        <v>42251</v>
      </c>
      <c r="C47" s="5" t="s">
        <v>23</v>
      </c>
      <c r="D47" s="21" t="s">
        <v>350</v>
      </c>
      <c r="E47" s="2" t="s">
        <v>351</v>
      </c>
      <c r="F47" s="2" t="s">
        <v>352</v>
      </c>
      <c r="G47" s="2" t="s">
        <v>353</v>
      </c>
      <c r="H47" s="2" t="s">
        <v>208</v>
      </c>
      <c r="I47" s="2" t="s">
        <v>354</v>
      </c>
      <c r="J47" s="22">
        <v>53000000</v>
      </c>
      <c r="K47" s="22">
        <v>99800000</v>
      </c>
      <c r="L47" s="23">
        <f t="shared" si="0"/>
        <v>46800000</v>
      </c>
      <c r="M47" s="21">
        <f t="shared" si="1"/>
        <v>2015</v>
      </c>
      <c r="N47" t="str">
        <f t="shared" si="2"/>
        <v>September</v>
      </c>
    </row>
    <row r="48" spans="1:14" ht="12.75" x14ac:dyDescent="0.2">
      <c r="A48" s="20" t="s">
        <v>355</v>
      </c>
      <c r="B48" s="27">
        <v>42012</v>
      </c>
      <c r="C48" s="5" t="s">
        <v>23</v>
      </c>
      <c r="D48" s="21" t="s">
        <v>357</v>
      </c>
      <c r="E48" s="2" t="s">
        <v>358</v>
      </c>
      <c r="F48" s="2" t="s">
        <v>316</v>
      </c>
      <c r="G48" s="2" t="s">
        <v>359</v>
      </c>
      <c r="H48" s="2" t="s">
        <v>360</v>
      </c>
      <c r="I48" s="2" t="s">
        <v>361</v>
      </c>
      <c r="J48" s="22">
        <v>70000000</v>
      </c>
      <c r="K48" s="22">
        <v>19700000</v>
      </c>
      <c r="L48" s="23">
        <f t="shared" si="0"/>
        <v>-50300000</v>
      </c>
      <c r="M48" s="21">
        <f t="shared" si="1"/>
        <v>2015</v>
      </c>
      <c r="N48" t="str">
        <f t="shared" si="2"/>
        <v>January</v>
      </c>
    </row>
    <row r="49" spans="1:14" ht="12.75" x14ac:dyDescent="0.2">
      <c r="A49" s="20" t="s">
        <v>362</v>
      </c>
      <c r="B49" s="27">
        <v>41782</v>
      </c>
      <c r="C49" s="5" t="s">
        <v>41</v>
      </c>
      <c r="D49" s="21" t="s">
        <v>364</v>
      </c>
      <c r="E49" s="2" t="s">
        <v>365</v>
      </c>
      <c r="F49" s="2" t="s">
        <v>366</v>
      </c>
      <c r="G49" s="2" t="s">
        <v>196</v>
      </c>
      <c r="H49" s="2" t="s">
        <v>367</v>
      </c>
      <c r="I49" s="2" t="s">
        <v>368</v>
      </c>
      <c r="J49" s="22">
        <v>40000000</v>
      </c>
      <c r="K49" s="22">
        <v>128000000</v>
      </c>
      <c r="L49" s="23">
        <f t="shared" si="0"/>
        <v>88000000</v>
      </c>
      <c r="M49" s="21">
        <f t="shared" si="1"/>
        <v>2014</v>
      </c>
      <c r="N49" t="str">
        <f t="shared" si="2"/>
        <v>May</v>
      </c>
    </row>
    <row r="50" spans="1:14" ht="12.75" x14ac:dyDescent="0.2">
      <c r="A50" s="20" t="s">
        <v>369</v>
      </c>
      <c r="B50" s="27">
        <v>41481</v>
      </c>
      <c r="C50" s="5" t="s">
        <v>63</v>
      </c>
      <c r="D50" s="21" t="s">
        <v>371</v>
      </c>
      <c r="E50" s="2" t="s">
        <v>186</v>
      </c>
      <c r="F50" s="2" t="s">
        <v>373</v>
      </c>
      <c r="G50" s="2" t="s">
        <v>242</v>
      </c>
      <c r="H50" s="2" t="s">
        <v>374</v>
      </c>
      <c r="I50" s="2" t="s">
        <v>375</v>
      </c>
      <c r="J50" s="22">
        <v>18000000</v>
      </c>
      <c r="K50" s="22">
        <v>97500000</v>
      </c>
      <c r="L50" s="23">
        <f t="shared" si="0"/>
        <v>79500000</v>
      </c>
      <c r="M50" s="21">
        <f t="shared" si="1"/>
        <v>2013</v>
      </c>
      <c r="N50" t="str">
        <f t="shared" si="2"/>
        <v>July</v>
      </c>
    </row>
    <row r="51" spans="1:14" ht="12.75" x14ac:dyDescent="0.2">
      <c r="A51" s="20" t="s">
        <v>376</v>
      </c>
      <c r="B51" s="27">
        <v>41658</v>
      </c>
      <c r="C51" s="5" t="s">
        <v>63</v>
      </c>
      <c r="D51" s="21" t="s">
        <v>378</v>
      </c>
      <c r="E51" s="2" t="s">
        <v>379</v>
      </c>
      <c r="F51" s="2" t="s">
        <v>380</v>
      </c>
      <c r="G51" s="2" t="s">
        <v>381</v>
      </c>
      <c r="H51" s="9"/>
      <c r="I51" s="9"/>
      <c r="J51" s="22">
        <v>4000000</v>
      </c>
      <c r="K51" s="22">
        <v>44500000</v>
      </c>
      <c r="L51" s="23">
        <f t="shared" si="0"/>
        <v>40500000</v>
      </c>
      <c r="M51" s="21">
        <f t="shared" si="1"/>
        <v>2014</v>
      </c>
      <c r="N51" t="str">
        <f t="shared" si="2"/>
        <v>January</v>
      </c>
    </row>
    <row r="52" spans="1:14" ht="12.75" x14ac:dyDescent="0.2">
      <c r="A52" s="20" t="s">
        <v>382</v>
      </c>
      <c r="B52" s="27">
        <v>41752</v>
      </c>
      <c r="C52" s="5" t="s">
        <v>23</v>
      </c>
      <c r="D52" s="21" t="s">
        <v>384</v>
      </c>
      <c r="E52" s="2" t="s">
        <v>385</v>
      </c>
      <c r="F52" s="2" t="s">
        <v>386</v>
      </c>
      <c r="G52" s="2" t="s">
        <v>387</v>
      </c>
      <c r="H52" s="9"/>
      <c r="I52" s="9"/>
      <c r="J52" s="22">
        <v>23000000</v>
      </c>
      <c r="K52" s="22">
        <v>69000000</v>
      </c>
      <c r="L52" s="23">
        <f t="shared" si="0"/>
        <v>46000000</v>
      </c>
      <c r="M52" s="21">
        <f t="shared" si="1"/>
        <v>2014</v>
      </c>
      <c r="N52" t="str">
        <f t="shared" si="2"/>
        <v>April</v>
      </c>
    </row>
    <row r="53" spans="1:14" ht="12.75" x14ac:dyDescent="0.2">
      <c r="A53" s="20" t="s">
        <v>388</v>
      </c>
      <c r="B53" s="27">
        <v>42281</v>
      </c>
      <c r="C53" s="5" t="s">
        <v>63</v>
      </c>
      <c r="D53" s="21" t="s">
        <v>390</v>
      </c>
      <c r="E53" s="2" t="s">
        <v>391</v>
      </c>
      <c r="F53" s="2" t="s">
        <v>392</v>
      </c>
      <c r="G53" s="2" t="s">
        <v>393</v>
      </c>
      <c r="H53" s="2" t="s">
        <v>394</v>
      </c>
      <c r="I53" s="2" t="s">
        <v>395</v>
      </c>
      <c r="J53" s="22">
        <v>40000000</v>
      </c>
      <c r="K53" s="22">
        <v>165500000</v>
      </c>
      <c r="L53" s="23">
        <f t="shared" si="0"/>
        <v>125500000</v>
      </c>
      <c r="M53" s="21">
        <f t="shared" si="1"/>
        <v>2015</v>
      </c>
      <c r="N53" t="str">
        <f t="shared" si="2"/>
        <v>October</v>
      </c>
    </row>
    <row r="54" spans="1:14" ht="12.75" x14ac:dyDescent="0.2">
      <c r="A54" s="20" t="s">
        <v>396</v>
      </c>
      <c r="B54" s="27">
        <v>42030</v>
      </c>
      <c r="C54" s="5" t="s">
        <v>63</v>
      </c>
      <c r="D54" s="21" t="s">
        <v>398</v>
      </c>
      <c r="E54" s="2" t="s">
        <v>399</v>
      </c>
      <c r="F54" s="2" t="s">
        <v>400</v>
      </c>
      <c r="G54" s="2" t="s">
        <v>401</v>
      </c>
      <c r="H54" s="2" t="s">
        <v>402</v>
      </c>
      <c r="I54" s="2" t="s">
        <v>403</v>
      </c>
      <c r="J54" s="22">
        <v>11000000</v>
      </c>
      <c r="K54" s="22">
        <v>62100000</v>
      </c>
      <c r="L54" s="23">
        <f t="shared" si="0"/>
        <v>51100000</v>
      </c>
      <c r="M54" s="21">
        <f t="shared" si="1"/>
        <v>2015</v>
      </c>
      <c r="N54" t="str">
        <f t="shared" si="2"/>
        <v>January</v>
      </c>
    </row>
    <row r="55" spans="1:14" ht="12.75" x14ac:dyDescent="0.2">
      <c r="A55" s="20" t="s">
        <v>404</v>
      </c>
      <c r="B55" s="27">
        <v>41306</v>
      </c>
      <c r="C55" s="5" t="s">
        <v>32</v>
      </c>
      <c r="D55" s="21" t="s">
        <v>406</v>
      </c>
      <c r="E55" s="2" t="s">
        <v>407</v>
      </c>
      <c r="F55" s="2" t="s">
        <v>408</v>
      </c>
      <c r="G55" s="2" t="s">
        <v>409</v>
      </c>
      <c r="H55" s="2" t="s">
        <v>410</v>
      </c>
      <c r="I55" s="2" t="s">
        <v>411</v>
      </c>
      <c r="J55" s="22">
        <v>55000000</v>
      </c>
      <c r="K55" s="22">
        <v>21900000</v>
      </c>
      <c r="L55" s="23">
        <f t="shared" si="0"/>
        <v>-33100000</v>
      </c>
      <c r="M55" s="21">
        <f t="shared" si="1"/>
        <v>2013</v>
      </c>
      <c r="N55" t="str">
        <f t="shared" si="2"/>
        <v>February</v>
      </c>
    </row>
    <row r="56" spans="1:14" ht="12.75" x14ac:dyDescent="0.2">
      <c r="A56" s="20" t="s">
        <v>412</v>
      </c>
      <c r="B56" s="27">
        <v>42283</v>
      </c>
      <c r="C56" s="5" t="s">
        <v>41</v>
      </c>
      <c r="D56" s="21" t="s">
        <v>414</v>
      </c>
      <c r="E56" s="2" t="s">
        <v>184</v>
      </c>
      <c r="F56" s="2" t="s">
        <v>415</v>
      </c>
      <c r="G56" s="2" t="s">
        <v>148</v>
      </c>
      <c r="H56" s="2" t="s">
        <v>208</v>
      </c>
      <c r="I56" s="2" t="s">
        <v>416</v>
      </c>
      <c r="J56" s="22">
        <v>20000000</v>
      </c>
      <c r="K56" s="22">
        <v>36600000</v>
      </c>
      <c r="L56" s="23">
        <f t="shared" si="0"/>
        <v>16600000</v>
      </c>
      <c r="M56" s="21">
        <f t="shared" si="1"/>
        <v>2015</v>
      </c>
      <c r="N56" t="str">
        <f t="shared" si="2"/>
        <v>October</v>
      </c>
    </row>
    <row r="57" spans="1:14" ht="12.75" x14ac:dyDescent="0.2">
      <c r="A57" s="20" t="s">
        <v>417</v>
      </c>
      <c r="B57" s="27">
        <v>42313</v>
      </c>
      <c r="C57" s="5" t="s">
        <v>63</v>
      </c>
      <c r="D57" s="21" t="s">
        <v>419</v>
      </c>
      <c r="E57" s="2" t="s">
        <v>419</v>
      </c>
      <c r="F57" s="2" t="s">
        <v>420</v>
      </c>
      <c r="G57" s="2" t="s">
        <v>421</v>
      </c>
      <c r="H57" s="2" t="s">
        <v>422</v>
      </c>
      <c r="I57" s="2" t="s">
        <v>423</v>
      </c>
      <c r="J57" s="22">
        <v>10000000</v>
      </c>
      <c r="K57" s="22">
        <v>3300000</v>
      </c>
      <c r="L57" s="23">
        <f t="shared" si="0"/>
        <v>-6700000</v>
      </c>
      <c r="M57" s="21">
        <f t="shared" si="1"/>
        <v>2015</v>
      </c>
      <c r="N57" t="str">
        <f t="shared" si="2"/>
        <v>November</v>
      </c>
    </row>
    <row r="58" spans="1:14" ht="25.5" x14ac:dyDescent="0.2">
      <c r="A58" s="20" t="s">
        <v>424</v>
      </c>
      <c r="B58" s="27">
        <v>41711</v>
      </c>
      <c r="C58" s="5" t="s">
        <v>23</v>
      </c>
      <c r="D58" s="21" t="s">
        <v>426</v>
      </c>
      <c r="E58" s="2" t="s">
        <v>428</v>
      </c>
      <c r="F58" s="2" t="s">
        <v>429</v>
      </c>
      <c r="G58" s="2" t="s">
        <v>430</v>
      </c>
      <c r="H58" s="2" t="s">
        <v>154</v>
      </c>
      <c r="I58" s="2" t="s">
        <v>431</v>
      </c>
      <c r="J58" s="22">
        <v>170000000</v>
      </c>
      <c r="K58" s="22">
        <v>714400000</v>
      </c>
      <c r="L58" s="23">
        <f t="shared" si="0"/>
        <v>544400000</v>
      </c>
      <c r="M58" s="21">
        <f t="shared" si="1"/>
        <v>2014</v>
      </c>
      <c r="N58" t="str">
        <f t="shared" si="2"/>
        <v>March</v>
      </c>
    </row>
    <row r="59" spans="1:14" ht="12.75" x14ac:dyDescent="0.2">
      <c r="A59" s="20" t="s">
        <v>432</v>
      </c>
      <c r="B59" s="27">
        <v>42265</v>
      </c>
      <c r="C59" s="5" t="s">
        <v>32</v>
      </c>
      <c r="D59" s="21" t="s">
        <v>434</v>
      </c>
      <c r="E59" s="2" t="s">
        <v>117</v>
      </c>
      <c r="F59" s="2" t="s">
        <v>435</v>
      </c>
      <c r="G59" s="2" t="s">
        <v>436</v>
      </c>
      <c r="H59" s="2" t="s">
        <v>437</v>
      </c>
      <c r="I59" s="2" t="s">
        <v>438</v>
      </c>
      <c r="J59" s="22">
        <v>2000000</v>
      </c>
      <c r="K59" s="22">
        <v>2800000</v>
      </c>
      <c r="L59" s="23">
        <f t="shared" si="0"/>
        <v>800000</v>
      </c>
      <c r="M59" s="21">
        <f t="shared" si="1"/>
        <v>2015</v>
      </c>
      <c r="N59" t="str">
        <f t="shared" si="2"/>
        <v>September</v>
      </c>
    </row>
    <row r="60" spans="1:14" ht="12.75" x14ac:dyDescent="0.2">
      <c r="A60" s="20" t="s">
        <v>439</v>
      </c>
      <c r="B60" s="27">
        <v>42141</v>
      </c>
      <c r="C60" s="5" t="s">
        <v>63</v>
      </c>
      <c r="D60" s="21" t="s">
        <v>441</v>
      </c>
      <c r="E60" s="2" t="s">
        <v>373</v>
      </c>
      <c r="F60" s="2" t="s">
        <v>168</v>
      </c>
      <c r="G60" s="2" t="s">
        <v>442</v>
      </c>
      <c r="H60" s="2" t="s">
        <v>443</v>
      </c>
      <c r="I60" s="2" t="s">
        <v>444</v>
      </c>
      <c r="J60" s="22">
        <v>11800000</v>
      </c>
      <c r="K60" s="22">
        <v>40300000</v>
      </c>
      <c r="L60" s="23">
        <f t="shared" si="0"/>
        <v>28500000</v>
      </c>
      <c r="M60" s="21">
        <f t="shared" si="1"/>
        <v>2015</v>
      </c>
      <c r="N60" t="str">
        <f t="shared" si="2"/>
        <v>May</v>
      </c>
    </row>
    <row r="61" spans="1:14" ht="12.75" x14ac:dyDescent="0.2">
      <c r="A61" s="20" t="s">
        <v>445</v>
      </c>
      <c r="B61" s="27">
        <v>42531</v>
      </c>
      <c r="C61" s="5" t="s">
        <v>23</v>
      </c>
      <c r="D61" s="21" t="s">
        <v>447</v>
      </c>
      <c r="E61" s="2" t="s">
        <v>448</v>
      </c>
      <c r="F61" s="2" t="s">
        <v>449</v>
      </c>
      <c r="G61" s="2" t="s">
        <v>393</v>
      </c>
      <c r="H61" s="2" t="s">
        <v>109</v>
      </c>
      <c r="I61" s="9"/>
      <c r="J61" s="22">
        <v>50000000</v>
      </c>
      <c r="K61" s="22">
        <v>212200000</v>
      </c>
      <c r="L61" s="23">
        <f t="shared" si="0"/>
        <v>162200000</v>
      </c>
      <c r="M61" s="21">
        <f t="shared" si="1"/>
        <v>2016</v>
      </c>
      <c r="N61" t="str">
        <f t="shared" si="2"/>
        <v>June</v>
      </c>
    </row>
    <row r="62" spans="1:14" ht="12.75" x14ac:dyDescent="0.2">
      <c r="A62" s="20" t="s">
        <v>450</v>
      </c>
      <c r="B62" s="27">
        <v>41682</v>
      </c>
      <c r="C62" s="5" t="s">
        <v>63</v>
      </c>
      <c r="D62" s="21" t="s">
        <v>452</v>
      </c>
      <c r="E62" s="2" t="s">
        <v>249</v>
      </c>
      <c r="F62" s="2" t="s">
        <v>453</v>
      </c>
      <c r="G62" s="2" t="s">
        <v>454</v>
      </c>
      <c r="H62" s="2" t="s">
        <v>455</v>
      </c>
      <c r="I62" s="9"/>
      <c r="J62" s="22">
        <v>10000000</v>
      </c>
      <c r="K62" s="22">
        <v>6700000</v>
      </c>
      <c r="L62" s="23">
        <f t="shared" si="0"/>
        <v>-3300000</v>
      </c>
      <c r="M62" s="21">
        <f t="shared" si="1"/>
        <v>2014</v>
      </c>
      <c r="N62" t="str">
        <f t="shared" si="2"/>
        <v>February</v>
      </c>
    </row>
    <row r="63" spans="1:14" ht="12.75" x14ac:dyDescent="0.2">
      <c r="A63" s="20" t="s">
        <v>456</v>
      </c>
      <c r="B63" s="27">
        <v>42067</v>
      </c>
      <c r="C63" s="5" t="s">
        <v>158</v>
      </c>
      <c r="D63" s="21" t="s">
        <v>458</v>
      </c>
      <c r="E63" s="2" t="s">
        <v>459</v>
      </c>
      <c r="F63" s="2" t="s">
        <v>460</v>
      </c>
      <c r="G63" s="2" t="s">
        <v>461</v>
      </c>
      <c r="H63" s="2" t="s">
        <v>462</v>
      </c>
      <c r="I63" s="2" t="s">
        <v>463</v>
      </c>
      <c r="J63" s="22">
        <v>49000000</v>
      </c>
      <c r="K63" s="22">
        <v>102100000</v>
      </c>
      <c r="L63" s="23">
        <f t="shared" si="0"/>
        <v>53100000</v>
      </c>
      <c r="M63" s="21">
        <f t="shared" si="1"/>
        <v>2015</v>
      </c>
      <c r="N63" t="str">
        <f t="shared" si="2"/>
        <v>March</v>
      </c>
    </row>
    <row r="64" spans="1:14" ht="12.75" x14ac:dyDescent="0.2">
      <c r="A64" s="20" t="s">
        <v>464</v>
      </c>
      <c r="B64" s="27">
        <v>41208</v>
      </c>
      <c r="C64" s="5" t="s">
        <v>62</v>
      </c>
      <c r="D64" s="21" t="s">
        <v>466</v>
      </c>
      <c r="E64" s="2" t="s">
        <v>468</v>
      </c>
      <c r="F64" s="2" t="s">
        <v>469</v>
      </c>
      <c r="G64" s="2" t="s">
        <v>470</v>
      </c>
      <c r="H64" s="2" t="s">
        <v>471</v>
      </c>
      <c r="I64" s="9"/>
      <c r="J64" s="22">
        <v>20000000</v>
      </c>
      <c r="K64" s="22">
        <v>8300000.0000000009</v>
      </c>
      <c r="L64" s="23">
        <f t="shared" si="0"/>
        <v>-11700000</v>
      </c>
      <c r="M64" s="21">
        <f t="shared" si="1"/>
        <v>2012</v>
      </c>
      <c r="N64" t="str">
        <f t="shared" si="2"/>
        <v>October</v>
      </c>
    </row>
    <row r="65" spans="1:14" ht="12.75" x14ac:dyDescent="0.2">
      <c r="A65" s="20" t="s">
        <v>472</v>
      </c>
      <c r="B65" s="27">
        <v>41705</v>
      </c>
      <c r="C65" s="5" t="s">
        <v>41</v>
      </c>
      <c r="D65" s="21" t="s">
        <v>474</v>
      </c>
      <c r="E65" s="2" t="s">
        <v>474</v>
      </c>
      <c r="F65" s="2" t="s">
        <v>475</v>
      </c>
      <c r="G65" s="2" t="s">
        <v>429</v>
      </c>
      <c r="H65" s="2" t="s">
        <v>218</v>
      </c>
      <c r="I65" s="2" t="s">
        <v>476</v>
      </c>
      <c r="J65" s="22">
        <v>11000000</v>
      </c>
      <c r="K65" s="22">
        <v>46000000</v>
      </c>
      <c r="L65" s="23">
        <f t="shared" si="0"/>
        <v>35000000</v>
      </c>
      <c r="M65" s="21">
        <f t="shared" si="1"/>
        <v>2014</v>
      </c>
      <c r="N65" t="str">
        <f t="shared" si="2"/>
        <v>March</v>
      </c>
    </row>
    <row r="66" spans="1:14" ht="12.75" x14ac:dyDescent="0.2">
      <c r="A66" s="20" t="s">
        <v>477</v>
      </c>
      <c r="B66" s="27">
        <v>41054</v>
      </c>
      <c r="C66" s="5" t="s">
        <v>16</v>
      </c>
      <c r="D66" s="21" t="s">
        <v>479</v>
      </c>
      <c r="E66" s="2" t="s">
        <v>480</v>
      </c>
      <c r="F66" s="2" t="s">
        <v>481</v>
      </c>
      <c r="G66" s="2" t="s">
        <v>482</v>
      </c>
      <c r="H66" s="2" t="s">
        <v>483</v>
      </c>
      <c r="I66" s="2" t="s">
        <v>484</v>
      </c>
      <c r="J66" s="22">
        <v>1000000</v>
      </c>
      <c r="K66" s="22">
        <v>37200000</v>
      </c>
      <c r="L66" s="23">
        <f t="shared" si="0"/>
        <v>36200000</v>
      </c>
      <c r="M66" s="21">
        <f t="shared" ref="M66:M129" si="3">YEAR(B66)</f>
        <v>2012</v>
      </c>
      <c r="N66" t="str">
        <f t="shared" ref="N66:N129" si="4">TEXT(B66, "mmmm")</f>
        <v>May</v>
      </c>
    </row>
    <row r="67" spans="1:14" ht="12.75" x14ac:dyDescent="0.2">
      <c r="A67" s="20" t="s">
        <v>485</v>
      </c>
      <c r="B67" s="27">
        <v>42111</v>
      </c>
      <c r="C67" s="5" t="s">
        <v>63</v>
      </c>
      <c r="D67" s="21" t="s">
        <v>487</v>
      </c>
      <c r="E67" s="2" t="s">
        <v>488</v>
      </c>
      <c r="F67" s="2" t="s">
        <v>489</v>
      </c>
      <c r="G67" s="2" t="s">
        <v>490</v>
      </c>
      <c r="H67" s="2" t="s">
        <v>491</v>
      </c>
      <c r="I67" s="2" t="s">
        <v>492</v>
      </c>
      <c r="J67" s="22">
        <v>50000000</v>
      </c>
      <c r="K67" s="22">
        <v>13000000</v>
      </c>
      <c r="L67" s="23">
        <f t="shared" si="0"/>
        <v>-37000000</v>
      </c>
      <c r="M67" s="21">
        <f t="shared" si="3"/>
        <v>2015</v>
      </c>
      <c r="N67" t="str">
        <f t="shared" si="4"/>
        <v>April</v>
      </c>
    </row>
    <row r="68" spans="1:14" ht="12.75" x14ac:dyDescent="0.2">
      <c r="A68" s="20" t="s">
        <v>493</v>
      </c>
      <c r="B68" s="27">
        <v>40942</v>
      </c>
      <c r="C68" s="5" t="s">
        <v>158</v>
      </c>
      <c r="D68" s="21" t="s">
        <v>495</v>
      </c>
      <c r="E68" s="2" t="s">
        <v>496</v>
      </c>
      <c r="F68" s="2" t="s">
        <v>497</v>
      </c>
      <c r="G68" s="2" t="s">
        <v>498</v>
      </c>
      <c r="H68" s="2" t="s">
        <v>499</v>
      </c>
      <c r="I68" s="9"/>
      <c r="J68" s="22">
        <v>12000000</v>
      </c>
      <c r="K68" s="22">
        <v>126600000</v>
      </c>
      <c r="L68" s="23">
        <f t="shared" si="0"/>
        <v>114600000</v>
      </c>
      <c r="M68" s="21">
        <f t="shared" si="3"/>
        <v>2012</v>
      </c>
      <c r="N68" t="str">
        <f t="shared" si="4"/>
        <v>February</v>
      </c>
    </row>
    <row r="69" spans="1:14" ht="12.75" x14ac:dyDescent="0.2">
      <c r="A69" s="20" t="s">
        <v>500</v>
      </c>
      <c r="B69" s="27">
        <v>41208</v>
      </c>
      <c r="C69" s="5" t="s">
        <v>63</v>
      </c>
      <c r="D69" s="21" t="s">
        <v>502</v>
      </c>
      <c r="E69" s="2" t="s">
        <v>391</v>
      </c>
      <c r="F69" s="2" t="s">
        <v>504</v>
      </c>
      <c r="G69" s="2" t="s">
        <v>505</v>
      </c>
      <c r="H69" s="2" t="s">
        <v>402</v>
      </c>
      <c r="I69" s="2" t="s">
        <v>506</v>
      </c>
      <c r="J69" s="22">
        <v>128500000</v>
      </c>
      <c r="K69" s="22">
        <v>130500000</v>
      </c>
      <c r="L69" s="23">
        <f t="shared" si="0"/>
        <v>2000000</v>
      </c>
      <c r="M69" s="21">
        <f t="shared" si="3"/>
        <v>2012</v>
      </c>
      <c r="N69" t="str">
        <f t="shared" si="4"/>
        <v>October</v>
      </c>
    </row>
    <row r="70" spans="1:14" ht="25.5" x14ac:dyDescent="0.2">
      <c r="A70" s="20" t="s">
        <v>507</v>
      </c>
      <c r="B70" s="27">
        <v>41544</v>
      </c>
      <c r="C70" s="5" t="s">
        <v>190</v>
      </c>
      <c r="D70" s="21" t="s">
        <v>509</v>
      </c>
      <c r="E70" s="2" t="s">
        <v>511</v>
      </c>
      <c r="F70" s="2" t="s">
        <v>512</v>
      </c>
      <c r="G70" s="2" t="s">
        <v>513</v>
      </c>
      <c r="H70" s="2" t="s">
        <v>514</v>
      </c>
      <c r="I70" s="2" t="s">
        <v>515</v>
      </c>
      <c r="J70" s="22">
        <v>78000000</v>
      </c>
      <c r="K70" s="22">
        <v>274300000</v>
      </c>
      <c r="L70" s="23">
        <f t="shared" si="0"/>
        <v>196300000</v>
      </c>
      <c r="M70" s="21">
        <f t="shared" si="3"/>
        <v>2013</v>
      </c>
      <c r="N70" t="str">
        <f t="shared" si="4"/>
        <v>September</v>
      </c>
    </row>
    <row r="71" spans="1:14" ht="12.75" x14ac:dyDescent="0.2">
      <c r="A71" s="20" t="s">
        <v>516</v>
      </c>
      <c r="B71" s="27">
        <v>42363</v>
      </c>
      <c r="C71" s="5" t="s">
        <v>63</v>
      </c>
      <c r="D71" s="21" t="s">
        <v>519</v>
      </c>
      <c r="E71" s="2" t="s">
        <v>161</v>
      </c>
      <c r="F71" s="2" t="s">
        <v>186</v>
      </c>
      <c r="G71" s="2" t="s">
        <v>337</v>
      </c>
      <c r="H71" s="2" t="s">
        <v>118</v>
      </c>
      <c r="I71" s="2" t="s">
        <v>520</v>
      </c>
      <c r="J71" s="22">
        <v>57000000</v>
      </c>
      <c r="K71" s="22">
        <v>50300000</v>
      </c>
      <c r="L71" s="23">
        <f t="shared" si="0"/>
        <v>-6700000</v>
      </c>
      <c r="M71" s="21">
        <f t="shared" si="3"/>
        <v>2015</v>
      </c>
      <c r="N71" t="str">
        <f t="shared" si="4"/>
        <v>December</v>
      </c>
    </row>
    <row r="72" spans="1:14" ht="12.75" x14ac:dyDescent="0.2">
      <c r="A72" s="20" t="s">
        <v>521</v>
      </c>
      <c r="B72" s="27">
        <v>42333</v>
      </c>
      <c r="C72" s="5" t="s">
        <v>63</v>
      </c>
      <c r="D72" s="21" t="s">
        <v>523</v>
      </c>
      <c r="E72" s="2" t="s">
        <v>497</v>
      </c>
      <c r="F72" s="2" t="s">
        <v>407</v>
      </c>
      <c r="G72" s="2" t="s">
        <v>524</v>
      </c>
      <c r="H72" s="2" t="s">
        <v>525</v>
      </c>
      <c r="I72" s="2" t="s">
        <v>526</v>
      </c>
      <c r="J72" s="22">
        <v>40000000</v>
      </c>
      <c r="K72" s="22">
        <v>173600000</v>
      </c>
      <c r="L72" s="23">
        <f t="shared" si="0"/>
        <v>133600000</v>
      </c>
      <c r="M72" s="21">
        <f t="shared" si="3"/>
        <v>2015</v>
      </c>
      <c r="N72" t="str">
        <f t="shared" si="4"/>
        <v>November</v>
      </c>
    </row>
    <row r="73" spans="1:14" ht="12.75" x14ac:dyDescent="0.2">
      <c r="A73" s="20" t="s">
        <v>527</v>
      </c>
      <c r="B73" s="27">
        <v>42475</v>
      </c>
      <c r="C73" s="5" t="s">
        <v>23</v>
      </c>
      <c r="D73" s="21" t="s">
        <v>529</v>
      </c>
      <c r="E73" s="2" t="s">
        <v>530</v>
      </c>
      <c r="F73" s="2" t="s">
        <v>489</v>
      </c>
      <c r="G73" s="2" t="s">
        <v>531</v>
      </c>
      <c r="H73" s="2" t="s">
        <v>532</v>
      </c>
      <c r="I73" s="2" t="s">
        <v>533</v>
      </c>
      <c r="J73" s="22">
        <v>31500000</v>
      </c>
      <c r="K73" s="22">
        <v>35600000</v>
      </c>
      <c r="L73" s="23">
        <f t="shared" si="0"/>
        <v>4100000</v>
      </c>
      <c r="M73" s="21">
        <f t="shared" si="3"/>
        <v>2016</v>
      </c>
      <c r="N73" t="str">
        <f t="shared" si="4"/>
        <v>April</v>
      </c>
    </row>
    <row r="74" spans="1:14" ht="12.75" x14ac:dyDescent="0.2">
      <c r="A74" s="20" t="s">
        <v>534</v>
      </c>
      <c r="B74" s="27">
        <v>42293</v>
      </c>
      <c r="C74" s="5" t="s">
        <v>16</v>
      </c>
      <c r="D74" s="21" t="s">
        <v>536</v>
      </c>
      <c r="E74" s="2" t="s">
        <v>537</v>
      </c>
      <c r="F74" s="2" t="s">
        <v>538</v>
      </c>
      <c r="G74" s="2" t="s">
        <v>539</v>
      </c>
      <c r="H74" s="2" t="s">
        <v>115</v>
      </c>
      <c r="I74" s="2" t="s">
        <v>540</v>
      </c>
      <c r="J74" s="22">
        <v>55000000</v>
      </c>
      <c r="K74" s="22">
        <v>74700000</v>
      </c>
      <c r="L74" s="23">
        <f t="shared" si="0"/>
        <v>19700000</v>
      </c>
      <c r="M74" s="21">
        <f t="shared" si="3"/>
        <v>2015</v>
      </c>
      <c r="N74" t="str">
        <f t="shared" si="4"/>
        <v>October</v>
      </c>
    </row>
    <row r="75" spans="1:14" ht="12.75" x14ac:dyDescent="0.2">
      <c r="A75" s="20" t="s">
        <v>541</v>
      </c>
      <c r="B75" s="27">
        <v>42363</v>
      </c>
      <c r="C75" s="5" t="s">
        <v>41</v>
      </c>
      <c r="D75" s="21" t="s">
        <v>543</v>
      </c>
      <c r="E75" s="2" t="s">
        <v>545</v>
      </c>
      <c r="F75" s="2" t="s">
        <v>34</v>
      </c>
      <c r="G75" s="2" t="s">
        <v>546</v>
      </c>
      <c r="H75" s="9"/>
      <c r="I75" s="9"/>
      <c r="J75" s="22">
        <v>69000000</v>
      </c>
      <c r="K75" s="22">
        <v>240400000</v>
      </c>
      <c r="L75" s="23">
        <f t="shared" si="0"/>
        <v>171400000</v>
      </c>
      <c r="M75" s="21">
        <f t="shared" si="3"/>
        <v>2015</v>
      </c>
      <c r="N75" t="str">
        <f t="shared" si="4"/>
        <v>December</v>
      </c>
    </row>
    <row r="76" spans="1:14" ht="12.75" x14ac:dyDescent="0.2">
      <c r="A76" s="20" t="s">
        <v>547</v>
      </c>
      <c r="B76" s="27">
        <v>42083</v>
      </c>
      <c r="C76" s="5" t="s">
        <v>41</v>
      </c>
      <c r="D76" s="21" t="s">
        <v>549</v>
      </c>
      <c r="E76" s="2" t="s">
        <v>550</v>
      </c>
      <c r="F76" s="2" t="s">
        <v>551</v>
      </c>
      <c r="G76" s="2" t="s">
        <v>552</v>
      </c>
      <c r="H76" s="2" t="s">
        <v>242</v>
      </c>
      <c r="I76" s="2" t="s">
        <v>553</v>
      </c>
      <c r="J76" s="22">
        <v>10000000</v>
      </c>
      <c r="K76" s="22">
        <v>8199999.9999999991</v>
      </c>
      <c r="L76" s="23">
        <f t="shared" si="0"/>
        <v>-1800000.0000000009</v>
      </c>
      <c r="M76" s="21">
        <f t="shared" si="3"/>
        <v>2015</v>
      </c>
      <c r="N76" t="str">
        <f t="shared" si="4"/>
        <v>March</v>
      </c>
    </row>
    <row r="77" spans="1:14" ht="12.75" x14ac:dyDescent="0.2">
      <c r="A77" s="20" t="s">
        <v>554</v>
      </c>
      <c r="B77" s="27">
        <v>41040</v>
      </c>
      <c r="C77" s="5" t="s">
        <v>41</v>
      </c>
      <c r="D77" s="21" t="s">
        <v>343</v>
      </c>
      <c r="E77" s="2" t="s">
        <v>351</v>
      </c>
      <c r="F77" s="2" t="s">
        <v>556</v>
      </c>
      <c r="G77" s="2" t="s">
        <v>557</v>
      </c>
      <c r="H77" s="2" t="s">
        <v>56</v>
      </c>
      <c r="I77" s="2" t="s">
        <v>558</v>
      </c>
      <c r="J77" s="22">
        <v>150000000</v>
      </c>
      <c r="K77" s="22">
        <v>245500000</v>
      </c>
      <c r="L77" s="23">
        <f t="shared" si="0"/>
        <v>95500000</v>
      </c>
      <c r="M77" s="21">
        <f t="shared" si="3"/>
        <v>2012</v>
      </c>
      <c r="N77" t="str">
        <f t="shared" si="4"/>
        <v>May</v>
      </c>
    </row>
    <row r="78" spans="1:14" ht="12.75" x14ac:dyDescent="0.2">
      <c r="A78" s="20" t="s">
        <v>559</v>
      </c>
      <c r="B78" s="27">
        <v>41327</v>
      </c>
      <c r="C78" s="5" t="s">
        <v>16</v>
      </c>
      <c r="D78" s="21" t="s">
        <v>561</v>
      </c>
      <c r="E78" s="2" t="s">
        <v>562</v>
      </c>
      <c r="F78" s="2" t="s">
        <v>563</v>
      </c>
      <c r="G78" s="2" t="s">
        <v>564</v>
      </c>
      <c r="H78" s="9"/>
      <c r="I78" s="9"/>
      <c r="J78" s="22">
        <v>3500000</v>
      </c>
      <c r="K78" s="22">
        <v>26400000</v>
      </c>
      <c r="L78" s="23">
        <f t="shared" si="0"/>
        <v>22900000</v>
      </c>
      <c r="M78" s="21">
        <f t="shared" si="3"/>
        <v>2013</v>
      </c>
      <c r="N78" t="str">
        <f t="shared" si="4"/>
        <v>February</v>
      </c>
    </row>
    <row r="79" spans="1:14" ht="12.75" x14ac:dyDescent="0.2">
      <c r="A79" s="20" t="s">
        <v>565</v>
      </c>
      <c r="B79" s="27">
        <v>41816</v>
      </c>
      <c r="C79" s="5" t="s">
        <v>23</v>
      </c>
      <c r="D79" s="21" t="s">
        <v>567</v>
      </c>
      <c r="E79" s="2" t="s">
        <v>568</v>
      </c>
      <c r="F79" s="2" t="s">
        <v>489</v>
      </c>
      <c r="G79" s="2" t="s">
        <v>492</v>
      </c>
      <c r="H79" s="2" t="s">
        <v>569</v>
      </c>
      <c r="I79" s="2" t="s">
        <v>562</v>
      </c>
      <c r="J79" s="22">
        <v>235000000</v>
      </c>
      <c r="K79" s="22">
        <v>710600000</v>
      </c>
      <c r="L79" s="23">
        <f t="shared" si="0"/>
        <v>475600000</v>
      </c>
      <c r="M79" s="21">
        <f t="shared" si="3"/>
        <v>2014</v>
      </c>
      <c r="N79" t="str">
        <f t="shared" si="4"/>
        <v>June</v>
      </c>
    </row>
    <row r="80" spans="1:14" ht="12.75" x14ac:dyDescent="0.2">
      <c r="A80" s="20" t="s">
        <v>570</v>
      </c>
      <c r="B80" s="27">
        <v>41341</v>
      </c>
      <c r="C80" s="5" t="s">
        <v>23</v>
      </c>
      <c r="D80" s="21" t="s">
        <v>572</v>
      </c>
      <c r="E80" s="2" t="s">
        <v>573</v>
      </c>
      <c r="F80" s="2" t="s">
        <v>491</v>
      </c>
      <c r="G80" s="2" t="s">
        <v>153</v>
      </c>
      <c r="H80" s="2" t="s">
        <v>574</v>
      </c>
      <c r="I80" s="2" t="s">
        <v>575</v>
      </c>
      <c r="J80" s="22">
        <v>30000000</v>
      </c>
      <c r="K80" s="22">
        <v>18100000</v>
      </c>
      <c r="L80" s="23">
        <f t="shared" si="0"/>
        <v>-11900000</v>
      </c>
      <c r="M80" s="21">
        <f t="shared" si="3"/>
        <v>2013</v>
      </c>
      <c r="N80" t="str">
        <f t="shared" si="4"/>
        <v>March</v>
      </c>
    </row>
    <row r="81" spans="1:14" ht="12.75" x14ac:dyDescent="0.2">
      <c r="A81" s="20" t="s">
        <v>576</v>
      </c>
      <c r="B81" s="27">
        <v>42408</v>
      </c>
      <c r="C81" s="5" t="s">
        <v>23</v>
      </c>
      <c r="D81" s="21" t="s">
        <v>578</v>
      </c>
      <c r="E81" s="2" t="s">
        <v>579</v>
      </c>
      <c r="F81" s="2" t="s">
        <v>580</v>
      </c>
      <c r="G81" s="2" t="s">
        <v>581</v>
      </c>
      <c r="H81" s="2" t="s">
        <v>582</v>
      </c>
      <c r="I81" s="2" t="s">
        <v>583</v>
      </c>
      <c r="J81" s="22">
        <v>58000000</v>
      </c>
      <c r="K81" s="22">
        <v>782600000</v>
      </c>
      <c r="L81" s="23">
        <f t="shared" si="0"/>
        <v>724600000</v>
      </c>
      <c r="M81" s="21">
        <f t="shared" si="3"/>
        <v>2016</v>
      </c>
      <c r="N81" t="str">
        <f t="shared" si="4"/>
        <v>February</v>
      </c>
    </row>
    <row r="82" spans="1:14" ht="12.75" x14ac:dyDescent="0.2">
      <c r="A82" s="20" t="s">
        <v>584</v>
      </c>
      <c r="B82" s="27">
        <v>40935</v>
      </c>
      <c r="C82" s="5" t="s">
        <v>182</v>
      </c>
      <c r="D82" s="21" t="s">
        <v>586</v>
      </c>
      <c r="E82" s="2" t="s">
        <v>587</v>
      </c>
      <c r="F82" s="9"/>
      <c r="G82" s="9"/>
      <c r="H82" s="9"/>
      <c r="I82" s="9"/>
      <c r="J82" s="22">
        <v>1500000</v>
      </c>
      <c r="K82" s="22">
        <v>6500000</v>
      </c>
      <c r="L82" s="23">
        <f t="shared" si="0"/>
        <v>5000000</v>
      </c>
      <c r="M82" s="21">
        <f t="shared" si="3"/>
        <v>2012</v>
      </c>
      <c r="N82" t="str">
        <f t="shared" si="4"/>
        <v>January</v>
      </c>
    </row>
    <row r="83" spans="1:14" ht="12.75" x14ac:dyDescent="0.2">
      <c r="A83" s="20" t="s">
        <v>588</v>
      </c>
      <c r="B83" s="27">
        <v>41822</v>
      </c>
      <c r="C83" s="5" t="s">
        <v>16</v>
      </c>
      <c r="D83" s="21" t="s">
        <v>590</v>
      </c>
      <c r="E83" s="2" t="s">
        <v>592</v>
      </c>
      <c r="F83" s="2" t="s">
        <v>593</v>
      </c>
      <c r="G83" s="2" t="s">
        <v>594</v>
      </c>
      <c r="H83" s="2" t="s">
        <v>595</v>
      </c>
      <c r="I83" s="9"/>
      <c r="J83" s="22">
        <v>30000000</v>
      </c>
      <c r="K83" s="22">
        <v>87900000</v>
      </c>
      <c r="L83" s="23">
        <f t="shared" si="0"/>
        <v>57900000</v>
      </c>
      <c r="M83" s="21">
        <f t="shared" si="3"/>
        <v>2014</v>
      </c>
      <c r="N83" t="str">
        <f t="shared" si="4"/>
        <v>July</v>
      </c>
    </row>
    <row r="84" spans="1:14" ht="12.75" x14ac:dyDescent="0.2">
      <c r="A84" s="20" t="s">
        <v>596</v>
      </c>
      <c r="B84" s="27">
        <v>41445</v>
      </c>
      <c r="C84" s="5" t="s">
        <v>41</v>
      </c>
      <c r="D84" s="21" t="s">
        <v>598</v>
      </c>
      <c r="E84" s="2" t="s">
        <v>600</v>
      </c>
      <c r="F84" s="2" t="s">
        <v>601</v>
      </c>
      <c r="G84" s="2" t="s">
        <v>602</v>
      </c>
      <c r="H84" s="2" t="s">
        <v>603</v>
      </c>
      <c r="I84" s="2" t="s">
        <v>604</v>
      </c>
      <c r="J84" s="22">
        <v>76000000</v>
      </c>
      <c r="K84" s="22">
        <v>970800000</v>
      </c>
      <c r="L84" s="23">
        <f t="shared" si="0"/>
        <v>894800000</v>
      </c>
      <c r="M84" s="21">
        <f t="shared" si="3"/>
        <v>2013</v>
      </c>
      <c r="N84" t="str">
        <f t="shared" si="4"/>
        <v>June</v>
      </c>
    </row>
    <row r="85" spans="1:14" ht="12.75" x14ac:dyDescent="0.2">
      <c r="A85" s="20" t="s">
        <v>605</v>
      </c>
      <c r="B85" s="27">
        <v>41656</v>
      </c>
      <c r="C85" s="5" t="s">
        <v>16</v>
      </c>
      <c r="D85" s="21" t="s">
        <v>607</v>
      </c>
      <c r="E85" s="2" t="s">
        <v>609</v>
      </c>
      <c r="F85" s="2" t="s">
        <v>610</v>
      </c>
      <c r="G85" s="2" t="s">
        <v>611</v>
      </c>
      <c r="H85" s="2" t="s">
        <v>612</v>
      </c>
      <c r="I85" s="2" t="s">
        <v>613</v>
      </c>
      <c r="J85" s="22">
        <v>7000000</v>
      </c>
      <c r="K85" s="22">
        <v>36900000</v>
      </c>
      <c r="L85" s="23">
        <f t="shared" si="0"/>
        <v>29900000</v>
      </c>
      <c r="M85" s="21">
        <f t="shared" si="3"/>
        <v>2014</v>
      </c>
      <c r="N85" t="str">
        <f t="shared" si="4"/>
        <v>January</v>
      </c>
    </row>
    <row r="86" spans="1:14" ht="12.75" x14ac:dyDescent="0.2">
      <c r="A86" s="20" t="s">
        <v>614</v>
      </c>
      <c r="B86" s="27">
        <v>41124</v>
      </c>
      <c r="C86" s="5" t="s">
        <v>41</v>
      </c>
      <c r="D86" s="21" t="s">
        <v>616</v>
      </c>
      <c r="E86" s="2" t="s">
        <v>617</v>
      </c>
      <c r="F86" s="2" t="s">
        <v>618</v>
      </c>
      <c r="G86" s="2" t="s">
        <v>619</v>
      </c>
      <c r="H86" s="2" t="s">
        <v>620</v>
      </c>
      <c r="I86" s="2" t="s">
        <v>621</v>
      </c>
      <c r="J86" s="22">
        <v>22000000</v>
      </c>
      <c r="K86" s="22">
        <v>77100000</v>
      </c>
      <c r="L86" s="23">
        <f t="shared" si="0"/>
        <v>55100000</v>
      </c>
      <c r="M86" s="21">
        <f t="shared" si="3"/>
        <v>2012</v>
      </c>
      <c r="N86" t="str">
        <f t="shared" si="4"/>
        <v>August</v>
      </c>
    </row>
    <row r="87" spans="1:14" ht="12.75" x14ac:dyDescent="0.2">
      <c r="A87" s="20" t="s">
        <v>622</v>
      </c>
      <c r="B87" s="27">
        <v>41716</v>
      </c>
      <c r="C87" s="5" t="s">
        <v>158</v>
      </c>
      <c r="D87" s="21" t="s">
        <v>624</v>
      </c>
      <c r="E87" s="2" t="s">
        <v>625</v>
      </c>
      <c r="F87" s="2" t="s">
        <v>626</v>
      </c>
      <c r="G87" s="2" t="s">
        <v>627</v>
      </c>
      <c r="H87" s="2" t="s">
        <v>628</v>
      </c>
      <c r="I87" s="2" t="s">
        <v>629</v>
      </c>
      <c r="J87" s="22">
        <v>85000000</v>
      </c>
      <c r="K87" s="22">
        <v>288900000</v>
      </c>
      <c r="L87" s="23">
        <f t="shared" si="0"/>
        <v>203900000</v>
      </c>
      <c r="M87" s="21">
        <f t="shared" si="3"/>
        <v>2014</v>
      </c>
      <c r="N87" t="str">
        <f t="shared" si="4"/>
        <v>March</v>
      </c>
    </row>
    <row r="88" spans="1:14" ht="12.75" x14ac:dyDescent="0.2">
      <c r="A88" s="20" t="s">
        <v>630</v>
      </c>
      <c r="B88" s="27">
        <v>41268</v>
      </c>
      <c r="C88" s="5" t="s">
        <v>23</v>
      </c>
      <c r="D88" s="21" t="s">
        <v>632</v>
      </c>
      <c r="E88" s="2" t="s">
        <v>344</v>
      </c>
      <c r="F88" s="2" t="s">
        <v>239</v>
      </c>
      <c r="G88" s="2" t="s">
        <v>633</v>
      </c>
      <c r="H88" s="2" t="s">
        <v>634</v>
      </c>
      <c r="I88" s="2" t="s">
        <v>635</v>
      </c>
      <c r="J88" s="22">
        <v>100000000</v>
      </c>
      <c r="K88" s="22">
        <v>425400000</v>
      </c>
      <c r="L88" s="23">
        <f t="shared" si="0"/>
        <v>325400000</v>
      </c>
      <c r="M88" s="21">
        <f t="shared" si="3"/>
        <v>2012</v>
      </c>
      <c r="N88" t="str">
        <f t="shared" si="4"/>
        <v>December</v>
      </c>
    </row>
    <row r="89" spans="1:14" ht="12.75" x14ac:dyDescent="0.2">
      <c r="A89" s="20" t="s">
        <v>636</v>
      </c>
      <c r="B89" s="27">
        <v>41894</v>
      </c>
      <c r="C89" s="5" t="s">
        <v>190</v>
      </c>
      <c r="D89" s="21" t="s">
        <v>638</v>
      </c>
      <c r="E89" s="2" t="s">
        <v>639</v>
      </c>
      <c r="F89" s="2" t="s">
        <v>640</v>
      </c>
      <c r="G89" s="2" t="s">
        <v>641</v>
      </c>
      <c r="H89" s="2" t="s">
        <v>642</v>
      </c>
      <c r="I89" s="2" t="s">
        <v>643</v>
      </c>
      <c r="J89" s="22">
        <v>36000000</v>
      </c>
      <c r="K89" s="22">
        <v>57800000</v>
      </c>
      <c r="L89" s="23">
        <f t="shared" si="0"/>
        <v>21800000</v>
      </c>
      <c r="M89" s="21">
        <f t="shared" si="3"/>
        <v>2014</v>
      </c>
      <c r="N89" t="str">
        <f t="shared" si="4"/>
        <v>September</v>
      </c>
    </row>
    <row r="90" spans="1:14" ht="12.75" x14ac:dyDescent="0.2">
      <c r="A90" s="20" t="s">
        <v>644</v>
      </c>
      <c r="B90" s="27">
        <v>42608</v>
      </c>
      <c r="C90" s="5" t="s">
        <v>15</v>
      </c>
      <c r="D90" s="21" t="s">
        <v>646</v>
      </c>
      <c r="E90" s="2" t="s">
        <v>647</v>
      </c>
      <c r="F90" s="2" t="s">
        <v>648</v>
      </c>
      <c r="G90" s="2" t="s">
        <v>649</v>
      </c>
      <c r="H90" s="9"/>
      <c r="I90" s="9"/>
      <c r="J90" s="22">
        <v>9900000</v>
      </c>
      <c r="K90" s="22">
        <v>28300000</v>
      </c>
      <c r="L90" s="23">
        <f t="shared" si="0"/>
        <v>18400000</v>
      </c>
      <c r="M90" s="21">
        <f t="shared" si="3"/>
        <v>2016</v>
      </c>
      <c r="N90" t="str">
        <f t="shared" si="4"/>
        <v>August</v>
      </c>
    </row>
    <row r="91" spans="1:14" ht="12.75" x14ac:dyDescent="0.2">
      <c r="A91" s="20" t="s">
        <v>650</v>
      </c>
      <c r="B91" s="27">
        <v>40970</v>
      </c>
      <c r="C91" s="5" t="s">
        <v>190</v>
      </c>
      <c r="D91" s="21" t="s">
        <v>598</v>
      </c>
      <c r="E91" s="2" t="s">
        <v>652</v>
      </c>
      <c r="F91" s="2" t="s">
        <v>653</v>
      </c>
      <c r="G91" s="2" t="s">
        <v>654</v>
      </c>
      <c r="H91" s="2" t="s">
        <v>655</v>
      </c>
      <c r="I91" s="2" t="s">
        <v>48</v>
      </c>
      <c r="J91" s="22">
        <v>70000000</v>
      </c>
      <c r="K91" s="22">
        <v>348800000</v>
      </c>
      <c r="L91" s="23">
        <f t="shared" si="0"/>
        <v>278800000</v>
      </c>
      <c r="M91" s="21">
        <f t="shared" si="3"/>
        <v>2012</v>
      </c>
      <c r="N91" t="str">
        <f t="shared" si="4"/>
        <v>March</v>
      </c>
    </row>
    <row r="92" spans="1:14" ht="12.75" x14ac:dyDescent="0.2">
      <c r="A92" s="20" t="s">
        <v>656</v>
      </c>
      <c r="B92" s="27">
        <v>41922</v>
      </c>
      <c r="C92" s="5" t="s">
        <v>63</v>
      </c>
      <c r="D92" s="21" t="s">
        <v>658</v>
      </c>
      <c r="E92" s="2" t="s">
        <v>659</v>
      </c>
      <c r="F92" s="2" t="s">
        <v>660</v>
      </c>
      <c r="G92" s="2" t="s">
        <v>661</v>
      </c>
      <c r="H92" s="2" t="s">
        <v>153</v>
      </c>
      <c r="I92" s="2" t="s">
        <v>662</v>
      </c>
      <c r="J92" s="22">
        <v>70000000</v>
      </c>
      <c r="K92" s="22">
        <v>217100000</v>
      </c>
      <c r="L92" s="23">
        <f t="shared" si="0"/>
        <v>147100000</v>
      </c>
      <c r="M92" s="21">
        <f t="shared" si="3"/>
        <v>2014</v>
      </c>
      <c r="N92" t="str">
        <f t="shared" si="4"/>
        <v>October</v>
      </c>
    </row>
    <row r="93" spans="1:14" ht="12.75" x14ac:dyDescent="0.2">
      <c r="A93" s="20" t="s">
        <v>663</v>
      </c>
      <c r="B93" s="27">
        <v>41736</v>
      </c>
      <c r="C93" s="5" t="s">
        <v>63</v>
      </c>
      <c r="D93" s="21" t="s">
        <v>665</v>
      </c>
      <c r="E93" s="2" t="s">
        <v>530</v>
      </c>
      <c r="F93" s="2" t="s">
        <v>552</v>
      </c>
      <c r="G93" s="2" t="s">
        <v>666</v>
      </c>
      <c r="H93" s="2" t="s">
        <v>667</v>
      </c>
      <c r="I93" s="2" t="s">
        <v>668</v>
      </c>
      <c r="J93" s="22">
        <v>25000000</v>
      </c>
      <c r="K93" s="22">
        <v>29500000</v>
      </c>
      <c r="L93" s="23">
        <f t="shared" si="0"/>
        <v>4500000</v>
      </c>
      <c r="M93" s="21">
        <f t="shared" si="3"/>
        <v>2014</v>
      </c>
      <c r="N93" t="str">
        <f t="shared" si="4"/>
        <v>April</v>
      </c>
    </row>
    <row r="94" spans="1:14" ht="12.75" x14ac:dyDescent="0.2">
      <c r="A94" s="20" t="s">
        <v>669</v>
      </c>
      <c r="B94" s="27">
        <v>42053</v>
      </c>
      <c r="C94" s="5" t="s">
        <v>23</v>
      </c>
      <c r="D94" s="21" t="s">
        <v>671</v>
      </c>
      <c r="E94" s="2" t="s">
        <v>672</v>
      </c>
      <c r="F94" s="2" t="s">
        <v>673</v>
      </c>
      <c r="G94" s="2" t="s">
        <v>674</v>
      </c>
      <c r="H94" s="2" t="s">
        <v>675</v>
      </c>
      <c r="I94" s="2" t="s">
        <v>676</v>
      </c>
      <c r="J94" s="22">
        <v>65000000</v>
      </c>
      <c r="K94" s="22">
        <v>120000000</v>
      </c>
      <c r="L94" s="23">
        <f t="shared" si="0"/>
        <v>55000000</v>
      </c>
      <c r="M94" s="21">
        <f t="shared" si="3"/>
        <v>2015</v>
      </c>
      <c r="N94" t="str">
        <f t="shared" si="4"/>
        <v>February</v>
      </c>
    </row>
    <row r="95" spans="1:14" ht="12.75" x14ac:dyDescent="0.2">
      <c r="A95" s="20" t="s">
        <v>677</v>
      </c>
      <c r="B95" s="27">
        <v>41957</v>
      </c>
      <c r="C95" s="5" t="s">
        <v>41</v>
      </c>
      <c r="D95" s="21" t="s">
        <v>679</v>
      </c>
      <c r="E95" s="2" t="s">
        <v>681</v>
      </c>
      <c r="F95" s="2" t="s">
        <v>682</v>
      </c>
      <c r="G95" s="2" t="s">
        <v>683</v>
      </c>
      <c r="H95" s="2" t="s">
        <v>684</v>
      </c>
      <c r="I95" s="9"/>
      <c r="J95" s="22">
        <v>50000000</v>
      </c>
      <c r="K95" s="22">
        <v>169800000</v>
      </c>
      <c r="L95" s="23">
        <f t="shared" si="0"/>
        <v>119800000</v>
      </c>
      <c r="M95" s="21">
        <f t="shared" si="3"/>
        <v>2014</v>
      </c>
      <c r="N95" t="str">
        <f t="shared" si="4"/>
        <v>November</v>
      </c>
    </row>
    <row r="96" spans="1:14" ht="12.75" x14ac:dyDescent="0.2">
      <c r="A96" s="20" t="s">
        <v>685</v>
      </c>
      <c r="B96" s="27">
        <v>41804</v>
      </c>
      <c r="C96" s="5" t="s">
        <v>158</v>
      </c>
      <c r="D96" s="21" t="s">
        <v>687</v>
      </c>
      <c r="E96" s="2" t="s">
        <v>688</v>
      </c>
      <c r="F96" s="2" t="s">
        <v>689</v>
      </c>
      <c r="G96" s="2" t="s">
        <v>690</v>
      </c>
      <c r="H96" s="2" t="s">
        <v>691</v>
      </c>
      <c r="I96" s="9"/>
      <c r="J96" s="22">
        <v>13000000</v>
      </c>
      <c r="K96" s="22">
        <v>45300000</v>
      </c>
      <c r="L96" s="23">
        <f t="shared" si="0"/>
        <v>32300000</v>
      </c>
      <c r="M96" s="21">
        <f t="shared" si="3"/>
        <v>2014</v>
      </c>
      <c r="N96" t="str">
        <f t="shared" si="4"/>
        <v>June</v>
      </c>
    </row>
    <row r="97" spans="1:14" ht="12.75" x14ac:dyDescent="0.2">
      <c r="A97" s="20" t="s">
        <v>692</v>
      </c>
      <c r="B97" s="27">
        <v>42426</v>
      </c>
      <c r="C97" s="5" t="s">
        <v>63</v>
      </c>
      <c r="D97" s="21" t="s">
        <v>694</v>
      </c>
      <c r="E97" s="2" t="s">
        <v>695</v>
      </c>
      <c r="F97" s="2" t="s">
        <v>696</v>
      </c>
      <c r="G97" s="2" t="s">
        <v>463</v>
      </c>
      <c r="H97" s="9"/>
      <c r="I97" s="9"/>
      <c r="J97" s="22">
        <v>23000000</v>
      </c>
      <c r="K97" s="22">
        <v>46200000</v>
      </c>
      <c r="L97" s="23">
        <f t="shared" si="0"/>
        <v>23200000</v>
      </c>
      <c r="M97" s="21">
        <f t="shared" si="3"/>
        <v>2016</v>
      </c>
      <c r="N97" t="str">
        <f t="shared" si="4"/>
        <v>February</v>
      </c>
    </row>
    <row r="98" spans="1:14" ht="12.75" x14ac:dyDescent="0.2">
      <c r="A98" s="20" t="s">
        <v>697</v>
      </c>
      <c r="B98" s="27">
        <v>41787</v>
      </c>
      <c r="C98" s="5" t="s">
        <v>23</v>
      </c>
      <c r="D98" s="21" t="s">
        <v>699</v>
      </c>
      <c r="E98" s="2" t="s">
        <v>700</v>
      </c>
      <c r="F98" s="2" t="s">
        <v>701</v>
      </c>
      <c r="G98" s="9"/>
      <c r="H98" s="9"/>
      <c r="I98" s="9"/>
      <c r="J98" s="22">
        <v>178000000</v>
      </c>
      <c r="K98" s="22">
        <v>370500000</v>
      </c>
      <c r="L98" s="23">
        <f t="shared" si="0"/>
        <v>192500000</v>
      </c>
      <c r="M98" s="21">
        <f t="shared" si="3"/>
        <v>2014</v>
      </c>
      <c r="N98" t="str">
        <f t="shared" si="4"/>
        <v>May</v>
      </c>
    </row>
    <row r="99" spans="1:14" ht="12.75" x14ac:dyDescent="0.2">
      <c r="A99" s="20" t="s">
        <v>702</v>
      </c>
      <c r="B99" s="27">
        <v>41495</v>
      </c>
      <c r="C99" s="5" t="s">
        <v>158</v>
      </c>
      <c r="D99" s="21" t="s">
        <v>458</v>
      </c>
      <c r="E99" s="2" t="s">
        <v>704</v>
      </c>
      <c r="F99" s="2" t="s">
        <v>705</v>
      </c>
      <c r="G99" s="2" t="s">
        <v>459</v>
      </c>
      <c r="H99" s="2" t="s">
        <v>706</v>
      </c>
      <c r="I99" s="2" t="s">
        <v>707</v>
      </c>
      <c r="J99" s="22">
        <v>115000000</v>
      </c>
      <c r="K99" s="22">
        <v>286100000</v>
      </c>
      <c r="L99" s="23">
        <f t="shared" si="0"/>
        <v>171100000</v>
      </c>
      <c r="M99" s="21">
        <f t="shared" si="3"/>
        <v>2013</v>
      </c>
      <c r="N99" t="str">
        <f t="shared" si="4"/>
        <v>August</v>
      </c>
    </row>
    <row r="100" spans="1:14" ht="12.75" x14ac:dyDescent="0.2">
      <c r="A100" s="20" t="s">
        <v>708</v>
      </c>
      <c r="B100" s="27">
        <v>42139</v>
      </c>
      <c r="C100" s="5" t="s">
        <v>144</v>
      </c>
      <c r="D100" s="21" t="s">
        <v>710</v>
      </c>
      <c r="E100" s="2" t="s">
        <v>711</v>
      </c>
      <c r="F100" s="2" t="s">
        <v>712</v>
      </c>
      <c r="G100" s="2" t="s">
        <v>713</v>
      </c>
      <c r="H100" s="9"/>
      <c r="I100" s="9"/>
      <c r="J100" s="22">
        <v>1400000</v>
      </c>
      <c r="K100" s="22">
        <v>2800000</v>
      </c>
      <c r="L100" s="23">
        <f t="shared" si="0"/>
        <v>1400000</v>
      </c>
      <c r="M100" s="21">
        <f t="shared" si="3"/>
        <v>2015</v>
      </c>
      <c r="N100" t="str">
        <f t="shared" si="4"/>
        <v>May</v>
      </c>
    </row>
    <row r="101" spans="1:14" ht="12.75" x14ac:dyDescent="0.2">
      <c r="A101" s="20" t="s">
        <v>714</v>
      </c>
      <c r="B101" s="27">
        <v>41173</v>
      </c>
      <c r="C101" s="5" t="s">
        <v>23</v>
      </c>
      <c r="D101" s="21" t="s">
        <v>716</v>
      </c>
      <c r="E101" s="2" t="s">
        <v>717</v>
      </c>
      <c r="F101" s="2" t="s">
        <v>249</v>
      </c>
      <c r="G101" s="2" t="s">
        <v>718</v>
      </c>
      <c r="H101" s="2" t="s">
        <v>719</v>
      </c>
      <c r="I101" s="2" t="s">
        <v>453</v>
      </c>
      <c r="J101" s="22">
        <v>7000000</v>
      </c>
      <c r="K101" s="22">
        <v>48100000</v>
      </c>
      <c r="L101" s="23">
        <f t="shared" si="0"/>
        <v>41100000</v>
      </c>
      <c r="M101" s="21">
        <f t="shared" si="3"/>
        <v>2012</v>
      </c>
      <c r="N101" t="str">
        <f t="shared" si="4"/>
        <v>September</v>
      </c>
    </row>
    <row r="102" spans="1:14" ht="12.75" x14ac:dyDescent="0.2">
      <c r="A102" s="20" t="s">
        <v>720</v>
      </c>
      <c r="B102" s="27">
        <v>41537</v>
      </c>
      <c r="C102" s="5" t="s">
        <v>41</v>
      </c>
      <c r="D102" s="21" t="s">
        <v>722</v>
      </c>
      <c r="E102" s="2" t="s">
        <v>723</v>
      </c>
      <c r="F102" s="2" t="s">
        <v>724</v>
      </c>
      <c r="G102" s="2" t="s">
        <v>107</v>
      </c>
      <c r="H102" s="2" t="s">
        <v>725</v>
      </c>
      <c r="I102" s="2" t="s">
        <v>726</v>
      </c>
      <c r="J102" s="22">
        <v>8000000</v>
      </c>
      <c r="K102" s="22">
        <v>25300000</v>
      </c>
      <c r="L102" s="23">
        <f t="shared" si="0"/>
        <v>17300000</v>
      </c>
      <c r="M102" s="21">
        <f t="shared" si="3"/>
        <v>2013</v>
      </c>
      <c r="N102" t="str">
        <f t="shared" si="4"/>
        <v>September</v>
      </c>
    </row>
    <row r="103" spans="1:14" ht="12.75" x14ac:dyDescent="0.2">
      <c r="A103" s="20" t="s">
        <v>727</v>
      </c>
      <c r="B103" s="27">
        <v>42151</v>
      </c>
      <c r="C103" s="5" t="s">
        <v>41</v>
      </c>
      <c r="D103" s="21" t="s">
        <v>729</v>
      </c>
      <c r="E103" s="2" t="s">
        <v>730</v>
      </c>
      <c r="F103" s="2" t="s">
        <v>731</v>
      </c>
      <c r="G103" s="2" t="s">
        <v>732</v>
      </c>
      <c r="H103" s="2" t="s">
        <v>733</v>
      </c>
      <c r="I103" s="2" t="s">
        <v>734</v>
      </c>
      <c r="J103" s="22">
        <v>39000000</v>
      </c>
      <c r="K103" s="22">
        <v>49300000</v>
      </c>
      <c r="L103" s="23">
        <f t="shared" si="0"/>
        <v>10300000</v>
      </c>
      <c r="M103" s="21">
        <f t="shared" si="3"/>
        <v>2015</v>
      </c>
      <c r="N103" t="str">
        <f t="shared" si="4"/>
        <v>May</v>
      </c>
    </row>
    <row r="104" spans="1:14" ht="12.75" x14ac:dyDescent="0.2">
      <c r="A104" s="20" t="s">
        <v>735</v>
      </c>
      <c r="B104" s="27">
        <v>41418</v>
      </c>
      <c r="C104" s="5" t="s">
        <v>144</v>
      </c>
      <c r="D104" s="21" t="s">
        <v>737</v>
      </c>
      <c r="E104" s="2" t="s">
        <v>573</v>
      </c>
      <c r="F104" s="2" t="s">
        <v>738</v>
      </c>
      <c r="G104" s="2" t="s">
        <v>739</v>
      </c>
      <c r="H104" s="2" t="s">
        <v>740</v>
      </c>
      <c r="I104" s="2" t="s">
        <v>344</v>
      </c>
      <c r="J104" s="22">
        <v>93000000</v>
      </c>
      <c r="K104" s="22">
        <v>268399999.99999997</v>
      </c>
      <c r="L104" s="23">
        <f t="shared" si="0"/>
        <v>175399999.99999997</v>
      </c>
      <c r="M104" s="21">
        <f t="shared" si="3"/>
        <v>2013</v>
      </c>
      <c r="N104" t="str">
        <f t="shared" si="4"/>
        <v>May</v>
      </c>
    </row>
    <row r="105" spans="1:14" ht="12.75" x14ac:dyDescent="0.2">
      <c r="A105" s="20" t="s">
        <v>741</v>
      </c>
      <c r="B105" s="27">
        <v>41320</v>
      </c>
      <c r="C105" s="5" t="s">
        <v>41</v>
      </c>
      <c r="D105" s="21" t="s">
        <v>743</v>
      </c>
      <c r="E105" s="2" t="s">
        <v>744</v>
      </c>
      <c r="F105" s="2" t="s">
        <v>745</v>
      </c>
      <c r="G105" s="2" t="s">
        <v>746</v>
      </c>
      <c r="H105" s="2" t="s">
        <v>747</v>
      </c>
      <c r="I105" s="2" t="s">
        <v>748</v>
      </c>
      <c r="J105" s="22">
        <v>40000000</v>
      </c>
      <c r="K105" s="22">
        <v>74600000</v>
      </c>
      <c r="L105" s="23">
        <f t="shared" si="0"/>
        <v>34600000</v>
      </c>
      <c r="M105" s="21">
        <f t="shared" si="3"/>
        <v>2013</v>
      </c>
      <c r="N105" t="str">
        <f t="shared" si="4"/>
        <v>February</v>
      </c>
    </row>
    <row r="106" spans="1:14" ht="12.75" x14ac:dyDescent="0.2">
      <c r="A106" s="20" t="s">
        <v>749</v>
      </c>
      <c r="B106" s="27">
        <v>41369</v>
      </c>
      <c r="C106" s="5" t="s">
        <v>16</v>
      </c>
      <c r="D106" s="21" t="s">
        <v>646</v>
      </c>
      <c r="E106" s="2" t="s">
        <v>751</v>
      </c>
      <c r="F106" s="2" t="s">
        <v>752</v>
      </c>
      <c r="G106" s="2" t="s">
        <v>753</v>
      </c>
      <c r="H106" s="2" t="s">
        <v>754</v>
      </c>
      <c r="I106" s="2" t="s">
        <v>755</v>
      </c>
      <c r="J106" s="22">
        <v>17000000</v>
      </c>
      <c r="K106" s="22">
        <v>97500000</v>
      </c>
      <c r="L106" s="23">
        <f t="shared" si="0"/>
        <v>80500000</v>
      </c>
      <c r="M106" s="21">
        <f t="shared" si="3"/>
        <v>2013</v>
      </c>
      <c r="N106" t="str">
        <f t="shared" si="4"/>
        <v>April</v>
      </c>
    </row>
    <row r="107" spans="1:14" ht="12.75" x14ac:dyDescent="0.2">
      <c r="A107" s="20" t="s">
        <v>756</v>
      </c>
      <c r="B107" s="27">
        <v>42025</v>
      </c>
      <c r="C107" s="5" t="s">
        <v>158</v>
      </c>
      <c r="D107" s="21" t="s">
        <v>758</v>
      </c>
      <c r="E107" s="2" t="s">
        <v>401</v>
      </c>
      <c r="F107" s="2" t="s">
        <v>114</v>
      </c>
      <c r="G107" s="2" t="s">
        <v>759</v>
      </c>
      <c r="H107" s="9"/>
      <c r="I107" s="9"/>
      <c r="J107" s="22">
        <v>15000000</v>
      </c>
      <c r="K107" s="22">
        <v>36900000</v>
      </c>
      <c r="L107" s="23">
        <f t="shared" si="0"/>
        <v>21900000</v>
      </c>
      <c r="M107" s="21">
        <f t="shared" si="3"/>
        <v>2015</v>
      </c>
      <c r="N107" t="str">
        <f t="shared" si="4"/>
        <v>January</v>
      </c>
    </row>
    <row r="108" spans="1:14" ht="12.75" x14ac:dyDescent="0.2">
      <c r="A108" s="20" t="s">
        <v>760</v>
      </c>
      <c r="B108" s="27">
        <v>42258</v>
      </c>
      <c r="C108" s="5" t="s">
        <v>15</v>
      </c>
      <c r="D108" s="21" t="s">
        <v>762</v>
      </c>
      <c r="E108" s="2" t="s">
        <v>763</v>
      </c>
      <c r="F108" s="2" t="s">
        <v>109</v>
      </c>
      <c r="G108" s="2" t="s">
        <v>764</v>
      </c>
      <c r="H108" s="2" t="s">
        <v>765</v>
      </c>
      <c r="I108" s="9"/>
      <c r="J108" s="22">
        <v>13000000</v>
      </c>
      <c r="K108" s="22">
        <v>32799999.999999996</v>
      </c>
      <c r="L108" s="23">
        <f t="shared" si="0"/>
        <v>19799999.999999996</v>
      </c>
      <c r="M108" s="21">
        <f t="shared" si="3"/>
        <v>2015</v>
      </c>
      <c r="N108" t="str">
        <f t="shared" si="4"/>
        <v>September</v>
      </c>
    </row>
    <row r="109" spans="1:14" ht="12.75" x14ac:dyDescent="0.2">
      <c r="A109" s="20" t="s">
        <v>766</v>
      </c>
      <c r="B109" s="27">
        <v>42220</v>
      </c>
      <c r="C109" s="5" t="s">
        <v>23</v>
      </c>
      <c r="D109" s="21" t="s">
        <v>495</v>
      </c>
      <c r="E109" s="2" t="s">
        <v>768</v>
      </c>
      <c r="F109" s="2" t="s">
        <v>497</v>
      </c>
      <c r="G109" s="2" t="s">
        <v>435</v>
      </c>
      <c r="H109" s="2" t="s">
        <v>769</v>
      </c>
      <c r="I109" s="2" t="s">
        <v>332</v>
      </c>
      <c r="J109" s="22">
        <v>120000000</v>
      </c>
      <c r="K109" s="22">
        <v>168000000</v>
      </c>
      <c r="L109" s="23">
        <f t="shared" si="0"/>
        <v>48000000</v>
      </c>
      <c r="M109" s="21">
        <f t="shared" si="3"/>
        <v>2015</v>
      </c>
      <c r="N109" t="str">
        <f t="shared" si="4"/>
        <v>August</v>
      </c>
    </row>
    <row r="110" spans="1:14" ht="12.75" x14ac:dyDescent="0.2">
      <c r="A110" s="20" t="s">
        <v>770</v>
      </c>
      <c r="B110" s="27">
        <v>41411</v>
      </c>
      <c r="C110" s="5" t="s">
        <v>23</v>
      </c>
      <c r="D110" s="21" t="s">
        <v>772</v>
      </c>
      <c r="E110" s="2" t="s">
        <v>773</v>
      </c>
      <c r="F110" s="2" t="s">
        <v>448</v>
      </c>
      <c r="G110" s="2" t="s">
        <v>385</v>
      </c>
      <c r="H110" s="2" t="s">
        <v>774</v>
      </c>
      <c r="I110" s="2" t="s">
        <v>775</v>
      </c>
      <c r="J110" s="22">
        <v>160000000</v>
      </c>
      <c r="K110" s="22">
        <v>788700000</v>
      </c>
      <c r="L110" s="23">
        <f t="shared" si="0"/>
        <v>628700000</v>
      </c>
      <c r="M110" s="21">
        <f t="shared" si="3"/>
        <v>2013</v>
      </c>
      <c r="N110" t="str">
        <f t="shared" si="4"/>
        <v>May</v>
      </c>
    </row>
    <row r="111" spans="1:14" ht="12.75" x14ac:dyDescent="0.2">
      <c r="A111" s="20" t="s">
        <v>776</v>
      </c>
      <c r="B111" s="27">
        <v>41215</v>
      </c>
      <c r="C111" s="5" t="s">
        <v>63</v>
      </c>
      <c r="D111" s="21" t="s">
        <v>778</v>
      </c>
      <c r="E111" s="2" t="s">
        <v>35</v>
      </c>
      <c r="F111" s="2" t="s">
        <v>779</v>
      </c>
      <c r="G111" s="2" t="s">
        <v>780</v>
      </c>
      <c r="H111" s="2" t="s">
        <v>781</v>
      </c>
      <c r="I111" s="2" t="s">
        <v>19</v>
      </c>
      <c r="J111" s="22">
        <v>31000000</v>
      </c>
      <c r="K111" s="22">
        <v>161800000</v>
      </c>
      <c r="L111" s="23">
        <f t="shared" si="0"/>
        <v>130800000</v>
      </c>
      <c r="M111" s="21">
        <f t="shared" si="3"/>
        <v>2012</v>
      </c>
      <c r="N111" t="str">
        <f t="shared" si="4"/>
        <v>November</v>
      </c>
    </row>
    <row r="112" spans="1:14" ht="12.75" x14ac:dyDescent="0.2">
      <c r="A112" s="20" t="s">
        <v>782</v>
      </c>
      <c r="B112" s="27">
        <v>42487</v>
      </c>
      <c r="C112" s="5" t="s">
        <v>62</v>
      </c>
      <c r="D112" s="21" t="s">
        <v>784</v>
      </c>
      <c r="E112" s="2" t="s">
        <v>785</v>
      </c>
      <c r="F112" s="2" t="s">
        <v>786</v>
      </c>
      <c r="G112" s="2" t="s">
        <v>787</v>
      </c>
      <c r="H112" s="2" t="s">
        <v>788</v>
      </c>
      <c r="I112" s="2" t="s">
        <v>789</v>
      </c>
      <c r="J112" s="22">
        <v>19000000</v>
      </c>
      <c r="K112" s="22">
        <v>31700000</v>
      </c>
      <c r="L112" s="23">
        <f t="shared" si="0"/>
        <v>12700000</v>
      </c>
      <c r="M112" s="21">
        <f t="shared" si="3"/>
        <v>2016</v>
      </c>
      <c r="N112" t="str">
        <f t="shared" si="4"/>
        <v>April</v>
      </c>
    </row>
    <row r="113" spans="1:14" ht="12.75" x14ac:dyDescent="0.2">
      <c r="A113" s="20" t="s">
        <v>790</v>
      </c>
      <c r="B113" s="27">
        <v>41411</v>
      </c>
      <c r="C113" s="5" t="s">
        <v>63</v>
      </c>
      <c r="D113" s="21" t="s">
        <v>792</v>
      </c>
      <c r="E113" s="2" t="s">
        <v>793</v>
      </c>
      <c r="F113" s="2" t="s">
        <v>794</v>
      </c>
      <c r="G113" s="2" t="s">
        <v>795</v>
      </c>
      <c r="H113" s="2" t="s">
        <v>796</v>
      </c>
      <c r="I113" s="2" t="s">
        <v>797</v>
      </c>
      <c r="J113" s="22">
        <v>3000000</v>
      </c>
      <c r="K113" s="22">
        <v>11300000</v>
      </c>
      <c r="L113" s="23">
        <f t="shared" si="0"/>
        <v>8300000</v>
      </c>
      <c r="M113" s="21">
        <f t="shared" si="3"/>
        <v>2013</v>
      </c>
      <c r="N113" t="str">
        <f t="shared" si="4"/>
        <v>May</v>
      </c>
    </row>
    <row r="114" spans="1:14" ht="12.75" x14ac:dyDescent="0.2">
      <c r="A114" s="20" t="s">
        <v>798</v>
      </c>
      <c r="B114" s="27">
        <v>42537</v>
      </c>
      <c r="C114" s="5" t="s">
        <v>63</v>
      </c>
      <c r="D114" s="21" t="s">
        <v>800</v>
      </c>
      <c r="E114" s="2" t="s">
        <v>801</v>
      </c>
      <c r="F114" s="2" t="s">
        <v>337</v>
      </c>
      <c r="G114" s="2" t="s">
        <v>562</v>
      </c>
      <c r="H114" s="2" t="s">
        <v>802</v>
      </c>
      <c r="I114" s="9"/>
      <c r="J114" s="22">
        <v>50000000</v>
      </c>
      <c r="K114" s="22">
        <v>21200000</v>
      </c>
      <c r="L114" s="23">
        <f t="shared" si="0"/>
        <v>-28800000</v>
      </c>
      <c r="M114" s="21">
        <f t="shared" si="3"/>
        <v>2016</v>
      </c>
      <c r="N114" t="str">
        <f t="shared" si="4"/>
        <v>June</v>
      </c>
    </row>
    <row r="115" spans="1:14" ht="12.75" x14ac:dyDescent="0.2">
      <c r="A115" s="20" t="s">
        <v>803</v>
      </c>
      <c r="B115" s="27">
        <v>40977</v>
      </c>
      <c r="C115" s="5" t="s">
        <v>41</v>
      </c>
      <c r="D115" s="21" t="s">
        <v>805</v>
      </c>
      <c r="E115" s="2" t="s">
        <v>806</v>
      </c>
      <c r="F115" s="2" t="s">
        <v>805</v>
      </c>
      <c r="G115" s="2" t="s">
        <v>807</v>
      </c>
      <c r="H115" s="2" t="s">
        <v>601</v>
      </c>
      <c r="I115" s="2" t="s">
        <v>808</v>
      </c>
      <c r="J115" s="22">
        <v>10000000</v>
      </c>
      <c r="K115" s="22">
        <v>12200000</v>
      </c>
      <c r="L115" s="23">
        <f t="shared" si="0"/>
        <v>2200000</v>
      </c>
      <c r="M115" s="21">
        <f t="shared" si="3"/>
        <v>2012</v>
      </c>
      <c r="N115" t="str">
        <f t="shared" si="4"/>
        <v>March</v>
      </c>
    </row>
    <row r="116" spans="1:14" ht="12.75" x14ac:dyDescent="0.2">
      <c r="A116" s="20" t="s">
        <v>809</v>
      </c>
      <c r="B116" s="27">
        <v>41208</v>
      </c>
      <c r="C116" s="5" t="s">
        <v>41</v>
      </c>
      <c r="D116" s="21" t="s">
        <v>811</v>
      </c>
      <c r="E116" s="2" t="s">
        <v>812</v>
      </c>
      <c r="F116" s="2" t="s">
        <v>751</v>
      </c>
      <c r="G116" s="2" t="s">
        <v>813</v>
      </c>
      <c r="H116" s="2" t="s">
        <v>814</v>
      </c>
      <c r="I116" s="2" t="s">
        <v>815</v>
      </c>
      <c r="J116" s="22">
        <v>14000000</v>
      </c>
      <c r="K116" s="22">
        <v>11400000</v>
      </c>
      <c r="L116" s="23">
        <f t="shared" si="0"/>
        <v>-2600000</v>
      </c>
      <c r="M116" s="21">
        <f t="shared" si="3"/>
        <v>2012</v>
      </c>
      <c r="N116" t="str">
        <f t="shared" si="4"/>
        <v>October</v>
      </c>
    </row>
    <row r="117" spans="1:14" ht="12.75" x14ac:dyDescent="0.2">
      <c r="A117" s="20" t="s">
        <v>816</v>
      </c>
      <c r="B117" s="27">
        <v>41927</v>
      </c>
      <c r="C117" s="5" t="s">
        <v>23</v>
      </c>
      <c r="D117" s="21" t="s">
        <v>716</v>
      </c>
      <c r="E117" s="2" t="s">
        <v>420</v>
      </c>
      <c r="F117" s="2" t="s">
        <v>818</v>
      </c>
      <c r="G117" s="2" t="s">
        <v>819</v>
      </c>
      <c r="H117" s="2" t="s">
        <v>249</v>
      </c>
      <c r="I117" s="2" t="s">
        <v>820</v>
      </c>
      <c r="J117" s="22">
        <v>68000000</v>
      </c>
      <c r="K117" s="22">
        <v>211800000</v>
      </c>
      <c r="L117" s="23">
        <f t="shared" si="0"/>
        <v>143800000</v>
      </c>
      <c r="M117" s="21">
        <f t="shared" si="3"/>
        <v>2014</v>
      </c>
      <c r="N117" t="str">
        <f t="shared" si="4"/>
        <v>October</v>
      </c>
    </row>
    <row r="118" spans="1:14" ht="12.75" x14ac:dyDescent="0.2">
      <c r="A118" s="20" t="s">
        <v>821</v>
      </c>
      <c r="B118" s="27">
        <v>41360</v>
      </c>
      <c r="C118" s="5" t="s">
        <v>23</v>
      </c>
      <c r="D118" s="21" t="s">
        <v>823</v>
      </c>
      <c r="E118" s="2" t="s">
        <v>45</v>
      </c>
      <c r="F118" s="2" t="s">
        <v>824</v>
      </c>
      <c r="G118" s="2" t="s">
        <v>448</v>
      </c>
      <c r="H118" s="2" t="s">
        <v>87</v>
      </c>
      <c r="I118" s="2" t="s">
        <v>825</v>
      </c>
      <c r="J118" s="22">
        <v>130000000</v>
      </c>
      <c r="K118" s="22">
        <v>375700000</v>
      </c>
      <c r="L118" s="23">
        <f t="shared" si="0"/>
        <v>245700000</v>
      </c>
      <c r="M118" s="21">
        <f t="shared" si="3"/>
        <v>2013</v>
      </c>
      <c r="N118" t="str">
        <f t="shared" si="4"/>
        <v>March</v>
      </c>
    </row>
    <row r="119" spans="1:14" ht="12.75" x14ac:dyDescent="0.2">
      <c r="A119" s="20" t="s">
        <v>826</v>
      </c>
      <c r="B119" s="27">
        <v>41285</v>
      </c>
      <c r="C119" s="5" t="s">
        <v>23</v>
      </c>
      <c r="D119" s="21" t="s">
        <v>828</v>
      </c>
      <c r="E119" s="2" t="s">
        <v>829</v>
      </c>
      <c r="F119" s="2" t="s">
        <v>185</v>
      </c>
      <c r="G119" s="2" t="s">
        <v>830</v>
      </c>
      <c r="H119" s="2" t="s">
        <v>831</v>
      </c>
      <c r="I119" s="2" t="s">
        <v>832</v>
      </c>
      <c r="J119" s="22">
        <v>75000000</v>
      </c>
      <c r="K119" s="22">
        <v>105200000</v>
      </c>
      <c r="L119" s="23">
        <f t="shared" si="0"/>
        <v>30200000</v>
      </c>
      <c r="M119" s="21">
        <f t="shared" si="3"/>
        <v>2013</v>
      </c>
      <c r="N119" t="str">
        <f t="shared" si="4"/>
        <v>January</v>
      </c>
    </row>
    <row r="120" spans="1:14" ht="12.75" x14ac:dyDescent="0.2">
      <c r="A120" s="20" t="s">
        <v>833</v>
      </c>
      <c r="B120" s="27">
        <v>42090</v>
      </c>
      <c r="C120" s="5" t="s">
        <v>41</v>
      </c>
      <c r="D120" s="21" t="s">
        <v>835</v>
      </c>
      <c r="E120" s="2" t="s">
        <v>545</v>
      </c>
      <c r="F120" s="2" t="s">
        <v>449</v>
      </c>
      <c r="G120" s="2" t="s">
        <v>836</v>
      </c>
      <c r="H120" s="2" t="s">
        <v>837</v>
      </c>
      <c r="I120" s="2" t="s">
        <v>838</v>
      </c>
      <c r="J120" s="22">
        <v>40000000</v>
      </c>
      <c r="K120" s="22">
        <v>111800000</v>
      </c>
      <c r="L120" s="23">
        <f t="shared" si="0"/>
        <v>71800000</v>
      </c>
      <c r="M120" s="21">
        <f t="shared" si="3"/>
        <v>2015</v>
      </c>
      <c r="N120" t="str">
        <f t="shared" si="4"/>
        <v>March</v>
      </c>
    </row>
    <row r="121" spans="1:14" ht="12.75" x14ac:dyDescent="0.2">
      <c r="A121" s="20" t="s">
        <v>839</v>
      </c>
      <c r="B121" s="27">
        <v>41852</v>
      </c>
      <c r="C121" s="5" t="s">
        <v>63</v>
      </c>
      <c r="D121" s="21" t="s">
        <v>841</v>
      </c>
      <c r="E121" s="2" t="s">
        <v>66</v>
      </c>
      <c r="F121" s="2" t="s">
        <v>842</v>
      </c>
      <c r="G121" s="2" t="s">
        <v>843</v>
      </c>
      <c r="H121" s="2" t="s">
        <v>844</v>
      </c>
      <c r="I121" s="2" t="s">
        <v>845</v>
      </c>
      <c r="J121" s="22">
        <v>30000000</v>
      </c>
      <c r="K121" s="22">
        <v>33400000</v>
      </c>
      <c r="L121" s="23">
        <f t="shared" si="0"/>
        <v>3400000</v>
      </c>
      <c r="M121" s="21">
        <f t="shared" si="3"/>
        <v>2014</v>
      </c>
      <c r="N121" t="str">
        <f t="shared" si="4"/>
        <v>August</v>
      </c>
    </row>
    <row r="122" spans="1:14" ht="12.75" x14ac:dyDescent="0.2">
      <c r="A122" s="20" t="s">
        <v>846</v>
      </c>
      <c r="B122" s="27">
        <v>41516</v>
      </c>
      <c r="C122" s="5" t="s">
        <v>23</v>
      </c>
      <c r="D122" s="21" t="s">
        <v>848</v>
      </c>
      <c r="E122" s="2" t="s">
        <v>379</v>
      </c>
      <c r="F122" s="2" t="s">
        <v>850</v>
      </c>
      <c r="G122" s="2" t="s">
        <v>851</v>
      </c>
      <c r="H122" s="2" t="s">
        <v>852</v>
      </c>
      <c r="I122" s="9"/>
      <c r="J122" s="22">
        <v>18000000</v>
      </c>
      <c r="K122" s="22">
        <v>11800000</v>
      </c>
      <c r="L122" s="23">
        <f t="shared" si="0"/>
        <v>-6200000</v>
      </c>
      <c r="M122" s="21">
        <f t="shared" si="3"/>
        <v>2013</v>
      </c>
      <c r="N122" t="str">
        <f t="shared" si="4"/>
        <v>August</v>
      </c>
    </row>
    <row r="123" spans="1:14" ht="25.5" x14ac:dyDescent="0.2">
      <c r="A123" s="20" t="s">
        <v>853</v>
      </c>
      <c r="B123" s="27">
        <v>40956</v>
      </c>
      <c r="C123" s="5" t="s">
        <v>23</v>
      </c>
      <c r="D123" s="21" t="s">
        <v>855</v>
      </c>
      <c r="E123" s="2" t="s">
        <v>857</v>
      </c>
      <c r="F123" s="2" t="s">
        <v>858</v>
      </c>
      <c r="G123" s="2" t="s">
        <v>859</v>
      </c>
      <c r="H123" s="2" t="s">
        <v>860</v>
      </c>
      <c r="I123" s="2" t="s">
        <v>861</v>
      </c>
      <c r="J123" s="22">
        <v>57000000</v>
      </c>
      <c r="K123" s="22">
        <v>132600000</v>
      </c>
      <c r="L123" s="23">
        <f t="shared" si="0"/>
        <v>75600000</v>
      </c>
      <c r="M123" s="21">
        <f t="shared" si="3"/>
        <v>2012</v>
      </c>
      <c r="N123" t="str">
        <f t="shared" si="4"/>
        <v>February</v>
      </c>
    </row>
    <row r="124" spans="1:14" ht="12.75" x14ac:dyDescent="0.2">
      <c r="A124" s="20" t="s">
        <v>862</v>
      </c>
      <c r="B124" s="27">
        <v>42566</v>
      </c>
      <c r="C124" s="5" t="s">
        <v>41</v>
      </c>
      <c r="D124" s="21" t="s">
        <v>864</v>
      </c>
      <c r="E124" s="2" t="s">
        <v>865</v>
      </c>
      <c r="F124" s="2" t="s">
        <v>601</v>
      </c>
      <c r="G124" s="2" t="s">
        <v>866</v>
      </c>
      <c r="H124" s="2" t="s">
        <v>867</v>
      </c>
      <c r="I124" s="2" t="s">
        <v>358</v>
      </c>
      <c r="J124" s="22">
        <v>144000000</v>
      </c>
      <c r="K124" s="22">
        <v>217500000</v>
      </c>
      <c r="L124" s="23">
        <f t="shared" si="0"/>
        <v>73500000</v>
      </c>
      <c r="M124" s="21">
        <f t="shared" si="3"/>
        <v>2016</v>
      </c>
      <c r="N124" t="str">
        <f t="shared" si="4"/>
        <v>July</v>
      </c>
    </row>
    <row r="125" spans="1:14" ht="12.75" x14ac:dyDescent="0.2">
      <c r="A125" s="20" t="s">
        <v>868</v>
      </c>
      <c r="B125" s="27">
        <v>41719</v>
      </c>
      <c r="C125" s="5" t="s">
        <v>870</v>
      </c>
      <c r="D125" s="21" t="s">
        <v>871</v>
      </c>
      <c r="E125" s="2" t="s">
        <v>872</v>
      </c>
      <c r="F125" s="2" t="s">
        <v>873</v>
      </c>
      <c r="G125" s="2" t="s">
        <v>874</v>
      </c>
      <c r="H125" s="2" t="s">
        <v>875</v>
      </c>
      <c r="I125" s="2" t="s">
        <v>876</v>
      </c>
      <c r="J125" s="22">
        <v>2000000</v>
      </c>
      <c r="K125" s="22">
        <v>62600000</v>
      </c>
      <c r="L125" s="23">
        <f t="shared" si="0"/>
        <v>60600000</v>
      </c>
      <c r="M125" s="21">
        <f t="shared" si="3"/>
        <v>2014</v>
      </c>
      <c r="N125" t="str">
        <f t="shared" si="4"/>
        <v>March</v>
      </c>
    </row>
    <row r="126" spans="1:14" ht="12.75" x14ac:dyDescent="0.2">
      <c r="A126" s="20" t="s">
        <v>877</v>
      </c>
      <c r="B126" s="27">
        <v>42461</v>
      </c>
      <c r="C126" s="5" t="s">
        <v>870</v>
      </c>
      <c r="D126" s="21" t="s">
        <v>871</v>
      </c>
      <c r="E126" s="2" t="s">
        <v>879</v>
      </c>
      <c r="F126" s="2" t="s">
        <v>873</v>
      </c>
      <c r="G126" s="2" t="s">
        <v>292</v>
      </c>
      <c r="H126" s="2" t="s">
        <v>880</v>
      </c>
      <c r="I126" s="2" t="s">
        <v>881</v>
      </c>
      <c r="J126" s="22">
        <v>5000000</v>
      </c>
      <c r="K126" s="22">
        <v>23500000</v>
      </c>
      <c r="L126" s="23">
        <f t="shared" si="0"/>
        <v>18500000</v>
      </c>
      <c r="M126" s="21">
        <f t="shared" si="3"/>
        <v>2016</v>
      </c>
      <c r="N126" t="str">
        <f t="shared" si="4"/>
        <v>April</v>
      </c>
    </row>
    <row r="127" spans="1:14" ht="12.75" x14ac:dyDescent="0.2">
      <c r="A127" s="20" t="s">
        <v>882</v>
      </c>
      <c r="B127" s="27">
        <v>42425</v>
      </c>
      <c r="C127" s="5" t="s">
        <v>23</v>
      </c>
      <c r="D127" s="21" t="s">
        <v>884</v>
      </c>
      <c r="E127" s="2" t="s">
        <v>885</v>
      </c>
      <c r="F127" s="2" t="s">
        <v>468</v>
      </c>
      <c r="G127" s="2" t="s">
        <v>886</v>
      </c>
      <c r="H127" s="2" t="s">
        <v>887</v>
      </c>
      <c r="I127" s="2" t="s">
        <v>888</v>
      </c>
      <c r="J127" s="22">
        <v>140000000</v>
      </c>
      <c r="K127" s="22">
        <v>145700000</v>
      </c>
      <c r="L127" s="23">
        <f t="shared" si="0"/>
        <v>5700000</v>
      </c>
      <c r="M127" s="21">
        <f t="shared" si="3"/>
        <v>2016</v>
      </c>
      <c r="N127" t="str">
        <f t="shared" si="4"/>
        <v>February</v>
      </c>
    </row>
    <row r="128" spans="1:14" ht="12.75" x14ac:dyDescent="0.2">
      <c r="A128" s="20" t="s">
        <v>889</v>
      </c>
      <c r="B128" s="27">
        <v>41767</v>
      </c>
      <c r="C128" s="5" t="s">
        <v>23</v>
      </c>
      <c r="D128" s="21" t="s">
        <v>891</v>
      </c>
      <c r="E128" s="2" t="s">
        <v>892</v>
      </c>
      <c r="F128" s="2" t="s">
        <v>893</v>
      </c>
      <c r="G128" s="2" t="s">
        <v>894</v>
      </c>
      <c r="H128" s="2" t="s">
        <v>254</v>
      </c>
      <c r="I128" s="2" t="s">
        <v>895</v>
      </c>
      <c r="J128" s="22">
        <v>160000000</v>
      </c>
      <c r="K128" s="22">
        <v>529000000</v>
      </c>
      <c r="L128" s="23">
        <f t="shared" si="0"/>
        <v>369000000</v>
      </c>
      <c r="M128" s="21">
        <f t="shared" si="3"/>
        <v>2014</v>
      </c>
      <c r="N128" t="str">
        <f t="shared" si="4"/>
        <v>May</v>
      </c>
    </row>
    <row r="129" spans="1:14" ht="12.75" x14ac:dyDescent="0.2">
      <c r="A129" s="20" t="s">
        <v>896</v>
      </c>
      <c r="B129" s="27">
        <v>41908</v>
      </c>
      <c r="C129" s="5" t="s">
        <v>322</v>
      </c>
      <c r="D129" s="21" t="s">
        <v>898</v>
      </c>
      <c r="E129" s="2" t="s">
        <v>252</v>
      </c>
      <c r="F129" s="2" t="s">
        <v>899</v>
      </c>
      <c r="G129" s="2" t="s">
        <v>900</v>
      </c>
      <c r="H129" s="2" t="s">
        <v>175</v>
      </c>
      <c r="I129" s="2" t="s">
        <v>901</v>
      </c>
      <c r="J129" s="22">
        <v>61000000</v>
      </c>
      <c r="K129" s="22">
        <v>369300000</v>
      </c>
      <c r="L129" s="23">
        <f t="shared" si="0"/>
        <v>308300000</v>
      </c>
      <c r="M129" s="21">
        <f t="shared" si="3"/>
        <v>2014</v>
      </c>
      <c r="N129" t="str">
        <f t="shared" si="4"/>
        <v>September</v>
      </c>
    </row>
    <row r="130" spans="1:14" ht="12.75" x14ac:dyDescent="0.2">
      <c r="A130" s="20" t="s">
        <v>902</v>
      </c>
      <c r="B130" s="27">
        <v>40963</v>
      </c>
      <c r="C130" s="5" t="s">
        <v>182</v>
      </c>
      <c r="D130" s="21" t="s">
        <v>175</v>
      </c>
      <c r="E130" s="2" t="s">
        <v>175</v>
      </c>
      <c r="F130" s="2" t="s">
        <v>904</v>
      </c>
      <c r="G130" s="2" t="s">
        <v>905</v>
      </c>
      <c r="H130" s="2" t="s">
        <v>906</v>
      </c>
      <c r="I130" s="2" t="s">
        <v>907</v>
      </c>
      <c r="J130" s="22">
        <v>14000000</v>
      </c>
      <c r="K130" s="22">
        <v>35600000</v>
      </c>
      <c r="L130" s="23">
        <f t="shared" si="0"/>
        <v>21600000</v>
      </c>
      <c r="M130" s="21">
        <f t="shared" ref="M130:M193" si="5">YEAR(B130)</f>
        <v>2012</v>
      </c>
      <c r="N130" t="str">
        <f t="shared" ref="N130:N193" si="6">TEXT(B130, "mmmm")</f>
        <v>February</v>
      </c>
    </row>
    <row r="131" spans="1:14" ht="12.75" x14ac:dyDescent="0.2">
      <c r="A131" s="20" t="s">
        <v>908</v>
      </c>
      <c r="B131" s="27">
        <v>42282</v>
      </c>
      <c r="C131" s="5" t="s">
        <v>23</v>
      </c>
      <c r="D131" s="21" t="s">
        <v>910</v>
      </c>
      <c r="E131" s="2" t="s">
        <v>911</v>
      </c>
      <c r="F131" s="2" t="s">
        <v>647</v>
      </c>
      <c r="G131" s="2" t="s">
        <v>912</v>
      </c>
      <c r="H131" s="2" t="s">
        <v>393</v>
      </c>
      <c r="I131" s="2" t="s">
        <v>913</v>
      </c>
      <c r="J131" s="22">
        <v>84000000</v>
      </c>
      <c r="K131" s="22">
        <v>150200000</v>
      </c>
      <c r="L131" s="23">
        <f t="shared" si="0"/>
        <v>66200000</v>
      </c>
      <c r="M131" s="21">
        <f t="shared" si="5"/>
        <v>2015</v>
      </c>
      <c r="N131" t="str">
        <f t="shared" si="6"/>
        <v>October</v>
      </c>
    </row>
    <row r="132" spans="1:14" ht="12.75" x14ac:dyDescent="0.2">
      <c r="A132" s="20" t="s">
        <v>914</v>
      </c>
      <c r="B132" s="27">
        <v>41467</v>
      </c>
      <c r="C132" s="5" t="s">
        <v>41</v>
      </c>
      <c r="D132" s="21" t="s">
        <v>916</v>
      </c>
      <c r="E132" s="2" t="s">
        <v>365</v>
      </c>
      <c r="F132" s="2" t="s">
        <v>917</v>
      </c>
      <c r="G132" s="2" t="s">
        <v>918</v>
      </c>
      <c r="H132" s="2" t="s">
        <v>919</v>
      </c>
      <c r="I132" s="2" t="s">
        <v>920</v>
      </c>
      <c r="J132" s="22">
        <v>80000000</v>
      </c>
      <c r="K132" s="22">
        <v>247000000</v>
      </c>
      <c r="L132" s="23">
        <f t="shared" si="0"/>
        <v>167000000</v>
      </c>
      <c r="M132" s="21">
        <f t="shared" si="5"/>
        <v>2013</v>
      </c>
      <c r="N132" t="str">
        <f t="shared" si="6"/>
        <v>July</v>
      </c>
    </row>
    <row r="133" spans="1:14" ht="12.75" x14ac:dyDescent="0.2">
      <c r="A133" s="20" t="s">
        <v>921</v>
      </c>
      <c r="B133" s="27">
        <v>42405</v>
      </c>
      <c r="C133" s="5" t="s">
        <v>41</v>
      </c>
      <c r="D133" s="21" t="s">
        <v>923</v>
      </c>
      <c r="E133" s="2" t="s">
        <v>831</v>
      </c>
      <c r="F133" s="2" t="s">
        <v>924</v>
      </c>
      <c r="G133" s="2" t="s">
        <v>925</v>
      </c>
      <c r="H133" s="2" t="s">
        <v>926</v>
      </c>
      <c r="I133" s="2" t="s">
        <v>44</v>
      </c>
      <c r="J133" s="22">
        <v>22000000</v>
      </c>
      <c r="K133" s="22">
        <v>22000000</v>
      </c>
      <c r="L133" s="23">
        <f t="shared" si="0"/>
        <v>0</v>
      </c>
      <c r="M133" s="21">
        <f t="shared" si="5"/>
        <v>2016</v>
      </c>
      <c r="N133" t="str">
        <f t="shared" si="6"/>
        <v>February</v>
      </c>
    </row>
    <row r="134" spans="1:14" ht="12.75" x14ac:dyDescent="0.2">
      <c r="A134" s="20" t="s">
        <v>927</v>
      </c>
      <c r="B134" s="27">
        <v>42608</v>
      </c>
      <c r="C134" s="5" t="s">
        <v>62</v>
      </c>
      <c r="D134" s="21" t="s">
        <v>929</v>
      </c>
      <c r="E134" s="2" t="s">
        <v>593</v>
      </c>
      <c r="F134" s="2" t="s">
        <v>930</v>
      </c>
      <c r="G134" s="2" t="s">
        <v>931</v>
      </c>
      <c r="H134" s="2" t="s">
        <v>932</v>
      </c>
      <c r="I134" s="2" t="s">
        <v>933</v>
      </c>
      <c r="J134" s="22">
        <v>20000000</v>
      </c>
      <c r="K134" s="22">
        <v>1700000</v>
      </c>
      <c r="L134" s="23">
        <f t="shared" si="0"/>
        <v>-18300000</v>
      </c>
      <c r="M134" s="21">
        <f t="shared" si="5"/>
        <v>2016</v>
      </c>
      <c r="N134" t="str">
        <f t="shared" si="6"/>
        <v>August</v>
      </c>
    </row>
    <row r="135" spans="1:14" ht="25.5" x14ac:dyDescent="0.2">
      <c r="A135" s="20" t="s">
        <v>934</v>
      </c>
      <c r="B135" s="27">
        <v>41291</v>
      </c>
      <c r="C135" s="5" t="s">
        <v>23</v>
      </c>
      <c r="D135" s="21" t="s">
        <v>936</v>
      </c>
      <c r="E135" s="2" t="s">
        <v>937</v>
      </c>
      <c r="F135" s="2" t="s">
        <v>938</v>
      </c>
      <c r="G135" s="2" t="s">
        <v>939</v>
      </c>
      <c r="H135" s="2" t="s">
        <v>940</v>
      </c>
      <c r="I135" s="2" t="s">
        <v>941</v>
      </c>
      <c r="J135" s="22">
        <v>50000000</v>
      </c>
      <c r="K135" s="22">
        <v>226300000</v>
      </c>
      <c r="L135" s="23">
        <f t="shared" si="0"/>
        <v>176300000</v>
      </c>
      <c r="M135" s="21">
        <f t="shared" si="5"/>
        <v>2013</v>
      </c>
      <c r="N135" t="str">
        <f t="shared" si="6"/>
        <v>January</v>
      </c>
    </row>
    <row r="136" spans="1:14" ht="12.75" x14ac:dyDescent="0.2">
      <c r="A136" s="20" t="s">
        <v>942</v>
      </c>
      <c r="B136" s="27">
        <v>41745</v>
      </c>
      <c r="C136" s="5" t="s">
        <v>870</v>
      </c>
      <c r="D136" s="21" t="s">
        <v>944</v>
      </c>
      <c r="E136" s="2" t="s">
        <v>945</v>
      </c>
      <c r="F136" s="2" t="s">
        <v>946</v>
      </c>
      <c r="G136" s="2" t="s">
        <v>947</v>
      </c>
      <c r="H136" s="2" t="s">
        <v>948</v>
      </c>
      <c r="I136" s="2" t="s">
        <v>949</v>
      </c>
      <c r="J136" s="22">
        <v>12000000</v>
      </c>
      <c r="K136" s="22">
        <v>101300000</v>
      </c>
      <c r="L136" s="23">
        <f t="shared" si="0"/>
        <v>89300000</v>
      </c>
      <c r="M136" s="21">
        <f t="shared" si="5"/>
        <v>2014</v>
      </c>
      <c r="N136" t="str">
        <f t="shared" si="6"/>
        <v>April</v>
      </c>
    </row>
    <row r="137" spans="1:14" ht="12.75" x14ac:dyDescent="0.2">
      <c r="A137" s="20" t="s">
        <v>950</v>
      </c>
      <c r="B137" s="27">
        <v>41194</v>
      </c>
      <c r="C137" s="5" t="s">
        <v>41</v>
      </c>
      <c r="D137" s="21" t="s">
        <v>364</v>
      </c>
      <c r="E137" s="2" t="s">
        <v>917</v>
      </c>
      <c r="F137" s="2" t="s">
        <v>952</v>
      </c>
      <c r="G137" s="2" t="s">
        <v>953</v>
      </c>
      <c r="H137" s="2" t="s">
        <v>954</v>
      </c>
      <c r="I137" s="9"/>
      <c r="J137" s="22">
        <v>42000000</v>
      </c>
      <c r="K137" s="22">
        <v>73100000</v>
      </c>
      <c r="L137" s="23">
        <f t="shared" si="0"/>
        <v>31100000</v>
      </c>
      <c r="M137" s="21">
        <f t="shared" si="5"/>
        <v>2012</v>
      </c>
      <c r="N137" t="str">
        <f t="shared" si="6"/>
        <v>October</v>
      </c>
    </row>
    <row r="138" spans="1:14" ht="12.75" x14ac:dyDescent="0.2">
      <c r="A138" s="20" t="s">
        <v>955</v>
      </c>
      <c r="B138" s="27">
        <v>41143</v>
      </c>
      <c r="C138" s="5" t="s">
        <v>23</v>
      </c>
      <c r="D138" s="21" t="s">
        <v>957</v>
      </c>
      <c r="E138" s="2" t="s">
        <v>957</v>
      </c>
      <c r="F138" s="2" t="s">
        <v>270</v>
      </c>
      <c r="G138" s="2" t="s">
        <v>184</v>
      </c>
      <c r="H138" s="2" t="s">
        <v>958</v>
      </c>
      <c r="I138" s="2" t="s">
        <v>959</v>
      </c>
      <c r="J138" s="22">
        <v>2000000</v>
      </c>
      <c r="K138" s="22">
        <v>14500000</v>
      </c>
      <c r="L138" s="23">
        <f t="shared" si="0"/>
        <v>12500000</v>
      </c>
      <c r="M138" s="21">
        <f t="shared" si="5"/>
        <v>2012</v>
      </c>
      <c r="N138" t="str">
        <f t="shared" si="6"/>
        <v>August</v>
      </c>
    </row>
    <row r="139" spans="1:14" ht="12.75" x14ac:dyDescent="0.2">
      <c r="A139" s="20" t="s">
        <v>960</v>
      </c>
      <c r="B139" s="27">
        <v>42237</v>
      </c>
      <c r="C139" s="5" t="s">
        <v>23</v>
      </c>
      <c r="D139" s="21" t="s">
        <v>962</v>
      </c>
      <c r="E139" s="2" t="s">
        <v>963</v>
      </c>
      <c r="F139" s="2" t="s">
        <v>964</v>
      </c>
      <c r="G139" s="2" t="s">
        <v>965</v>
      </c>
      <c r="H139" s="2" t="s">
        <v>966</v>
      </c>
      <c r="I139" s="9"/>
      <c r="J139" s="22">
        <v>35000000</v>
      </c>
      <c r="K139" s="22">
        <v>82300000</v>
      </c>
      <c r="L139" s="23">
        <f t="shared" si="0"/>
        <v>47300000</v>
      </c>
      <c r="M139" s="21">
        <f t="shared" si="5"/>
        <v>2015</v>
      </c>
      <c r="N139" t="str">
        <f t="shared" si="6"/>
        <v>August</v>
      </c>
    </row>
    <row r="140" spans="1:14" ht="12.75" x14ac:dyDescent="0.2">
      <c r="A140" s="20" t="s">
        <v>967</v>
      </c>
      <c r="B140" s="27">
        <v>42070</v>
      </c>
      <c r="C140" s="5" t="s">
        <v>969</v>
      </c>
      <c r="D140" s="21" t="s">
        <v>970</v>
      </c>
      <c r="E140" s="2" t="s">
        <v>971</v>
      </c>
      <c r="F140" s="2" t="s">
        <v>308</v>
      </c>
      <c r="G140" s="2" t="s">
        <v>972</v>
      </c>
      <c r="H140" s="2" t="s">
        <v>973</v>
      </c>
      <c r="I140" s="2" t="s">
        <v>974</v>
      </c>
      <c r="J140" s="22">
        <v>135000000</v>
      </c>
      <c r="K140" s="22">
        <v>386000000</v>
      </c>
      <c r="L140" s="23">
        <f t="shared" si="0"/>
        <v>251000000</v>
      </c>
      <c r="M140" s="21">
        <f t="shared" si="5"/>
        <v>2015</v>
      </c>
      <c r="N140" t="str">
        <f t="shared" si="6"/>
        <v>March</v>
      </c>
    </row>
    <row r="141" spans="1:14" ht="12.75" x14ac:dyDescent="0.2">
      <c r="A141" s="20" t="s">
        <v>975</v>
      </c>
      <c r="B141" s="27">
        <v>41129</v>
      </c>
      <c r="C141" s="5" t="s">
        <v>182</v>
      </c>
      <c r="D141" s="21" t="s">
        <v>977</v>
      </c>
      <c r="E141" s="2" t="s">
        <v>785</v>
      </c>
      <c r="F141" s="2" t="s">
        <v>531</v>
      </c>
      <c r="G141" s="2" t="s">
        <v>600</v>
      </c>
      <c r="H141" s="2" t="s">
        <v>978</v>
      </c>
      <c r="I141" s="2" t="s">
        <v>470</v>
      </c>
      <c r="J141" s="22">
        <v>30000000</v>
      </c>
      <c r="K141" s="22">
        <v>114300000</v>
      </c>
      <c r="L141" s="23">
        <f t="shared" si="0"/>
        <v>84300000</v>
      </c>
      <c r="M141" s="21">
        <f t="shared" si="5"/>
        <v>2012</v>
      </c>
      <c r="N141" t="str">
        <f t="shared" si="6"/>
        <v>August</v>
      </c>
    </row>
    <row r="142" spans="1:14" ht="12.75" x14ac:dyDescent="0.2">
      <c r="A142" s="20" t="s">
        <v>979</v>
      </c>
      <c r="B142" s="27">
        <v>41969</v>
      </c>
      <c r="C142" s="5" t="s">
        <v>41</v>
      </c>
      <c r="D142" s="21" t="s">
        <v>543</v>
      </c>
      <c r="E142" s="2" t="s">
        <v>981</v>
      </c>
      <c r="F142" s="2" t="s">
        <v>982</v>
      </c>
      <c r="G142" s="2" t="s">
        <v>740</v>
      </c>
      <c r="H142" s="2" t="s">
        <v>983</v>
      </c>
      <c r="I142" s="2" t="s">
        <v>984</v>
      </c>
      <c r="J142" s="22">
        <v>57000000</v>
      </c>
      <c r="K142" s="22">
        <v>107700000</v>
      </c>
      <c r="L142" s="23">
        <f t="shared" si="0"/>
        <v>50700000</v>
      </c>
      <c r="M142" s="21">
        <f t="shared" si="5"/>
        <v>2014</v>
      </c>
      <c r="N142" t="str">
        <f t="shared" si="6"/>
        <v>November</v>
      </c>
    </row>
    <row r="143" spans="1:14" ht="12.75" x14ac:dyDescent="0.2">
      <c r="A143" s="20" t="s">
        <v>985</v>
      </c>
      <c r="B143" s="27">
        <v>42132</v>
      </c>
      <c r="C143" s="5" t="s">
        <v>23</v>
      </c>
      <c r="D143" s="21" t="s">
        <v>987</v>
      </c>
      <c r="E143" s="2" t="s">
        <v>988</v>
      </c>
      <c r="F143" s="2" t="s">
        <v>475</v>
      </c>
      <c r="G143" s="2" t="s">
        <v>989</v>
      </c>
      <c r="H143" s="2" t="s">
        <v>990</v>
      </c>
      <c r="I143" s="9"/>
      <c r="J143" s="22">
        <v>35000000</v>
      </c>
      <c r="K143" s="22">
        <v>51700000</v>
      </c>
      <c r="L143" s="23">
        <f t="shared" si="0"/>
        <v>16700000</v>
      </c>
      <c r="M143" s="21">
        <f t="shared" si="5"/>
        <v>2015</v>
      </c>
      <c r="N143" t="str">
        <f t="shared" si="6"/>
        <v>May</v>
      </c>
    </row>
    <row r="144" spans="1:14" ht="12.75" x14ac:dyDescent="0.2">
      <c r="A144" s="20" t="s">
        <v>991</v>
      </c>
      <c r="B144" s="27">
        <v>41180</v>
      </c>
      <c r="C144" s="5" t="s">
        <v>53</v>
      </c>
      <c r="D144" s="21" t="s">
        <v>993</v>
      </c>
      <c r="E144" s="2" t="s">
        <v>365</v>
      </c>
      <c r="F144" s="2" t="s">
        <v>850</v>
      </c>
      <c r="G144" s="2" t="s">
        <v>513</v>
      </c>
      <c r="H144" s="2" t="s">
        <v>917</v>
      </c>
      <c r="I144" s="2" t="s">
        <v>994</v>
      </c>
      <c r="J144" s="22">
        <v>85000000</v>
      </c>
      <c r="K144" s="22">
        <v>358400000</v>
      </c>
      <c r="L144" s="23">
        <f t="shared" si="0"/>
        <v>273400000</v>
      </c>
      <c r="M144" s="21">
        <f t="shared" si="5"/>
        <v>2012</v>
      </c>
      <c r="N144" t="str">
        <f t="shared" si="6"/>
        <v>September</v>
      </c>
    </row>
    <row r="145" spans="1:14" ht="12.75" x14ac:dyDescent="0.2">
      <c r="A145" s="20" t="s">
        <v>995</v>
      </c>
      <c r="B145" s="27">
        <v>42272</v>
      </c>
      <c r="C145" s="5" t="s">
        <v>53</v>
      </c>
      <c r="D145" s="21" t="s">
        <v>993</v>
      </c>
      <c r="E145" s="2" t="s">
        <v>365</v>
      </c>
      <c r="F145" s="2" t="s">
        <v>513</v>
      </c>
      <c r="G145" s="2" t="s">
        <v>850</v>
      </c>
      <c r="H145" s="2" t="s">
        <v>917</v>
      </c>
      <c r="I145" s="2" t="s">
        <v>997</v>
      </c>
      <c r="J145" s="22">
        <v>80000000</v>
      </c>
      <c r="K145" s="22">
        <v>473000000</v>
      </c>
      <c r="L145" s="23">
        <f t="shared" si="0"/>
        <v>393000000</v>
      </c>
      <c r="M145" s="21">
        <f t="shared" si="5"/>
        <v>2015</v>
      </c>
      <c r="N145" t="str">
        <f t="shared" si="6"/>
        <v>September</v>
      </c>
    </row>
    <row r="146" spans="1:14" ht="12.75" x14ac:dyDescent="0.2">
      <c r="A146" s="20" t="s">
        <v>998</v>
      </c>
      <c r="B146" s="27">
        <v>41775</v>
      </c>
      <c r="C146" s="5" t="s">
        <v>190</v>
      </c>
      <c r="D146" s="21" t="s">
        <v>1000</v>
      </c>
      <c r="E146" s="2" t="s">
        <v>1001</v>
      </c>
      <c r="F146" s="2" t="s">
        <v>468</v>
      </c>
      <c r="G146" s="2" t="s">
        <v>1002</v>
      </c>
      <c r="H146" s="2" t="s">
        <v>453</v>
      </c>
      <c r="I146" s="2" t="s">
        <v>44</v>
      </c>
      <c r="J146" s="22">
        <v>145000000</v>
      </c>
      <c r="K146" s="22">
        <v>621500000</v>
      </c>
      <c r="L146" s="23">
        <f t="shared" si="0"/>
        <v>476500000</v>
      </c>
      <c r="M146" s="21">
        <f t="shared" si="5"/>
        <v>2014</v>
      </c>
      <c r="N146" t="str">
        <f t="shared" si="6"/>
        <v>May</v>
      </c>
    </row>
    <row r="147" spans="1:14" ht="12.75" x14ac:dyDescent="0.2">
      <c r="A147" s="20" t="s">
        <v>1003</v>
      </c>
      <c r="B147" s="27">
        <v>42018</v>
      </c>
      <c r="C147" s="5" t="s">
        <v>182</v>
      </c>
      <c r="D147" s="21" t="s">
        <v>1005</v>
      </c>
      <c r="E147" s="2" t="s">
        <v>1006</v>
      </c>
      <c r="F147" s="2" t="s">
        <v>1007</v>
      </c>
      <c r="G147" s="2" t="s">
        <v>1008</v>
      </c>
      <c r="H147" s="2" t="s">
        <v>1009</v>
      </c>
      <c r="I147" s="2" t="s">
        <v>1010</v>
      </c>
      <c r="J147" s="22">
        <v>15000000</v>
      </c>
      <c r="K147" s="22">
        <v>65000000</v>
      </c>
      <c r="L147" s="23">
        <f t="shared" si="0"/>
        <v>50000000</v>
      </c>
      <c r="M147" s="21">
        <f t="shared" si="5"/>
        <v>2015</v>
      </c>
      <c r="N147" t="str">
        <f t="shared" si="6"/>
        <v>January</v>
      </c>
    </row>
    <row r="148" spans="1:14" ht="12.75" x14ac:dyDescent="0.2">
      <c r="A148" s="20" t="s">
        <v>1011</v>
      </c>
      <c r="B148" s="27">
        <v>42258</v>
      </c>
      <c r="C148" s="5" t="s">
        <v>63</v>
      </c>
      <c r="D148" s="21" t="s">
        <v>1013</v>
      </c>
      <c r="E148" s="2" t="s">
        <v>894</v>
      </c>
      <c r="G148" s="9"/>
      <c r="H148" s="9"/>
      <c r="I148" s="9"/>
      <c r="J148" s="22">
        <v>13000000</v>
      </c>
      <c r="K148" s="22">
        <v>2600000</v>
      </c>
      <c r="L148" s="23">
        <f t="shared" si="0"/>
        <v>-10400000</v>
      </c>
      <c r="M148" s="21">
        <f t="shared" si="5"/>
        <v>2015</v>
      </c>
      <c r="N148" t="str">
        <f t="shared" si="6"/>
        <v>September</v>
      </c>
    </row>
    <row r="149" spans="1:14" ht="12.75" x14ac:dyDescent="0.2">
      <c r="A149" s="20" t="s">
        <v>1014</v>
      </c>
      <c r="B149" s="27">
        <v>42573</v>
      </c>
      <c r="C149" s="5" t="s">
        <v>144</v>
      </c>
      <c r="D149" s="21" t="s">
        <v>1016</v>
      </c>
      <c r="E149" s="2" t="s">
        <v>1018</v>
      </c>
      <c r="F149" s="2" t="s">
        <v>218</v>
      </c>
      <c r="G149" s="2" t="s">
        <v>666</v>
      </c>
      <c r="H149" s="2" t="s">
        <v>1019</v>
      </c>
      <c r="I149" s="2" t="s">
        <v>972</v>
      </c>
      <c r="J149" s="22">
        <v>105000000</v>
      </c>
      <c r="K149" s="22">
        <v>368300000</v>
      </c>
      <c r="L149" s="23">
        <f t="shared" si="0"/>
        <v>263300000</v>
      </c>
      <c r="M149" s="21">
        <f t="shared" si="5"/>
        <v>2016</v>
      </c>
      <c r="N149" t="str">
        <f t="shared" si="6"/>
        <v>July</v>
      </c>
    </row>
    <row r="150" spans="1:14" ht="12.75" x14ac:dyDescent="0.2">
      <c r="A150" s="20" t="s">
        <v>1020</v>
      </c>
      <c r="B150" s="27">
        <v>41103</v>
      </c>
      <c r="C150" s="5" t="s">
        <v>144</v>
      </c>
      <c r="D150" s="21" t="s">
        <v>1022</v>
      </c>
      <c r="E150" s="2" t="s">
        <v>1018</v>
      </c>
      <c r="F150" s="2" t="s">
        <v>218</v>
      </c>
      <c r="G150" s="2" t="s">
        <v>666</v>
      </c>
      <c r="H150" s="2" t="s">
        <v>1019</v>
      </c>
      <c r="I150" s="2" t="s">
        <v>201</v>
      </c>
      <c r="J150" s="22">
        <v>95000000</v>
      </c>
      <c r="K150" s="22">
        <v>877000000</v>
      </c>
      <c r="L150" s="23">
        <f t="shared" si="0"/>
        <v>782000000</v>
      </c>
      <c r="M150" s="21">
        <f t="shared" si="5"/>
        <v>2012</v>
      </c>
      <c r="N150" t="str">
        <f t="shared" si="6"/>
        <v>July</v>
      </c>
    </row>
    <row r="151" spans="1:14" ht="12.75" x14ac:dyDescent="0.2">
      <c r="A151" s="20" t="s">
        <v>1023</v>
      </c>
      <c r="B151" s="27">
        <v>41313</v>
      </c>
      <c r="C151" s="5" t="s">
        <v>23</v>
      </c>
      <c r="D151" s="21" t="s">
        <v>1025</v>
      </c>
      <c r="E151" s="2" t="s">
        <v>981</v>
      </c>
      <c r="F151" s="2" t="s">
        <v>865</v>
      </c>
      <c r="G151" s="2" t="s">
        <v>1026</v>
      </c>
      <c r="H151" s="2" t="s">
        <v>1027</v>
      </c>
      <c r="I151" s="2" t="s">
        <v>133</v>
      </c>
      <c r="J151" s="22">
        <v>35000000</v>
      </c>
      <c r="K151" s="22">
        <v>174000000</v>
      </c>
      <c r="L151" s="23">
        <f t="shared" si="0"/>
        <v>139000000</v>
      </c>
      <c r="M151" s="21">
        <f t="shared" si="5"/>
        <v>2013</v>
      </c>
      <c r="N151" t="str">
        <f t="shared" si="6"/>
        <v>February</v>
      </c>
    </row>
    <row r="152" spans="1:14" ht="12.75" x14ac:dyDescent="0.2">
      <c r="A152" s="20" t="s">
        <v>1028</v>
      </c>
      <c r="B152" s="27">
        <v>41869</v>
      </c>
      <c r="C152" s="5" t="s">
        <v>63</v>
      </c>
      <c r="D152" s="21" t="s">
        <v>1030</v>
      </c>
      <c r="E152" s="2" t="s">
        <v>1031</v>
      </c>
      <c r="F152" s="2" t="s">
        <v>1032</v>
      </c>
      <c r="G152" s="2" t="s">
        <v>1033</v>
      </c>
      <c r="H152" s="2" t="s">
        <v>1034</v>
      </c>
      <c r="I152" s="2" t="s">
        <v>1035</v>
      </c>
      <c r="J152" s="22">
        <v>11000000</v>
      </c>
      <c r="K152" s="22">
        <v>78900000</v>
      </c>
      <c r="L152" s="23">
        <f t="shared" si="0"/>
        <v>67900000</v>
      </c>
      <c r="M152" s="21">
        <f t="shared" si="5"/>
        <v>2014</v>
      </c>
      <c r="N152" t="str">
        <f t="shared" si="6"/>
        <v>August</v>
      </c>
    </row>
    <row r="153" spans="1:14" ht="12.75" x14ac:dyDescent="0.2">
      <c r="A153" s="20" t="s">
        <v>1036</v>
      </c>
      <c r="B153" s="27">
        <v>42349</v>
      </c>
      <c r="C153" s="5" t="s">
        <v>62</v>
      </c>
      <c r="D153" s="21" t="s">
        <v>1038</v>
      </c>
      <c r="E153" s="2" t="s">
        <v>358</v>
      </c>
      <c r="F153" s="2" t="s">
        <v>152</v>
      </c>
      <c r="G153" s="2" t="s">
        <v>1039</v>
      </c>
      <c r="H153" s="2" t="s">
        <v>1040</v>
      </c>
      <c r="I153" s="2" t="s">
        <v>506</v>
      </c>
      <c r="J153" s="22">
        <v>100000000</v>
      </c>
      <c r="K153" s="22">
        <v>93900000</v>
      </c>
      <c r="L153" s="23">
        <f t="shared" si="0"/>
        <v>-6100000</v>
      </c>
      <c r="M153" s="21">
        <f t="shared" si="5"/>
        <v>2015</v>
      </c>
      <c r="N153" t="str">
        <f t="shared" si="6"/>
        <v>December</v>
      </c>
    </row>
    <row r="154" spans="1:14" ht="12.75" x14ac:dyDescent="0.2">
      <c r="A154" s="20" t="s">
        <v>1041</v>
      </c>
      <c r="B154" s="27">
        <v>42541</v>
      </c>
      <c r="C154" s="5" t="s">
        <v>23</v>
      </c>
      <c r="D154" s="21" t="s">
        <v>1043</v>
      </c>
      <c r="E154" s="2" t="s">
        <v>1044</v>
      </c>
      <c r="F154" s="2" t="s">
        <v>1045</v>
      </c>
      <c r="G154" s="2" t="s">
        <v>1046</v>
      </c>
      <c r="H154" s="2" t="s">
        <v>1047</v>
      </c>
      <c r="I154" s="2" t="s">
        <v>1048</v>
      </c>
      <c r="J154" s="22">
        <v>165000000</v>
      </c>
      <c r="K154" s="22">
        <v>382300000</v>
      </c>
      <c r="L154" s="23">
        <f t="shared" si="0"/>
        <v>217300000</v>
      </c>
      <c r="M154" s="21">
        <f t="shared" si="5"/>
        <v>2016</v>
      </c>
      <c r="N154" t="str">
        <f t="shared" si="6"/>
        <v>June</v>
      </c>
    </row>
    <row r="155" spans="1:14" ht="12.75" x14ac:dyDescent="0.2">
      <c r="A155" s="20" t="s">
        <v>1049</v>
      </c>
      <c r="B155" s="27">
        <v>41530</v>
      </c>
      <c r="C155" s="5" t="s">
        <v>16</v>
      </c>
      <c r="D155" s="21" t="s">
        <v>1051</v>
      </c>
      <c r="E155" s="2" t="s">
        <v>1052</v>
      </c>
      <c r="F155" s="2" t="s">
        <v>241</v>
      </c>
      <c r="G155" s="2" t="s">
        <v>1053</v>
      </c>
      <c r="H155" s="2" t="s">
        <v>1054</v>
      </c>
      <c r="I155" s="9"/>
      <c r="J155" s="22">
        <v>5000000</v>
      </c>
      <c r="K155" s="22">
        <v>161900000</v>
      </c>
      <c r="L155" s="23">
        <f t="shared" si="0"/>
        <v>156900000</v>
      </c>
      <c r="M155" s="21">
        <f t="shared" si="5"/>
        <v>2013</v>
      </c>
      <c r="N155" t="str">
        <f t="shared" si="6"/>
        <v>September</v>
      </c>
    </row>
    <row r="156" spans="1:14" ht="12.75" x14ac:dyDescent="0.2">
      <c r="A156" s="20" t="s">
        <v>1055</v>
      </c>
      <c r="B156" s="27">
        <v>42160</v>
      </c>
      <c r="C156" s="5" t="s">
        <v>16</v>
      </c>
      <c r="D156" s="21" t="s">
        <v>1057</v>
      </c>
      <c r="E156" s="2" t="s">
        <v>1058</v>
      </c>
      <c r="F156" s="2" t="s">
        <v>1059</v>
      </c>
      <c r="G156" s="2" t="s">
        <v>1060</v>
      </c>
      <c r="H156" s="2" t="s">
        <v>1057</v>
      </c>
      <c r="I156" s="2" t="s">
        <v>1053</v>
      </c>
      <c r="J156" s="22">
        <v>11000000</v>
      </c>
      <c r="K156" s="22">
        <v>113000000</v>
      </c>
      <c r="L156" s="23">
        <f t="shared" si="0"/>
        <v>102000000</v>
      </c>
      <c r="M156" s="21">
        <f t="shared" si="5"/>
        <v>2015</v>
      </c>
      <c r="N156" t="str">
        <f t="shared" si="6"/>
        <v>June</v>
      </c>
    </row>
    <row r="157" spans="1:14" ht="12.75" x14ac:dyDescent="0.2">
      <c r="A157" s="20" t="s">
        <v>1061</v>
      </c>
      <c r="B157" s="27">
        <v>41938</v>
      </c>
      <c r="C157" s="5" t="s">
        <v>158</v>
      </c>
      <c r="D157" s="21" t="s">
        <v>1063</v>
      </c>
      <c r="E157" s="2" t="s">
        <v>801</v>
      </c>
      <c r="F157" s="2" t="s">
        <v>1064</v>
      </c>
      <c r="G157" s="2" t="s">
        <v>1065</v>
      </c>
      <c r="H157" s="2" t="s">
        <v>115</v>
      </c>
      <c r="I157" s="2" t="s">
        <v>704</v>
      </c>
      <c r="J157" s="22">
        <v>165000000</v>
      </c>
      <c r="K157" s="22">
        <v>675100000</v>
      </c>
      <c r="L157" s="23">
        <f t="shared" si="0"/>
        <v>510100000</v>
      </c>
      <c r="M157" s="21">
        <f t="shared" si="5"/>
        <v>2014</v>
      </c>
      <c r="N157" t="str">
        <f t="shared" si="6"/>
        <v>October</v>
      </c>
    </row>
    <row r="158" spans="1:14" ht="12.75" x14ac:dyDescent="0.2">
      <c r="A158" s="20" t="s">
        <v>1066</v>
      </c>
      <c r="B158" s="27">
        <v>41859</v>
      </c>
      <c r="C158" s="5" t="s">
        <v>144</v>
      </c>
      <c r="D158" s="21" t="s">
        <v>1068</v>
      </c>
      <c r="E158" s="2" t="s">
        <v>1069</v>
      </c>
      <c r="F158" s="2" t="s">
        <v>1070</v>
      </c>
      <c r="G158" s="2" t="s">
        <v>1071</v>
      </c>
      <c r="H158" s="2" t="s">
        <v>1072</v>
      </c>
      <c r="I158" s="9"/>
      <c r="J158" s="22">
        <v>50000000</v>
      </c>
      <c r="K158" s="22">
        <v>161700000</v>
      </c>
      <c r="L158" s="23">
        <f t="shared" si="0"/>
        <v>111700000</v>
      </c>
      <c r="M158" s="21">
        <f t="shared" si="5"/>
        <v>2014</v>
      </c>
      <c r="N158" t="str">
        <f t="shared" si="6"/>
        <v>August</v>
      </c>
    </row>
    <row r="159" spans="1:14" ht="12.75" x14ac:dyDescent="0.2">
      <c r="A159" s="20" t="s">
        <v>1073</v>
      </c>
      <c r="B159" s="27">
        <v>41115</v>
      </c>
      <c r="C159" s="5" t="s">
        <v>41</v>
      </c>
      <c r="D159" s="21" t="s">
        <v>1075</v>
      </c>
      <c r="E159" s="2" t="s">
        <v>1076</v>
      </c>
      <c r="F159" s="2" t="s">
        <v>1077</v>
      </c>
      <c r="G159" s="2" t="s">
        <v>1078</v>
      </c>
      <c r="H159" s="2" t="s">
        <v>1079</v>
      </c>
      <c r="I159" s="2" t="s">
        <v>1080</v>
      </c>
      <c r="J159" s="22">
        <v>7500000</v>
      </c>
      <c r="K159" s="22">
        <v>8100000</v>
      </c>
      <c r="L159" s="23">
        <f t="shared" si="0"/>
        <v>600000</v>
      </c>
      <c r="M159" s="21">
        <f t="shared" si="5"/>
        <v>2012</v>
      </c>
      <c r="N159" t="str">
        <f t="shared" si="6"/>
        <v>July</v>
      </c>
    </row>
    <row r="160" spans="1:14" ht="12.75" x14ac:dyDescent="0.2">
      <c r="A160" s="20" t="s">
        <v>1081</v>
      </c>
      <c r="B160" s="27">
        <v>42140</v>
      </c>
      <c r="C160" s="5" t="s">
        <v>322</v>
      </c>
      <c r="D160" s="21" t="s">
        <v>371</v>
      </c>
      <c r="E160" s="2" t="s">
        <v>1083</v>
      </c>
      <c r="F160" s="2" t="s">
        <v>185</v>
      </c>
      <c r="G160" s="2" t="s">
        <v>1084</v>
      </c>
      <c r="H160" s="2" t="s">
        <v>1035</v>
      </c>
      <c r="I160" s="9"/>
      <c r="J160" s="22">
        <v>11000000</v>
      </c>
      <c r="K160" s="22">
        <v>27400000</v>
      </c>
      <c r="L160" s="23">
        <f t="shared" si="0"/>
        <v>16400000</v>
      </c>
      <c r="M160" s="21">
        <f t="shared" si="5"/>
        <v>2015</v>
      </c>
      <c r="N160" t="str">
        <f t="shared" si="6"/>
        <v>May</v>
      </c>
    </row>
    <row r="161" spans="1:14" ht="12.75" x14ac:dyDescent="0.2">
      <c r="A161" s="20" t="s">
        <v>1085</v>
      </c>
      <c r="B161" s="27">
        <v>41264</v>
      </c>
      <c r="C161" s="5" t="s">
        <v>23</v>
      </c>
      <c r="D161" s="21" t="s">
        <v>1087</v>
      </c>
      <c r="E161" s="2" t="s">
        <v>700</v>
      </c>
      <c r="F161" s="2" t="s">
        <v>899</v>
      </c>
      <c r="G161" s="2" t="s">
        <v>117</v>
      </c>
      <c r="H161" s="2" t="s">
        <v>1088</v>
      </c>
      <c r="I161" s="2" t="s">
        <v>1089</v>
      </c>
      <c r="J161" s="22">
        <v>60000000</v>
      </c>
      <c r="K161" s="22">
        <v>218300000</v>
      </c>
      <c r="L161" s="23">
        <f t="shared" si="0"/>
        <v>158300000</v>
      </c>
      <c r="M161" s="21">
        <f t="shared" si="5"/>
        <v>2012</v>
      </c>
      <c r="N161" t="str">
        <f t="shared" si="6"/>
        <v>December</v>
      </c>
    </row>
    <row r="162" spans="1:14" ht="12.75" x14ac:dyDescent="0.2">
      <c r="A162" s="20" t="s">
        <v>1090</v>
      </c>
      <c r="B162" s="27">
        <v>41654</v>
      </c>
      <c r="C162" s="5" t="s">
        <v>23</v>
      </c>
      <c r="D162" s="21" t="s">
        <v>1092</v>
      </c>
      <c r="E162" s="2" t="s">
        <v>1093</v>
      </c>
      <c r="F162" s="2" t="s">
        <v>1094</v>
      </c>
      <c r="G162" s="2" t="s">
        <v>1095</v>
      </c>
      <c r="H162" s="2" t="s">
        <v>1096</v>
      </c>
      <c r="I162" s="2" t="s">
        <v>1097</v>
      </c>
      <c r="J162" s="22">
        <v>60000000</v>
      </c>
      <c r="K162" s="22">
        <v>135500000</v>
      </c>
      <c r="L162" s="23">
        <f t="shared" si="0"/>
        <v>75500000</v>
      </c>
      <c r="M162" s="21">
        <f t="shared" si="5"/>
        <v>2014</v>
      </c>
      <c r="N162" t="str">
        <f t="shared" si="6"/>
        <v>January</v>
      </c>
    </row>
    <row r="163" spans="1:14" ht="12.75" x14ac:dyDescent="0.2">
      <c r="A163" s="20" t="s">
        <v>1098</v>
      </c>
      <c r="B163" s="27">
        <v>42398</v>
      </c>
      <c r="C163" s="5" t="s">
        <v>23</v>
      </c>
      <c r="D163" s="21" t="s">
        <v>1100</v>
      </c>
      <c r="E163" s="2" t="s">
        <v>1101</v>
      </c>
      <c r="F163" s="2" t="s">
        <v>352</v>
      </c>
      <c r="G163" s="2" t="s">
        <v>1102</v>
      </c>
      <c r="H163" s="2" t="s">
        <v>55</v>
      </c>
      <c r="I163" s="2" t="s">
        <v>1103</v>
      </c>
      <c r="J163" s="22">
        <v>25000000</v>
      </c>
      <c r="K163" s="22">
        <v>3000000</v>
      </c>
      <c r="L163" s="23">
        <f t="shared" si="0"/>
        <v>-22000000</v>
      </c>
      <c r="M163" s="21">
        <f t="shared" si="5"/>
        <v>2016</v>
      </c>
      <c r="N163" t="str">
        <f t="shared" si="6"/>
        <v>January</v>
      </c>
    </row>
    <row r="164" spans="1:14" ht="12.75" x14ac:dyDescent="0.2">
      <c r="A164" s="20" t="s">
        <v>1104</v>
      </c>
      <c r="B164" s="27">
        <v>42580</v>
      </c>
      <c r="C164" s="5" t="s">
        <v>23</v>
      </c>
      <c r="D164" s="21" t="s">
        <v>1106</v>
      </c>
      <c r="E164" s="2" t="s">
        <v>704</v>
      </c>
      <c r="F164" s="2" t="s">
        <v>1107</v>
      </c>
      <c r="G164" s="2" t="s">
        <v>759</v>
      </c>
      <c r="H164" s="2" t="s">
        <v>1108</v>
      </c>
      <c r="I164" s="2" t="s">
        <v>1109</v>
      </c>
      <c r="J164" s="22">
        <v>120000000</v>
      </c>
      <c r="K164" s="22">
        <v>347900000</v>
      </c>
      <c r="L164" s="23">
        <f t="shared" si="0"/>
        <v>227900000</v>
      </c>
      <c r="M164" s="21">
        <f t="shared" si="5"/>
        <v>2016</v>
      </c>
      <c r="N164" t="str">
        <f t="shared" si="6"/>
        <v>July</v>
      </c>
    </row>
    <row r="165" spans="1:14" ht="12.75" x14ac:dyDescent="0.2">
      <c r="A165" s="20" t="s">
        <v>1110</v>
      </c>
      <c r="B165" s="27">
        <v>40984</v>
      </c>
      <c r="C165" s="5" t="s">
        <v>41</v>
      </c>
      <c r="D165" s="21" t="s">
        <v>1112</v>
      </c>
      <c r="E165" s="2" t="s">
        <v>1113</v>
      </c>
      <c r="F165" s="2" t="s">
        <v>655</v>
      </c>
      <c r="G165" s="2" t="s">
        <v>1114</v>
      </c>
      <c r="H165" s="2" t="s">
        <v>1115</v>
      </c>
      <c r="I165" s="2" t="s">
        <v>1116</v>
      </c>
      <c r="J165" s="22">
        <v>7500000</v>
      </c>
      <c r="K165" s="22">
        <v>7500000</v>
      </c>
      <c r="L165" s="23">
        <f t="shared" si="0"/>
        <v>0</v>
      </c>
      <c r="M165" s="21">
        <f t="shared" si="5"/>
        <v>2012</v>
      </c>
      <c r="N165" t="str">
        <f t="shared" si="6"/>
        <v>March</v>
      </c>
    </row>
    <row r="166" spans="1:14" ht="12.75" x14ac:dyDescent="0.2">
      <c r="A166" s="20" t="s">
        <v>1117</v>
      </c>
      <c r="B166" s="27">
        <v>42300</v>
      </c>
      <c r="C166" s="5" t="s">
        <v>295</v>
      </c>
      <c r="D166" s="21" t="s">
        <v>1119</v>
      </c>
      <c r="E166" s="2" t="s">
        <v>1120</v>
      </c>
      <c r="F166" s="2" t="s">
        <v>1059</v>
      </c>
      <c r="G166" s="2" t="s">
        <v>1121</v>
      </c>
      <c r="H166" s="2" t="s">
        <v>1122</v>
      </c>
      <c r="I166" s="2" t="s">
        <v>1123</v>
      </c>
      <c r="J166" s="22">
        <v>5000000</v>
      </c>
      <c r="K166" s="22">
        <v>2300000</v>
      </c>
      <c r="L166" s="23">
        <f t="shared" si="0"/>
        <v>-2700000</v>
      </c>
      <c r="M166" s="21">
        <f t="shared" si="5"/>
        <v>2015</v>
      </c>
      <c r="N166" t="str">
        <f t="shared" si="6"/>
        <v>October</v>
      </c>
    </row>
    <row r="167" spans="1:14" ht="12.75" x14ac:dyDescent="0.2">
      <c r="A167" s="20" t="s">
        <v>1124</v>
      </c>
      <c r="B167" s="27">
        <v>41795</v>
      </c>
      <c r="C167" s="5" t="s">
        <v>63</v>
      </c>
      <c r="D167" s="21" t="s">
        <v>207</v>
      </c>
      <c r="E167" s="2" t="s">
        <v>1126</v>
      </c>
      <c r="F167" s="2" t="s">
        <v>1127</v>
      </c>
      <c r="G167" s="2" t="s">
        <v>1128</v>
      </c>
      <c r="H167" s="2" t="s">
        <v>1129</v>
      </c>
      <c r="I167" s="2" t="s">
        <v>696</v>
      </c>
      <c r="J167" s="22">
        <v>58600000</v>
      </c>
      <c r="K167" s="22">
        <v>67700000</v>
      </c>
      <c r="L167" s="23">
        <f t="shared" si="0"/>
        <v>9100000</v>
      </c>
      <c r="M167" s="21">
        <f t="shared" si="5"/>
        <v>2014</v>
      </c>
      <c r="N167" t="str">
        <f t="shared" si="6"/>
        <v>June</v>
      </c>
    </row>
    <row r="168" spans="1:14" ht="12.75" x14ac:dyDescent="0.2">
      <c r="A168" s="20" t="s">
        <v>1130</v>
      </c>
      <c r="B168" s="27">
        <v>41502</v>
      </c>
      <c r="C168" s="5" t="s">
        <v>62</v>
      </c>
      <c r="D168" s="21" t="s">
        <v>1132</v>
      </c>
      <c r="E168" s="2" t="s">
        <v>1133</v>
      </c>
      <c r="F168" s="2" t="s">
        <v>1058</v>
      </c>
      <c r="G168" s="2" t="s">
        <v>1134</v>
      </c>
      <c r="H168" s="2" t="s">
        <v>1135</v>
      </c>
      <c r="I168" s="2" t="s">
        <v>1136</v>
      </c>
      <c r="J168" s="22">
        <v>12000000</v>
      </c>
      <c r="K168" s="22">
        <v>35900000</v>
      </c>
      <c r="L168" s="23">
        <f t="shared" si="0"/>
        <v>23900000</v>
      </c>
      <c r="M168" s="21">
        <f t="shared" si="5"/>
        <v>2013</v>
      </c>
      <c r="N168" t="str">
        <f t="shared" si="6"/>
        <v>August</v>
      </c>
    </row>
    <row r="169" spans="1:14" ht="12.75" x14ac:dyDescent="0.2">
      <c r="A169" s="20" t="s">
        <v>1137</v>
      </c>
      <c r="B169" s="27">
        <v>41925</v>
      </c>
      <c r="C169" s="5" t="s">
        <v>23</v>
      </c>
      <c r="D169" s="21" t="s">
        <v>1139</v>
      </c>
      <c r="E169" s="2" t="s">
        <v>1141</v>
      </c>
      <c r="F169" s="2" t="s">
        <v>1142</v>
      </c>
      <c r="G169" s="2" t="s">
        <v>125</v>
      </c>
      <c r="H169" s="9"/>
      <c r="I169" s="9"/>
      <c r="J169" s="22">
        <v>20000000</v>
      </c>
      <c r="K169" s="22">
        <v>86000000</v>
      </c>
      <c r="L169" s="23">
        <f t="shared" si="0"/>
        <v>66000000</v>
      </c>
      <c r="M169" s="21">
        <f t="shared" si="5"/>
        <v>2014</v>
      </c>
      <c r="N169" t="str">
        <f t="shared" si="6"/>
        <v>October</v>
      </c>
    </row>
    <row r="170" spans="1:14" ht="25.5" x14ac:dyDescent="0.2">
      <c r="A170" s="20" t="s">
        <v>1143</v>
      </c>
      <c r="B170" s="27">
        <v>40949</v>
      </c>
      <c r="C170" s="5" t="s">
        <v>144</v>
      </c>
      <c r="D170" s="21" t="s">
        <v>1145</v>
      </c>
      <c r="E170" s="2" t="s">
        <v>448</v>
      </c>
      <c r="F170" s="2" t="s">
        <v>1065</v>
      </c>
      <c r="G170" s="2" t="s">
        <v>738</v>
      </c>
      <c r="H170" s="2" t="s">
        <v>1146</v>
      </c>
      <c r="I170" s="2" t="s">
        <v>1147</v>
      </c>
      <c r="J170" s="22">
        <v>79000000</v>
      </c>
      <c r="K170" s="22">
        <v>335300000</v>
      </c>
      <c r="L170" s="23">
        <f t="shared" si="0"/>
        <v>256300000</v>
      </c>
      <c r="M170" s="21">
        <f t="shared" si="5"/>
        <v>2012</v>
      </c>
      <c r="N170" t="str">
        <f t="shared" si="6"/>
        <v>February</v>
      </c>
    </row>
    <row r="171" spans="1:14" ht="12.75" x14ac:dyDescent="0.2">
      <c r="A171" s="20" t="s">
        <v>1148</v>
      </c>
      <c r="B171" s="27">
        <v>42363</v>
      </c>
      <c r="C171" s="5" t="s">
        <v>41</v>
      </c>
      <c r="D171" s="21" t="s">
        <v>1150</v>
      </c>
      <c r="E171" s="2" t="s">
        <v>1151</v>
      </c>
      <c r="F171" s="2" t="s">
        <v>930</v>
      </c>
      <c r="G171" s="2" t="s">
        <v>184</v>
      </c>
      <c r="H171" s="2" t="s">
        <v>593</v>
      </c>
      <c r="I171" s="9"/>
      <c r="J171" s="22">
        <v>60000000</v>
      </c>
      <c r="K171" s="22">
        <v>101100000</v>
      </c>
      <c r="L171" s="23">
        <f t="shared" si="0"/>
        <v>41100000</v>
      </c>
      <c r="M171" s="21">
        <f t="shared" si="5"/>
        <v>2015</v>
      </c>
      <c r="N171" t="str">
        <f t="shared" si="6"/>
        <v>December</v>
      </c>
    </row>
    <row r="172" spans="1:14" ht="12.75" x14ac:dyDescent="0.2">
      <c r="A172" s="20" t="s">
        <v>1152</v>
      </c>
      <c r="B172" s="27">
        <v>42489</v>
      </c>
      <c r="C172" s="5" t="s">
        <v>41</v>
      </c>
      <c r="D172" s="21" t="s">
        <v>1154</v>
      </c>
      <c r="E172" s="2" t="s">
        <v>1155</v>
      </c>
      <c r="F172" s="2" t="s">
        <v>1156</v>
      </c>
      <c r="G172" s="2" t="s">
        <v>1157</v>
      </c>
      <c r="H172" s="2" t="s">
        <v>1158</v>
      </c>
      <c r="I172" s="2" t="s">
        <v>1159</v>
      </c>
      <c r="J172" s="22">
        <v>15000000</v>
      </c>
      <c r="K172" s="22">
        <v>20700000</v>
      </c>
      <c r="L172" s="23">
        <f t="shared" si="0"/>
        <v>5700000</v>
      </c>
      <c r="M172" s="21">
        <f t="shared" si="5"/>
        <v>2016</v>
      </c>
      <c r="N172" t="str">
        <f t="shared" si="6"/>
        <v>April</v>
      </c>
    </row>
    <row r="173" spans="1:14" ht="12.75" x14ac:dyDescent="0.2">
      <c r="A173" s="20" t="s">
        <v>1160</v>
      </c>
      <c r="B173" s="27">
        <v>41922</v>
      </c>
      <c r="C173" s="5" t="s">
        <v>32</v>
      </c>
      <c r="D173" s="21" t="s">
        <v>1162</v>
      </c>
      <c r="E173" s="2" t="s">
        <v>937</v>
      </c>
      <c r="F173" s="2" t="s">
        <v>1163</v>
      </c>
      <c r="G173" s="2" t="s">
        <v>18</v>
      </c>
      <c r="H173" s="2" t="s">
        <v>1164</v>
      </c>
      <c r="I173" s="2" t="s">
        <v>1165</v>
      </c>
      <c r="J173" s="22">
        <v>5000000</v>
      </c>
      <c r="K173" s="22">
        <v>2500000</v>
      </c>
      <c r="L173" s="23">
        <f t="shared" si="0"/>
        <v>-2500000</v>
      </c>
      <c r="M173" s="21">
        <f t="shared" si="5"/>
        <v>2014</v>
      </c>
      <c r="N173" t="str">
        <f t="shared" si="6"/>
        <v>October</v>
      </c>
    </row>
    <row r="174" spans="1:14" ht="12.75" x14ac:dyDescent="0.2">
      <c r="A174" s="20" t="s">
        <v>1166</v>
      </c>
      <c r="B174" s="27">
        <v>41243</v>
      </c>
      <c r="C174" s="5" t="s">
        <v>32</v>
      </c>
      <c r="D174" s="21" t="s">
        <v>1168</v>
      </c>
      <c r="E174" s="2" t="s">
        <v>420</v>
      </c>
      <c r="F174" s="2" t="s">
        <v>1169</v>
      </c>
      <c r="G174" s="2" t="s">
        <v>1170</v>
      </c>
      <c r="H174" s="2" t="s">
        <v>1171</v>
      </c>
      <c r="I174" s="2" t="s">
        <v>1165</v>
      </c>
      <c r="J174" s="22">
        <v>15000000</v>
      </c>
      <c r="K174" s="22">
        <v>37900000</v>
      </c>
      <c r="L174" s="23">
        <f t="shared" si="0"/>
        <v>22900000</v>
      </c>
      <c r="M174" s="21">
        <f t="shared" si="5"/>
        <v>2012</v>
      </c>
      <c r="N174" t="str">
        <f t="shared" si="6"/>
        <v>November</v>
      </c>
    </row>
    <row r="175" spans="1:14" ht="12.75" x14ac:dyDescent="0.2">
      <c r="A175" s="20" t="s">
        <v>1172</v>
      </c>
      <c r="B175" s="27">
        <v>41986</v>
      </c>
      <c r="C175" s="5" t="s">
        <v>23</v>
      </c>
      <c r="D175" s="21" t="s">
        <v>1174</v>
      </c>
      <c r="E175" s="2" t="s">
        <v>326</v>
      </c>
      <c r="F175" s="2" t="s">
        <v>695</v>
      </c>
      <c r="G175" s="2" t="s">
        <v>634</v>
      </c>
      <c r="H175" s="2" t="s">
        <v>325</v>
      </c>
      <c r="I175" s="2" t="s">
        <v>1065</v>
      </c>
      <c r="J175" s="22">
        <v>94000000</v>
      </c>
      <c r="K175" s="22">
        <v>414400000</v>
      </c>
      <c r="L175" s="23">
        <f t="shared" si="0"/>
        <v>320400000</v>
      </c>
      <c r="M175" s="21">
        <f t="shared" si="5"/>
        <v>2014</v>
      </c>
      <c r="N175" t="str">
        <f t="shared" si="6"/>
        <v>December</v>
      </c>
    </row>
    <row r="176" spans="1:14" ht="12.75" x14ac:dyDescent="0.2">
      <c r="A176" s="20" t="s">
        <v>1175</v>
      </c>
      <c r="B176" s="27">
        <v>42342</v>
      </c>
      <c r="C176" s="5" t="s">
        <v>16</v>
      </c>
      <c r="D176" s="21" t="s">
        <v>1177</v>
      </c>
      <c r="E176" s="2" t="s">
        <v>1178</v>
      </c>
      <c r="F176" s="2" t="s">
        <v>1179</v>
      </c>
      <c r="G176" s="2" t="s">
        <v>806</v>
      </c>
      <c r="H176" s="9"/>
      <c r="I176" s="9"/>
      <c r="J176" s="22">
        <v>15000000</v>
      </c>
      <c r="K176" s="22">
        <v>61500000</v>
      </c>
      <c r="L176" s="23">
        <f t="shared" si="0"/>
        <v>46500000</v>
      </c>
      <c r="M176" s="21">
        <f t="shared" si="5"/>
        <v>2015</v>
      </c>
      <c r="N176" t="str">
        <f t="shared" si="6"/>
        <v>December</v>
      </c>
    </row>
    <row r="177" spans="1:14" ht="12.75" x14ac:dyDescent="0.2">
      <c r="A177" s="20" t="s">
        <v>1180</v>
      </c>
      <c r="B177" s="27">
        <v>42601</v>
      </c>
      <c r="C177" s="5" t="s">
        <v>53</v>
      </c>
      <c r="D177" s="21" t="s">
        <v>1182</v>
      </c>
      <c r="E177" s="2" t="s">
        <v>1183</v>
      </c>
      <c r="F177" s="2" t="s">
        <v>801</v>
      </c>
      <c r="G177" s="2" t="s">
        <v>168</v>
      </c>
      <c r="H177" s="2" t="s">
        <v>1184</v>
      </c>
      <c r="I177" s="2" t="s">
        <v>926</v>
      </c>
      <c r="J177" s="22">
        <v>60000000</v>
      </c>
      <c r="K177" s="22">
        <v>27600000</v>
      </c>
      <c r="L177" s="23">
        <f t="shared" si="0"/>
        <v>-32400000</v>
      </c>
      <c r="M177" s="21">
        <f t="shared" si="5"/>
        <v>2016</v>
      </c>
      <c r="N177" t="str">
        <f t="shared" si="6"/>
        <v>August</v>
      </c>
    </row>
    <row r="178" spans="1:14" ht="12.75" x14ac:dyDescent="0.2">
      <c r="A178" s="20" t="s">
        <v>1185</v>
      </c>
      <c r="B178" s="27">
        <v>42392</v>
      </c>
      <c r="C178" s="5" t="s">
        <v>23</v>
      </c>
      <c r="D178" s="21" t="s">
        <v>1187</v>
      </c>
      <c r="E178" s="2" t="s">
        <v>911</v>
      </c>
      <c r="F178" s="2" t="s">
        <v>419</v>
      </c>
      <c r="G178" s="2" t="s">
        <v>1189</v>
      </c>
      <c r="H178" s="2" t="s">
        <v>672</v>
      </c>
      <c r="I178" s="2" t="s">
        <v>1190</v>
      </c>
      <c r="J178" s="22">
        <v>145000000</v>
      </c>
      <c r="K178" s="22">
        <v>519900000</v>
      </c>
      <c r="L178" s="23">
        <f t="shared" si="0"/>
        <v>374900000</v>
      </c>
      <c r="M178" s="21">
        <f t="shared" si="5"/>
        <v>2016</v>
      </c>
      <c r="N178" t="str">
        <f t="shared" si="6"/>
        <v>January</v>
      </c>
    </row>
    <row r="179" spans="1:14" ht="12.75" x14ac:dyDescent="0.2">
      <c r="A179" s="20" t="s">
        <v>1191</v>
      </c>
      <c r="B179" s="27">
        <v>42396</v>
      </c>
      <c r="C179" s="5" t="s">
        <v>158</v>
      </c>
      <c r="D179" s="21" t="s">
        <v>1193</v>
      </c>
      <c r="E179" s="2" t="s">
        <v>1194</v>
      </c>
      <c r="F179" s="2" t="s">
        <v>1195</v>
      </c>
      <c r="G179" s="2" t="s">
        <v>1196</v>
      </c>
      <c r="H179" s="2" t="s">
        <v>1197</v>
      </c>
      <c r="I179" s="2" t="s">
        <v>1198</v>
      </c>
      <c r="J179" s="22">
        <v>2400000</v>
      </c>
      <c r="K179" s="22">
        <v>1600000</v>
      </c>
      <c r="L179" s="23">
        <f t="shared" si="0"/>
        <v>-800000</v>
      </c>
      <c r="M179" s="21">
        <f t="shared" si="5"/>
        <v>2016</v>
      </c>
      <c r="N179" t="str">
        <f t="shared" si="6"/>
        <v>January</v>
      </c>
    </row>
    <row r="180" spans="1:14" ht="12.75" x14ac:dyDescent="0.2">
      <c r="A180" s="20" t="s">
        <v>1199</v>
      </c>
      <c r="B180" s="27">
        <v>41915</v>
      </c>
      <c r="C180" s="5" t="s">
        <v>870</v>
      </c>
      <c r="D180" s="21" t="s">
        <v>1201</v>
      </c>
      <c r="E180" s="2" t="s">
        <v>857</v>
      </c>
      <c r="F180" s="2" t="s">
        <v>1202</v>
      </c>
      <c r="G180" s="2" t="s">
        <v>1203</v>
      </c>
      <c r="H180" s="2" t="s">
        <v>1204</v>
      </c>
      <c r="I180" s="2" t="s">
        <v>1205</v>
      </c>
      <c r="J180" s="22">
        <v>16000000</v>
      </c>
      <c r="K180" s="22">
        <v>27600000</v>
      </c>
      <c r="L180" s="23">
        <f t="shared" si="0"/>
        <v>11600000</v>
      </c>
      <c r="M180" s="21">
        <f t="shared" si="5"/>
        <v>2014</v>
      </c>
      <c r="N180" t="str">
        <f t="shared" si="6"/>
        <v>October</v>
      </c>
    </row>
    <row r="181" spans="1:14" ht="12.75" x14ac:dyDescent="0.2">
      <c r="A181" s="20" t="s">
        <v>1206</v>
      </c>
      <c r="B181" s="27">
        <v>41268</v>
      </c>
      <c r="C181" s="5" t="s">
        <v>295</v>
      </c>
      <c r="D181" s="21" t="s">
        <v>1208</v>
      </c>
      <c r="E181" s="2" t="s">
        <v>463</v>
      </c>
      <c r="F181" s="2" t="s">
        <v>1209</v>
      </c>
      <c r="G181" s="2" t="s">
        <v>1210</v>
      </c>
      <c r="H181" s="2" t="s">
        <v>1211</v>
      </c>
      <c r="I181" s="2" t="s">
        <v>1064</v>
      </c>
      <c r="J181" s="22">
        <v>61000000</v>
      </c>
      <c r="K181" s="22">
        <v>441800000</v>
      </c>
      <c r="L181" s="23">
        <f t="shared" si="0"/>
        <v>380800000</v>
      </c>
      <c r="M181" s="21">
        <f t="shared" si="5"/>
        <v>2012</v>
      </c>
      <c r="N181" t="str">
        <f t="shared" si="6"/>
        <v>December</v>
      </c>
    </row>
    <row r="182" spans="1:14" ht="12.75" x14ac:dyDescent="0.2">
      <c r="A182" s="20" t="s">
        <v>1212</v>
      </c>
      <c r="B182" s="27">
        <v>41864</v>
      </c>
      <c r="C182" s="5" t="s">
        <v>23</v>
      </c>
      <c r="D182" s="21" t="s">
        <v>1214</v>
      </c>
      <c r="E182" s="2" t="s">
        <v>1215</v>
      </c>
      <c r="F182" s="2" t="s">
        <v>1216</v>
      </c>
      <c r="G182" s="2" t="s">
        <v>643</v>
      </c>
      <c r="H182" s="9"/>
      <c r="I182" s="9"/>
      <c r="J182" s="22">
        <v>17000000</v>
      </c>
      <c r="K182" s="22">
        <v>138200000</v>
      </c>
      <c r="L182" s="23">
        <f t="shared" si="0"/>
        <v>121200000</v>
      </c>
      <c r="M182" s="21">
        <f t="shared" si="5"/>
        <v>2014</v>
      </c>
      <c r="N182" t="str">
        <f t="shared" si="6"/>
        <v>August</v>
      </c>
    </row>
    <row r="183" spans="1:14" ht="12.75" x14ac:dyDescent="0.2">
      <c r="A183" s="20" t="s">
        <v>1217</v>
      </c>
      <c r="B183" s="27">
        <v>41234</v>
      </c>
      <c r="C183" s="5" t="s">
        <v>63</v>
      </c>
      <c r="D183" s="21" t="s">
        <v>1219</v>
      </c>
      <c r="E183" s="2" t="s">
        <v>1220</v>
      </c>
      <c r="F183" s="2" t="s">
        <v>1221</v>
      </c>
      <c r="G183" s="2" t="s">
        <v>1222</v>
      </c>
      <c r="H183" s="2" t="s">
        <v>1223</v>
      </c>
      <c r="I183" s="9"/>
      <c r="J183" s="22">
        <v>120000000</v>
      </c>
      <c r="K183" s="22">
        <v>609000000</v>
      </c>
      <c r="L183" s="23">
        <f t="shared" si="0"/>
        <v>489000000</v>
      </c>
      <c r="M183" s="21">
        <f t="shared" si="5"/>
        <v>2012</v>
      </c>
      <c r="N183" t="str">
        <f t="shared" si="6"/>
        <v>November</v>
      </c>
    </row>
    <row r="184" spans="1:14" ht="12.75" x14ac:dyDescent="0.2">
      <c r="A184" s="20" t="s">
        <v>1224</v>
      </c>
      <c r="B184" s="27">
        <v>42573</v>
      </c>
      <c r="C184" s="5" t="s">
        <v>16</v>
      </c>
      <c r="D184" s="21" t="s">
        <v>1226</v>
      </c>
      <c r="E184" s="2" t="s">
        <v>1227</v>
      </c>
      <c r="F184" s="2" t="s">
        <v>1228</v>
      </c>
      <c r="G184" s="2" t="s">
        <v>1229</v>
      </c>
      <c r="H184" s="9"/>
      <c r="I184" s="9"/>
      <c r="J184" s="22">
        <v>4900000</v>
      </c>
      <c r="K184" s="22">
        <v>125900000</v>
      </c>
      <c r="L184" s="23">
        <f t="shared" si="0"/>
        <v>121000000</v>
      </c>
      <c r="M184" s="21">
        <f t="shared" si="5"/>
        <v>2016</v>
      </c>
      <c r="N184" t="str">
        <f t="shared" si="6"/>
        <v>July</v>
      </c>
    </row>
    <row r="185" spans="1:14" ht="12.75" x14ac:dyDescent="0.2">
      <c r="A185" s="20" t="s">
        <v>1230</v>
      </c>
      <c r="B185" s="27">
        <v>41222</v>
      </c>
      <c r="C185" s="5" t="s">
        <v>63</v>
      </c>
      <c r="D185" s="21" t="s">
        <v>390</v>
      </c>
      <c r="E185" s="2" t="s">
        <v>1232</v>
      </c>
      <c r="F185" s="2" t="s">
        <v>1233</v>
      </c>
      <c r="G185" s="2" t="s">
        <v>1234</v>
      </c>
      <c r="H185" s="2" t="s">
        <v>1235</v>
      </c>
      <c r="I185" s="2" t="s">
        <v>1236</v>
      </c>
      <c r="J185" s="22">
        <v>65000000</v>
      </c>
      <c r="K185" s="22">
        <v>275300000</v>
      </c>
      <c r="L185" s="23">
        <f t="shared" si="0"/>
        <v>210300000</v>
      </c>
      <c r="M185" s="21">
        <f t="shared" si="5"/>
        <v>2012</v>
      </c>
      <c r="N185" t="str">
        <f t="shared" si="6"/>
        <v>November</v>
      </c>
    </row>
    <row r="186" spans="1:14" ht="12.75" x14ac:dyDescent="0.2">
      <c r="A186" s="20" t="s">
        <v>1237</v>
      </c>
      <c r="B186" s="27">
        <v>42118</v>
      </c>
      <c r="C186" s="5" t="s">
        <v>63</v>
      </c>
      <c r="D186" s="21" t="s">
        <v>1239</v>
      </c>
      <c r="E186" s="2" t="s">
        <v>1240</v>
      </c>
      <c r="F186" s="2" t="s">
        <v>1241</v>
      </c>
      <c r="G186" s="2" t="s">
        <v>917</v>
      </c>
      <c r="H186" s="2" t="s">
        <v>1242</v>
      </c>
      <c r="I186" s="2" t="s">
        <v>1243</v>
      </c>
      <c r="J186" s="22">
        <v>20000000</v>
      </c>
      <c r="K186" s="22">
        <v>17500000</v>
      </c>
      <c r="L186" s="23">
        <f t="shared" si="0"/>
        <v>-2500000</v>
      </c>
      <c r="M186" s="21">
        <f t="shared" si="5"/>
        <v>2015</v>
      </c>
      <c r="N186" t="str">
        <f t="shared" si="6"/>
        <v>April</v>
      </c>
    </row>
    <row r="187" spans="1:14" ht="12.75" x14ac:dyDescent="0.2">
      <c r="A187" s="20" t="s">
        <v>1244</v>
      </c>
      <c r="B187" s="27">
        <v>41012</v>
      </c>
      <c r="C187" s="5" t="s">
        <v>23</v>
      </c>
      <c r="D187" s="21" t="s">
        <v>1246</v>
      </c>
      <c r="E187" s="2" t="s">
        <v>1248</v>
      </c>
      <c r="F187" s="2" t="s">
        <v>1249</v>
      </c>
      <c r="G187" s="2" t="s">
        <v>941</v>
      </c>
      <c r="H187" s="2" t="s">
        <v>1250</v>
      </c>
      <c r="I187" s="2" t="s">
        <v>1251</v>
      </c>
      <c r="J187" s="22">
        <v>20000000</v>
      </c>
      <c r="K187" s="22">
        <v>32200000.000000004</v>
      </c>
      <c r="L187" s="23">
        <f t="shared" si="0"/>
        <v>12200000.000000004</v>
      </c>
      <c r="M187" s="21">
        <f t="shared" si="5"/>
        <v>2012</v>
      </c>
      <c r="N187" t="str">
        <f t="shared" si="6"/>
        <v>April</v>
      </c>
    </row>
    <row r="188" spans="1:14" ht="12.75" x14ac:dyDescent="0.2">
      <c r="A188" s="20" t="s">
        <v>1252</v>
      </c>
      <c r="B188" s="27">
        <v>42433</v>
      </c>
      <c r="C188" s="5" t="s">
        <v>23</v>
      </c>
      <c r="D188" s="21" t="s">
        <v>1254</v>
      </c>
      <c r="E188" s="2" t="s">
        <v>468</v>
      </c>
      <c r="F188" s="2" t="s">
        <v>1255</v>
      </c>
      <c r="G188" s="2" t="s">
        <v>331</v>
      </c>
      <c r="H188" s="2" t="s">
        <v>1256</v>
      </c>
      <c r="I188" s="2" t="s">
        <v>1257</v>
      </c>
      <c r="J188" s="22">
        <v>60000000</v>
      </c>
      <c r="K188" s="22">
        <v>195700000</v>
      </c>
      <c r="L188" s="23">
        <f t="shared" si="0"/>
        <v>135700000</v>
      </c>
      <c r="M188" s="21">
        <f t="shared" si="5"/>
        <v>2016</v>
      </c>
      <c r="N188" t="str">
        <f t="shared" si="6"/>
        <v>March</v>
      </c>
    </row>
    <row r="189" spans="1:14" ht="12.75" x14ac:dyDescent="0.2">
      <c r="A189" s="20" t="s">
        <v>1258</v>
      </c>
      <c r="B189" s="27">
        <v>41180</v>
      </c>
      <c r="C189" s="5" t="s">
        <v>23</v>
      </c>
      <c r="D189" s="21" t="s">
        <v>1260</v>
      </c>
      <c r="E189" s="2" t="s">
        <v>1236</v>
      </c>
      <c r="F189" s="2" t="s">
        <v>87</v>
      </c>
      <c r="G189" s="2" t="s">
        <v>701</v>
      </c>
      <c r="H189" s="2" t="s">
        <v>1261</v>
      </c>
      <c r="I189" s="2" t="s">
        <v>1262</v>
      </c>
      <c r="J189" s="22">
        <v>30000000</v>
      </c>
      <c r="K189" s="22">
        <v>176500000</v>
      </c>
      <c r="L189" s="23">
        <f t="shared" si="0"/>
        <v>146500000</v>
      </c>
      <c r="M189" s="21">
        <f t="shared" si="5"/>
        <v>2012</v>
      </c>
      <c r="N189" t="str">
        <f t="shared" si="6"/>
        <v>September</v>
      </c>
    </row>
    <row r="190" spans="1:14" ht="12.75" x14ac:dyDescent="0.2">
      <c r="A190" s="20" t="s">
        <v>1263</v>
      </c>
      <c r="B190" s="27">
        <v>42312</v>
      </c>
      <c r="C190" s="5" t="s">
        <v>182</v>
      </c>
      <c r="D190" s="21" t="s">
        <v>1265</v>
      </c>
      <c r="E190" s="2" t="s">
        <v>19</v>
      </c>
      <c r="F190" s="2" t="s">
        <v>1266</v>
      </c>
      <c r="G190" s="2" t="s">
        <v>739</v>
      </c>
      <c r="H190" s="2" t="s">
        <v>253</v>
      </c>
      <c r="I190" s="2" t="s">
        <v>1267</v>
      </c>
      <c r="J190" s="22">
        <v>24000000</v>
      </c>
      <c r="K190" s="22">
        <v>41100000</v>
      </c>
      <c r="L190" s="23">
        <f t="shared" si="0"/>
        <v>17100000</v>
      </c>
      <c r="M190" s="21">
        <f t="shared" si="5"/>
        <v>2015</v>
      </c>
      <c r="N190" t="str">
        <f t="shared" si="6"/>
        <v>November</v>
      </c>
    </row>
    <row r="191" spans="1:14" ht="12.75" x14ac:dyDescent="0.2">
      <c r="A191" s="20" t="s">
        <v>1268</v>
      </c>
      <c r="B191" s="27">
        <v>41845</v>
      </c>
      <c r="C191" s="5" t="s">
        <v>158</v>
      </c>
      <c r="D191" s="21" t="s">
        <v>1270</v>
      </c>
      <c r="E191" s="2" t="s">
        <v>429</v>
      </c>
      <c r="F191" s="2" t="s">
        <v>331</v>
      </c>
      <c r="G191" s="2" t="s">
        <v>1271</v>
      </c>
      <c r="H191" s="9"/>
      <c r="I191" s="9"/>
      <c r="J191" s="22">
        <v>40000000</v>
      </c>
      <c r="K191" s="22">
        <v>463400000</v>
      </c>
      <c r="L191" s="23">
        <f t="shared" si="0"/>
        <v>423400000</v>
      </c>
      <c r="M191" s="21">
        <f t="shared" si="5"/>
        <v>2014</v>
      </c>
      <c r="N191" t="str">
        <f t="shared" si="6"/>
        <v>July</v>
      </c>
    </row>
    <row r="192" spans="1:14" ht="12.75" x14ac:dyDescent="0.2">
      <c r="A192" s="20" t="s">
        <v>1272</v>
      </c>
      <c r="B192" s="27">
        <v>42131</v>
      </c>
      <c r="C192" s="5" t="s">
        <v>23</v>
      </c>
      <c r="D192" s="21" t="s">
        <v>1274</v>
      </c>
      <c r="E192" s="2" t="s">
        <v>488</v>
      </c>
      <c r="F192" s="2" t="s">
        <v>1184</v>
      </c>
      <c r="G192" s="2" t="s">
        <v>1275</v>
      </c>
      <c r="H192" s="2" t="s">
        <v>1276</v>
      </c>
      <c r="I192" s="2" t="s">
        <v>1277</v>
      </c>
      <c r="J192" s="22">
        <v>150000000</v>
      </c>
      <c r="K192" s="22">
        <v>378400000</v>
      </c>
      <c r="L192" s="23">
        <f t="shared" si="0"/>
        <v>228400000</v>
      </c>
      <c r="M192" s="21">
        <f t="shared" si="5"/>
        <v>2015</v>
      </c>
      <c r="N192" t="str">
        <f t="shared" si="6"/>
        <v>May</v>
      </c>
    </row>
    <row r="193" spans="1:14" ht="25.5" x14ac:dyDescent="0.2">
      <c r="A193" s="20" t="s">
        <v>1278</v>
      </c>
      <c r="B193" s="27">
        <v>41068</v>
      </c>
      <c r="C193" s="5" t="s">
        <v>41</v>
      </c>
      <c r="D193" s="21" t="s">
        <v>1280</v>
      </c>
      <c r="E193" s="2" t="s">
        <v>1281</v>
      </c>
      <c r="F193" s="2" t="s">
        <v>918</v>
      </c>
      <c r="G193" s="2" t="s">
        <v>1282</v>
      </c>
      <c r="H193" s="2" t="s">
        <v>271</v>
      </c>
      <c r="I193" s="2" t="s">
        <v>1283</v>
      </c>
      <c r="J193" s="22">
        <v>145000000</v>
      </c>
      <c r="K193" s="22">
        <v>746900000</v>
      </c>
      <c r="L193" s="23">
        <f t="shared" si="0"/>
        <v>601900000</v>
      </c>
      <c r="M193" s="21">
        <f t="shared" si="5"/>
        <v>2012</v>
      </c>
      <c r="N193" t="str">
        <f t="shared" si="6"/>
        <v>June</v>
      </c>
    </row>
    <row r="194" spans="1:14" ht="12.75" x14ac:dyDescent="0.2">
      <c r="A194" s="20" t="s">
        <v>1284</v>
      </c>
      <c r="B194" s="27">
        <v>41845</v>
      </c>
      <c r="C194" s="5" t="s">
        <v>41</v>
      </c>
      <c r="D194" s="21" t="s">
        <v>371</v>
      </c>
      <c r="E194" s="2" t="s">
        <v>185</v>
      </c>
      <c r="F194" s="2" t="s">
        <v>326</v>
      </c>
      <c r="G194" s="2" t="s">
        <v>1286</v>
      </c>
      <c r="H194" s="2" t="s">
        <v>1287</v>
      </c>
      <c r="I194" s="2" t="s">
        <v>1288</v>
      </c>
      <c r="J194" s="22">
        <v>16800000</v>
      </c>
      <c r="K194" s="22">
        <v>51000000</v>
      </c>
      <c r="L194" s="23">
        <f t="shared" si="0"/>
        <v>34200000</v>
      </c>
      <c r="M194" s="21">
        <f t="shared" ref="M194:M257" si="7">YEAR(B194)</f>
        <v>2014</v>
      </c>
      <c r="N194" t="str">
        <f t="shared" ref="N194:N257" si="8">TEXT(B194, "mmmm")</f>
        <v>July</v>
      </c>
    </row>
    <row r="195" spans="1:14" ht="12.75" x14ac:dyDescent="0.2">
      <c r="A195" s="20" t="s">
        <v>1289</v>
      </c>
      <c r="B195" s="27">
        <v>41292</v>
      </c>
      <c r="C195" s="5" t="s">
        <v>16</v>
      </c>
      <c r="D195" s="21" t="s">
        <v>1291</v>
      </c>
      <c r="E195" s="2" t="s">
        <v>115</v>
      </c>
      <c r="F195" s="2" t="s">
        <v>888</v>
      </c>
      <c r="G195" s="2" t="s">
        <v>1292</v>
      </c>
      <c r="H195" s="2" t="s">
        <v>1293</v>
      </c>
      <c r="I195" s="9"/>
      <c r="J195" s="22">
        <v>15000000</v>
      </c>
      <c r="K195" s="22">
        <v>146400000</v>
      </c>
      <c r="L195" s="23">
        <f t="shared" si="0"/>
        <v>131400000</v>
      </c>
      <c r="M195" s="21">
        <f t="shared" si="7"/>
        <v>2013</v>
      </c>
      <c r="N195" t="str">
        <f t="shared" si="8"/>
        <v>January</v>
      </c>
    </row>
    <row r="196" spans="1:14" ht="12.75" x14ac:dyDescent="0.2">
      <c r="A196" s="20" t="s">
        <v>1294</v>
      </c>
      <c r="B196" s="27">
        <v>41439</v>
      </c>
      <c r="C196" s="5" t="s">
        <v>23</v>
      </c>
      <c r="D196" s="21" t="s">
        <v>281</v>
      </c>
      <c r="E196" s="2" t="s">
        <v>282</v>
      </c>
      <c r="F196" s="2" t="s">
        <v>283</v>
      </c>
      <c r="G196" s="2" t="s">
        <v>1296</v>
      </c>
      <c r="H196" s="2" t="s">
        <v>530</v>
      </c>
      <c r="I196" s="2" t="s">
        <v>284</v>
      </c>
      <c r="J196" s="22">
        <v>225000000</v>
      </c>
      <c r="K196" s="22">
        <v>668000000</v>
      </c>
      <c r="L196" s="23">
        <f t="shared" si="0"/>
        <v>443000000</v>
      </c>
      <c r="M196" s="21">
        <f t="shared" si="7"/>
        <v>2013</v>
      </c>
      <c r="N196" t="str">
        <f t="shared" si="8"/>
        <v>June</v>
      </c>
    </row>
    <row r="197" spans="1:14" ht="12.75" x14ac:dyDescent="0.2">
      <c r="A197" s="20" t="s">
        <v>1297</v>
      </c>
      <c r="B197" s="27">
        <v>40935</v>
      </c>
      <c r="C197" s="5" t="s">
        <v>23</v>
      </c>
      <c r="D197" s="21" t="s">
        <v>1299</v>
      </c>
      <c r="E197" s="2" t="s">
        <v>1300</v>
      </c>
      <c r="F197" s="2" t="s">
        <v>1301</v>
      </c>
      <c r="G197" s="2" t="s">
        <v>1302</v>
      </c>
      <c r="H197" s="2" t="s">
        <v>769</v>
      </c>
      <c r="I197" s="2" t="s">
        <v>1303</v>
      </c>
      <c r="J197" s="22">
        <v>42000000</v>
      </c>
      <c r="K197" s="22">
        <v>46200000</v>
      </c>
      <c r="L197" s="23">
        <f t="shared" si="0"/>
        <v>4200000</v>
      </c>
      <c r="M197" s="21">
        <f t="shared" si="7"/>
        <v>2012</v>
      </c>
      <c r="N197" t="str">
        <f t="shared" si="8"/>
        <v>January</v>
      </c>
    </row>
    <row r="198" spans="1:14" ht="12.75" x14ac:dyDescent="0.2">
      <c r="A198" s="20" t="s">
        <v>1304</v>
      </c>
      <c r="B198" s="27">
        <v>42181</v>
      </c>
      <c r="C198" s="5" t="s">
        <v>144</v>
      </c>
      <c r="D198" s="21" t="s">
        <v>1306</v>
      </c>
      <c r="E198" s="2" t="s">
        <v>1307</v>
      </c>
      <c r="F198" s="2" t="s">
        <v>948</v>
      </c>
      <c r="G198" s="2" t="s">
        <v>1308</v>
      </c>
      <c r="H198" s="9"/>
      <c r="I198" s="9"/>
      <c r="J198" s="22">
        <v>20000000</v>
      </c>
      <c r="K198" s="22">
        <v>44000000</v>
      </c>
      <c r="L198" s="23">
        <f t="shared" si="0"/>
        <v>24000000</v>
      </c>
      <c r="M198" s="21">
        <f t="shared" si="7"/>
        <v>2015</v>
      </c>
      <c r="N198" t="str">
        <f t="shared" si="8"/>
        <v>June</v>
      </c>
    </row>
    <row r="199" spans="1:14" ht="12.75" x14ac:dyDescent="0.2">
      <c r="A199" s="20" t="s">
        <v>1309</v>
      </c>
      <c r="B199" s="27">
        <v>42265</v>
      </c>
      <c r="C199" s="5" t="s">
        <v>158</v>
      </c>
      <c r="D199" s="21" t="s">
        <v>1311</v>
      </c>
      <c r="E199" s="2" t="s">
        <v>1312</v>
      </c>
      <c r="F199" s="2" t="s">
        <v>1313</v>
      </c>
      <c r="G199" s="2" t="s">
        <v>1314</v>
      </c>
      <c r="H199" s="2" t="s">
        <v>1315</v>
      </c>
      <c r="I199" s="2" t="s">
        <v>1316</v>
      </c>
      <c r="J199" s="22">
        <v>61000000</v>
      </c>
      <c r="K199" s="22">
        <v>312300000</v>
      </c>
      <c r="L199" s="23">
        <f t="shared" si="0"/>
        <v>251300000</v>
      </c>
      <c r="M199" s="21">
        <f t="shared" si="7"/>
        <v>2015</v>
      </c>
      <c r="N199" t="str">
        <f t="shared" si="8"/>
        <v>September</v>
      </c>
    </row>
    <row r="200" spans="1:14" ht="12.75" x14ac:dyDescent="0.2">
      <c r="A200" s="20" t="s">
        <v>1317</v>
      </c>
      <c r="B200" s="27">
        <v>42029</v>
      </c>
      <c r="C200" s="5" t="s">
        <v>41</v>
      </c>
      <c r="D200" s="21" t="s">
        <v>1319</v>
      </c>
      <c r="E200" s="2" t="s">
        <v>814</v>
      </c>
      <c r="F200" s="2" t="s">
        <v>1320</v>
      </c>
      <c r="G200" s="2" t="s">
        <v>1321</v>
      </c>
      <c r="H200" s="2" t="s">
        <v>820</v>
      </c>
      <c r="I200" s="2" t="s">
        <v>1322</v>
      </c>
      <c r="J200" s="22">
        <v>8000000</v>
      </c>
      <c r="K200" s="22">
        <v>9100000</v>
      </c>
      <c r="L200" s="23">
        <f t="shared" si="0"/>
        <v>1100000</v>
      </c>
      <c r="M200" s="21">
        <f t="shared" si="7"/>
        <v>2015</v>
      </c>
      <c r="N200" t="str">
        <f t="shared" si="8"/>
        <v>January</v>
      </c>
    </row>
    <row r="201" spans="1:14" ht="12.75" x14ac:dyDescent="0.2">
      <c r="A201" s="20" t="s">
        <v>1323</v>
      </c>
      <c r="B201" s="27">
        <v>42524</v>
      </c>
      <c r="C201" s="5" t="s">
        <v>63</v>
      </c>
      <c r="D201" s="21" t="s">
        <v>1325</v>
      </c>
      <c r="E201" s="2" t="s">
        <v>1326</v>
      </c>
      <c r="F201" s="2" t="s">
        <v>1327</v>
      </c>
      <c r="G201" s="2" t="s">
        <v>1328</v>
      </c>
      <c r="H201" s="2" t="s">
        <v>1329</v>
      </c>
      <c r="I201" s="2" t="s">
        <v>1330</v>
      </c>
      <c r="J201" s="22">
        <v>20000000</v>
      </c>
      <c r="K201" s="22">
        <v>196200000</v>
      </c>
      <c r="L201" s="23">
        <f t="shared" si="0"/>
        <v>176200000</v>
      </c>
      <c r="M201" s="21">
        <f t="shared" si="7"/>
        <v>2016</v>
      </c>
      <c r="N201" t="str">
        <f t="shared" si="8"/>
        <v>June</v>
      </c>
    </row>
    <row r="202" spans="1:14" ht="12.75" x14ac:dyDescent="0.2">
      <c r="A202" s="20" t="s">
        <v>1331</v>
      </c>
      <c r="B202" s="27">
        <v>42608</v>
      </c>
      <c r="C202" s="5" t="s">
        <v>23</v>
      </c>
      <c r="D202" s="21" t="s">
        <v>1333</v>
      </c>
      <c r="E202" s="2" t="s">
        <v>1334</v>
      </c>
      <c r="F202" s="2" t="s">
        <v>746</v>
      </c>
      <c r="G202" s="2" t="s">
        <v>531</v>
      </c>
      <c r="H202" s="2" t="s">
        <v>1335</v>
      </c>
      <c r="I202" s="9"/>
      <c r="J202" s="22">
        <v>40000000</v>
      </c>
      <c r="K202" s="22">
        <v>7500000</v>
      </c>
      <c r="L202" s="23">
        <f t="shared" si="0"/>
        <v>-32500000</v>
      </c>
      <c r="M202" s="21">
        <f t="shared" si="7"/>
        <v>2016</v>
      </c>
      <c r="N202" t="str">
        <f t="shared" si="8"/>
        <v>August</v>
      </c>
    </row>
    <row r="203" spans="1:14" ht="12.75" x14ac:dyDescent="0.2">
      <c r="A203" s="20" t="s">
        <v>1336</v>
      </c>
      <c r="B203" s="27">
        <v>41054</v>
      </c>
      <c r="C203" s="5" t="s">
        <v>41</v>
      </c>
      <c r="D203" s="21" t="s">
        <v>1338</v>
      </c>
      <c r="E203" s="2" t="s">
        <v>161</v>
      </c>
      <c r="F203" s="2" t="s">
        <v>531</v>
      </c>
      <c r="G203" s="2" t="s">
        <v>831</v>
      </c>
      <c r="H203" s="2" t="s">
        <v>1339</v>
      </c>
      <c r="I203" s="2" t="s">
        <v>148</v>
      </c>
      <c r="J203" s="22">
        <v>215000000</v>
      </c>
      <c r="K203" s="22">
        <v>624000000</v>
      </c>
      <c r="L203" s="23">
        <f t="shared" si="0"/>
        <v>409000000</v>
      </c>
      <c r="M203" s="21">
        <f t="shared" si="7"/>
        <v>2012</v>
      </c>
      <c r="N203" t="str">
        <f t="shared" si="8"/>
        <v>May</v>
      </c>
    </row>
    <row r="204" spans="1:14" ht="12.75" x14ac:dyDescent="0.2">
      <c r="A204" s="20" t="s">
        <v>1340</v>
      </c>
      <c r="B204" s="27">
        <v>42412</v>
      </c>
      <c r="C204" s="5" t="s">
        <v>158</v>
      </c>
      <c r="D204" s="21" t="s">
        <v>1342</v>
      </c>
      <c r="E204" s="2" t="s">
        <v>1296</v>
      </c>
      <c r="F204" s="2" t="s">
        <v>1343</v>
      </c>
      <c r="G204" s="2" t="s">
        <v>795</v>
      </c>
      <c r="H204" s="2" t="s">
        <v>352</v>
      </c>
      <c r="I204" s="2" t="s">
        <v>1344</v>
      </c>
      <c r="J204" s="22">
        <v>18000000</v>
      </c>
      <c r="K204" s="22">
        <v>6200000</v>
      </c>
      <c r="L204" s="23">
        <f t="shared" si="0"/>
        <v>-11800000</v>
      </c>
      <c r="M204" s="21">
        <f t="shared" si="7"/>
        <v>2016</v>
      </c>
      <c r="N204" t="str">
        <f t="shared" si="8"/>
        <v>February</v>
      </c>
    </row>
    <row r="205" spans="1:14" ht="12.75" x14ac:dyDescent="0.2">
      <c r="A205" s="20" t="s">
        <v>1345</v>
      </c>
      <c r="B205" s="27">
        <v>42445</v>
      </c>
      <c r="C205" s="5" t="s">
        <v>63</v>
      </c>
      <c r="D205" s="21" t="s">
        <v>1347</v>
      </c>
      <c r="E205" s="2" t="s">
        <v>552</v>
      </c>
      <c r="F205" s="2" t="s">
        <v>1348</v>
      </c>
      <c r="G205" s="2" t="s">
        <v>1019</v>
      </c>
      <c r="H205" s="9"/>
      <c r="I205" s="9"/>
      <c r="J205" s="22">
        <v>13000000</v>
      </c>
      <c r="K205" s="22">
        <v>73600000</v>
      </c>
      <c r="L205" s="23">
        <f t="shared" si="0"/>
        <v>60600000</v>
      </c>
      <c r="M205" s="21">
        <f t="shared" si="7"/>
        <v>2016</v>
      </c>
      <c r="N205" t="str">
        <f t="shared" si="8"/>
        <v>March</v>
      </c>
    </row>
    <row r="206" spans="1:14" ht="12.75" x14ac:dyDescent="0.2">
      <c r="A206" s="20" t="s">
        <v>1349</v>
      </c>
      <c r="B206" s="27">
        <v>40998</v>
      </c>
      <c r="C206" s="5" t="s">
        <v>53</v>
      </c>
      <c r="D206" s="21" t="s">
        <v>1351</v>
      </c>
      <c r="E206" s="2" t="s">
        <v>1352</v>
      </c>
      <c r="F206" s="2" t="s">
        <v>1353</v>
      </c>
      <c r="G206" s="2" t="s">
        <v>1354</v>
      </c>
      <c r="H206" s="2" t="s">
        <v>1355</v>
      </c>
      <c r="I206" s="2" t="s">
        <v>1356</v>
      </c>
      <c r="J206" s="22">
        <v>85000000</v>
      </c>
      <c r="K206" s="22">
        <v>183000000</v>
      </c>
      <c r="L206" s="23">
        <f t="shared" si="0"/>
        <v>98000000</v>
      </c>
      <c r="M206" s="21">
        <f t="shared" si="7"/>
        <v>2012</v>
      </c>
      <c r="N206" t="str">
        <f t="shared" si="8"/>
        <v>March</v>
      </c>
    </row>
    <row r="207" spans="1:14" ht="25.5" x14ac:dyDescent="0.2">
      <c r="A207" s="20" t="s">
        <v>1357</v>
      </c>
      <c r="B207" s="27">
        <v>42208</v>
      </c>
      <c r="C207" s="5" t="s">
        <v>23</v>
      </c>
      <c r="D207" s="21" t="s">
        <v>1087</v>
      </c>
      <c r="E207" s="2" t="s">
        <v>700</v>
      </c>
      <c r="F207" s="2" t="s">
        <v>937</v>
      </c>
      <c r="G207" s="2" t="s">
        <v>1359</v>
      </c>
      <c r="H207" s="2" t="s">
        <v>1360</v>
      </c>
      <c r="I207" s="2" t="s">
        <v>789</v>
      </c>
      <c r="J207" s="22">
        <v>150000000</v>
      </c>
      <c r="K207" s="22">
        <v>682300000</v>
      </c>
      <c r="L207" s="23">
        <f t="shared" si="0"/>
        <v>532300000</v>
      </c>
      <c r="M207" s="21">
        <f t="shared" si="7"/>
        <v>2015</v>
      </c>
      <c r="N207" t="str">
        <f t="shared" si="8"/>
        <v>July</v>
      </c>
    </row>
    <row r="208" spans="1:14" ht="12.75" x14ac:dyDescent="0.2">
      <c r="A208" s="20" t="s">
        <v>1361</v>
      </c>
      <c r="B208" s="27">
        <v>41768</v>
      </c>
      <c r="C208" s="5" t="s">
        <v>870</v>
      </c>
      <c r="D208" s="21" t="s">
        <v>1363</v>
      </c>
      <c r="E208" s="2" t="s">
        <v>1364</v>
      </c>
      <c r="F208" s="2" t="s">
        <v>1365</v>
      </c>
      <c r="G208" s="2" t="s">
        <v>1366</v>
      </c>
      <c r="H208" s="2" t="s">
        <v>1367</v>
      </c>
      <c r="I208" s="9"/>
      <c r="J208" s="22">
        <v>5000000</v>
      </c>
      <c r="K208" s="22">
        <v>10500000</v>
      </c>
      <c r="L208" s="23">
        <f t="shared" si="0"/>
        <v>5500000</v>
      </c>
      <c r="M208" s="21">
        <f t="shared" si="7"/>
        <v>2014</v>
      </c>
      <c r="N208" t="str">
        <f t="shared" si="8"/>
        <v>May</v>
      </c>
    </row>
    <row r="209" spans="1:14" ht="12.75" x14ac:dyDescent="0.2">
      <c r="A209" s="20" t="s">
        <v>1368</v>
      </c>
      <c r="B209" s="27">
        <v>42503</v>
      </c>
      <c r="C209" s="5" t="s">
        <v>63</v>
      </c>
      <c r="D209" s="21" t="s">
        <v>705</v>
      </c>
      <c r="E209" s="2" t="s">
        <v>924</v>
      </c>
      <c r="F209" s="2" t="s">
        <v>1353</v>
      </c>
      <c r="G209" s="2" t="s">
        <v>73</v>
      </c>
      <c r="H209" s="2" t="s">
        <v>1370</v>
      </c>
      <c r="I209" s="2" t="s">
        <v>1371</v>
      </c>
      <c r="J209" s="22">
        <v>27000000</v>
      </c>
      <c r="K209" s="22">
        <v>93100000</v>
      </c>
      <c r="L209" s="23">
        <f t="shared" si="0"/>
        <v>66100000</v>
      </c>
      <c r="M209" s="21">
        <f t="shared" si="7"/>
        <v>2016</v>
      </c>
      <c r="N209" t="str">
        <f t="shared" si="8"/>
        <v>May</v>
      </c>
    </row>
    <row r="210" spans="1:14" ht="12.75" x14ac:dyDescent="0.2">
      <c r="A210" s="20" t="s">
        <v>1372</v>
      </c>
      <c r="B210" s="27">
        <v>42391</v>
      </c>
      <c r="C210" s="5" t="s">
        <v>23</v>
      </c>
      <c r="D210" s="21" t="s">
        <v>1374</v>
      </c>
      <c r="E210" s="2" t="s">
        <v>1375</v>
      </c>
      <c r="F210" s="2" t="s">
        <v>1376</v>
      </c>
      <c r="G210" s="2" t="s">
        <v>1377</v>
      </c>
      <c r="H210" s="2" t="s">
        <v>1378</v>
      </c>
      <c r="I210" s="9"/>
      <c r="J210" s="22">
        <v>56000000</v>
      </c>
      <c r="K210" s="22">
        <v>385200000</v>
      </c>
      <c r="L210" s="23">
        <f t="shared" si="0"/>
        <v>329200000</v>
      </c>
      <c r="M210" s="21">
        <f t="shared" si="7"/>
        <v>2016</v>
      </c>
      <c r="N210" t="str">
        <f t="shared" si="8"/>
        <v>January</v>
      </c>
    </row>
    <row r="211" spans="1:14" ht="12.75" x14ac:dyDescent="0.2">
      <c r="A211" s="20" t="s">
        <v>1379</v>
      </c>
      <c r="B211" s="27">
        <v>41054</v>
      </c>
      <c r="C211" s="5" t="s">
        <v>41</v>
      </c>
      <c r="D211" s="21" t="s">
        <v>1381</v>
      </c>
      <c r="E211" s="2" t="s">
        <v>1382</v>
      </c>
      <c r="F211" s="2" t="s">
        <v>1383</v>
      </c>
      <c r="G211" s="2" t="s">
        <v>87</v>
      </c>
      <c r="H211" s="2" t="s">
        <v>1384</v>
      </c>
      <c r="I211" s="2" t="s">
        <v>187</v>
      </c>
      <c r="J211" s="22">
        <v>16000000</v>
      </c>
      <c r="K211" s="22">
        <v>68300000</v>
      </c>
      <c r="L211" s="23">
        <f t="shared" si="0"/>
        <v>52300000</v>
      </c>
      <c r="M211" s="21">
        <f t="shared" si="7"/>
        <v>2012</v>
      </c>
      <c r="N211" t="str">
        <f t="shared" si="8"/>
        <v>May</v>
      </c>
    </row>
    <row r="212" spans="1:14" ht="12.75" x14ac:dyDescent="0.2">
      <c r="A212" s="20" t="s">
        <v>1385</v>
      </c>
      <c r="B212" s="27">
        <v>42027</v>
      </c>
      <c r="C212" s="5" t="s">
        <v>23</v>
      </c>
      <c r="D212" s="21" t="s">
        <v>1093</v>
      </c>
      <c r="E212" s="2" t="s">
        <v>351</v>
      </c>
      <c r="F212" s="2" t="s">
        <v>1102</v>
      </c>
      <c r="G212" s="2" t="s">
        <v>594</v>
      </c>
      <c r="H212" s="2" t="s">
        <v>1387</v>
      </c>
      <c r="I212" s="2" t="s">
        <v>1388</v>
      </c>
      <c r="J212" s="22">
        <v>60000000</v>
      </c>
      <c r="K212" s="22">
        <v>47000000</v>
      </c>
      <c r="L212" s="23">
        <f t="shared" si="0"/>
        <v>-13000000</v>
      </c>
      <c r="M212" s="21">
        <f t="shared" si="7"/>
        <v>2015</v>
      </c>
      <c r="N212" t="str">
        <f t="shared" si="8"/>
        <v>January</v>
      </c>
    </row>
    <row r="213" spans="1:14" ht="12.75" x14ac:dyDescent="0.2">
      <c r="A213" s="20" t="s">
        <v>1389</v>
      </c>
      <c r="B213" s="27">
        <v>42473</v>
      </c>
      <c r="C213" s="5" t="s">
        <v>41</v>
      </c>
      <c r="D213" s="21" t="s">
        <v>1391</v>
      </c>
      <c r="E213" s="2" t="s">
        <v>984</v>
      </c>
      <c r="F213" s="2" t="s">
        <v>1353</v>
      </c>
      <c r="G213" s="2" t="s">
        <v>1392</v>
      </c>
      <c r="H213" s="2" t="s">
        <v>1393</v>
      </c>
      <c r="I213" s="2" t="s">
        <v>740</v>
      </c>
      <c r="J213" s="22">
        <v>25000000</v>
      </c>
      <c r="K213" s="22">
        <v>43800000</v>
      </c>
      <c r="L213" s="23">
        <f t="shared" si="0"/>
        <v>18800000</v>
      </c>
      <c r="M213" s="21">
        <f t="shared" si="7"/>
        <v>2016</v>
      </c>
      <c r="N213" t="str">
        <f t="shared" si="8"/>
        <v>April</v>
      </c>
    </row>
    <row r="214" spans="1:14" ht="12.75" x14ac:dyDescent="0.2">
      <c r="A214" s="20" t="s">
        <v>1394</v>
      </c>
      <c r="B214" s="27">
        <v>41677</v>
      </c>
      <c r="C214" s="5" t="s">
        <v>190</v>
      </c>
      <c r="D214" s="21" t="s">
        <v>1396</v>
      </c>
      <c r="E214" s="2" t="s">
        <v>1397</v>
      </c>
      <c r="F214" s="2" t="s">
        <v>209</v>
      </c>
      <c r="G214" s="2" t="s">
        <v>1398</v>
      </c>
      <c r="H214" s="2" t="s">
        <v>134</v>
      </c>
      <c r="I214" s="2" t="s">
        <v>1399</v>
      </c>
      <c r="J214" s="22">
        <v>145000000</v>
      </c>
      <c r="K214" s="22">
        <v>275700000</v>
      </c>
      <c r="L214" s="23">
        <f t="shared" si="0"/>
        <v>130700000</v>
      </c>
      <c r="M214" s="21">
        <f t="shared" si="7"/>
        <v>2014</v>
      </c>
      <c r="N214" t="str">
        <f t="shared" si="8"/>
        <v>February</v>
      </c>
    </row>
    <row r="215" spans="1:14" ht="12.75" x14ac:dyDescent="0.2">
      <c r="A215" s="20" t="s">
        <v>1400</v>
      </c>
      <c r="B215" s="27">
        <v>41390</v>
      </c>
      <c r="C215" s="5" t="s">
        <v>63</v>
      </c>
      <c r="D215" s="21" t="s">
        <v>1342</v>
      </c>
      <c r="E215" s="2" t="s">
        <v>801</v>
      </c>
      <c r="F215" s="2" t="s">
        <v>988</v>
      </c>
      <c r="G215" s="2" t="s">
        <v>1296</v>
      </c>
      <c r="H215" s="2" t="s">
        <v>442</v>
      </c>
      <c r="I215" s="2" t="s">
        <v>1344</v>
      </c>
      <c r="J215" s="22">
        <v>10000000</v>
      </c>
      <c r="K215" s="22">
        <v>32600000</v>
      </c>
      <c r="L215" s="23">
        <f t="shared" si="0"/>
        <v>22600000</v>
      </c>
      <c r="M215" s="21">
        <f t="shared" si="7"/>
        <v>2013</v>
      </c>
      <c r="N215" t="str">
        <f t="shared" si="8"/>
        <v>April</v>
      </c>
    </row>
    <row r="216" spans="1:14" ht="12.75" x14ac:dyDescent="0.2">
      <c r="A216" s="20" t="s">
        <v>1402</v>
      </c>
      <c r="B216" s="27">
        <v>42143</v>
      </c>
      <c r="C216" s="5" t="s">
        <v>63</v>
      </c>
      <c r="D216" s="21" t="s">
        <v>1404</v>
      </c>
      <c r="E216" s="2" t="s">
        <v>1405</v>
      </c>
      <c r="F216" s="9"/>
      <c r="G216" s="9"/>
      <c r="H216" s="9"/>
      <c r="I216" s="9"/>
      <c r="J216" s="22">
        <v>1300000</v>
      </c>
      <c r="K216" s="22">
        <v>4900000</v>
      </c>
      <c r="L216" s="23">
        <f t="shared" si="0"/>
        <v>3600000</v>
      </c>
      <c r="M216" s="21">
        <f t="shared" si="7"/>
        <v>2015</v>
      </c>
      <c r="N216" t="str">
        <f t="shared" si="8"/>
        <v>May</v>
      </c>
    </row>
    <row r="217" spans="1:14" ht="12.75" x14ac:dyDescent="0.2">
      <c r="A217" s="20" t="s">
        <v>1406</v>
      </c>
      <c r="B217" s="27">
        <v>42321</v>
      </c>
      <c r="C217" s="5" t="s">
        <v>62</v>
      </c>
      <c r="D217" s="21" t="s">
        <v>1408</v>
      </c>
      <c r="E217" s="2" t="s">
        <v>1255</v>
      </c>
      <c r="F217" s="2" t="s">
        <v>1409</v>
      </c>
      <c r="G217" s="2" t="s">
        <v>1410</v>
      </c>
      <c r="H217" s="2" t="s">
        <v>1411</v>
      </c>
      <c r="I217" s="2" t="s">
        <v>1412</v>
      </c>
      <c r="J217" s="22">
        <v>20000000</v>
      </c>
      <c r="K217" s="22">
        <v>2200000</v>
      </c>
      <c r="L217" s="23">
        <f t="shared" si="0"/>
        <v>-17800000</v>
      </c>
      <c r="M217" s="21">
        <f t="shared" si="7"/>
        <v>2015</v>
      </c>
      <c r="N217" t="str">
        <f t="shared" si="8"/>
        <v>November</v>
      </c>
    </row>
    <row r="218" spans="1:14" ht="12.75" x14ac:dyDescent="0.2">
      <c r="A218" s="20" t="s">
        <v>1413</v>
      </c>
      <c r="B218" s="27">
        <v>42454</v>
      </c>
      <c r="C218" s="5" t="s">
        <v>182</v>
      </c>
      <c r="D218" s="21" t="s">
        <v>1415</v>
      </c>
      <c r="E218" s="2" t="s">
        <v>1416</v>
      </c>
      <c r="F218" s="2" t="s">
        <v>1417</v>
      </c>
      <c r="G218" s="2" t="s">
        <v>1418</v>
      </c>
      <c r="H218" s="2" t="s">
        <v>1419</v>
      </c>
      <c r="I218" s="9"/>
      <c r="J218" s="22">
        <v>18000000</v>
      </c>
      <c r="K218" s="22">
        <v>88900000</v>
      </c>
      <c r="L218" s="23">
        <f t="shared" si="0"/>
        <v>70900000</v>
      </c>
      <c r="M218" s="21">
        <f t="shared" si="7"/>
        <v>2016</v>
      </c>
      <c r="N218" t="str">
        <f t="shared" si="8"/>
        <v>March</v>
      </c>
    </row>
    <row r="219" spans="1:14" ht="12.75" x14ac:dyDescent="0.2">
      <c r="A219" s="20" t="s">
        <v>1420</v>
      </c>
      <c r="B219" s="27">
        <v>41710</v>
      </c>
      <c r="C219" s="5" t="s">
        <v>23</v>
      </c>
      <c r="D219" s="21" t="s">
        <v>1422</v>
      </c>
      <c r="E219" s="2" t="s">
        <v>109</v>
      </c>
      <c r="F219" s="2" t="s">
        <v>110</v>
      </c>
      <c r="G219" s="2" t="s">
        <v>153</v>
      </c>
      <c r="H219" s="2" t="s">
        <v>1423</v>
      </c>
      <c r="I219" s="2" t="s">
        <v>1424</v>
      </c>
      <c r="J219" s="22">
        <v>65000000</v>
      </c>
      <c r="K219" s="22">
        <v>203300000</v>
      </c>
      <c r="L219" s="23">
        <f t="shared" si="0"/>
        <v>138300000</v>
      </c>
      <c r="M219" s="21">
        <f t="shared" si="7"/>
        <v>2014</v>
      </c>
      <c r="N219" t="str">
        <f t="shared" si="8"/>
        <v>March</v>
      </c>
    </row>
    <row r="220" spans="1:14" ht="12.75" x14ac:dyDescent="0.2">
      <c r="A220" s="20" t="s">
        <v>1425</v>
      </c>
      <c r="B220" s="27">
        <v>41706</v>
      </c>
      <c r="C220" s="5" t="s">
        <v>41</v>
      </c>
      <c r="D220" s="21" t="s">
        <v>1427</v>
      </c>
      <c r="E220" s="2" t="s">
        <v>1190</v>
      </c>
      <c r="F220" s="2" t="s">
        <v>653</v>
      </c>
      <c r="G220" s="2" t="s">
        <v>241</v>
      </c>
      <c r="H220" s="2" t="s">
        <v>1428</v>
      </c>
      <c r="I220" s="2" t="s">
        <v>1429</v>
      </c>
      <c r="J220" s="22">
        <v>18000000</v>
      </c>
      <c r="K220" s="22">
        <v>270700000</v>
      </c>
      <c r="L220" s="23">
        <f t="shared" si="0"/>
        <v>252700000</v>
      </c>
      <c r="M220" s="21">
        <f t="shared" si="7"/>
        <v>2014</v>
      </c>
      <c r="N220" t="str">
        <f t="shared" si="8"/>
        <v>March</v>
      </c>
    </row>
    <row r="221" spans="1:14" ht="12.75" x14ac:dyDescent="0.2">
      <c r="A221" s="20" t="s">
        <v>1430</v>
      </c>
      <c r="B221" s="27">
        <v>42510</v>
      </c>
      <c r="C221" s="5" t="s">
        <v>41</v>
      </c>
      <c r="D221" s="21" t="s">
        <v>1427</v>
      </c>
      <c r="E221" s="2" t="s">
        <v>1190</v>
      </c>
      <c r="F221" s="2" t="s">
        <v>653</v>
      </c>
      <c r="G221" s="2" t="s">
        <v>241</v>
      </c>
      <c r="H221" s="2" t="s">
        <v>1031</v>
      </c>
      <c r="I221" s="2" t="s">
        <v>1429</v>
      </c>
      <c r="J221" s="22">
        <v>35000000</v>
      </c>
      <c r="K221" s="22">
        <v>107900000</v>
      </c>
      <c r="L221" s="23">
        <f t="shared" si="0"/>
        <v>72900000</v>
      </c>
      <c r="M221" s="21">
        <f t="shared" si="7"/>
        <v>2016</v>
      </c>
      <c r="N221" t="str">
        <f t="shared" si="8"/>
        <v>May</v>
      </c>
    </row>
    <row r="222" spans="1:14" ht="12.75" x14ac:dyDescent="0.2">
      <c r="A222" s="20" t="s">
        <v>1432</v>
      </c>
      <c r="B222" s="27">
        <v>42578</v>
      </c>
      <c r="C222" s="5" t="s">
        <v>15</v>
      </c>
      <c r="D222" s="21" t="s">
        <v>1434</v>
      </c>
      <c r="E222" s="2" t="s">
        <v>1429</v>
      </c>
      <c r="F222" s="2" t="s">
        <v>1436</v>
      </c>
      <c r="G222" s="2" t="s">
        <v>1437</v>
      </c>
      <c r="H222" s="2" t="s">
        <v>1438</v>
      </c>
      <c r="I222" s="2" t="s">
        <v>1439</v>
      </c>
      <c r="J222" s="22">
        <v>20000000</v>
      </c>
      <c r="K222" s="22">
        <v>47600000</v>
      </c>
      <c r="L222" s="23">
        <f t="shared" si="0"/>
        <v>27600000</v>
      </c>
      <c r="M222" s="21">
        <f t="shared" si="7"/>
        <v>2016</v>
      </c>
      <c r="N222" t="str">
        <f t="shared" si="8"/>
        <v>July</v>
      </c>
    </row>
    <row r="223" spans="1:14" ht="25.5" x14ac:dyDescent="0.2">
      <c r="A223" s="20" t="s">
        <v>1440</v>
      </c>
      <c r="B223" s="27">
        <v>41984</v>
      </c>
      <c r="C223" s="5" t="s">
        <v>41</v>
      </c>
      <c r="D223" s="21" t="s">
        <v>1442</v>
      </c>
      <c r="E223" s="2" t="s">
        <v>1443</v>
      </c>
      <c r="F223" s="2" t="s">
        <v>1444</v>
      </c>
      <c r="G223" s="2" t="s">
        <v>139</v>
      </c>
      <c r="H223" s="2" t="s">
        <v>1445</v>
      </c>
      <c r="I223" s="2" t="s">
        <v>1446</v>
      </c>
      <c r="J223" s="22">
        <v>127000000</v>
      </c>
      <c r="K223" s="22">
        <v>363200000</v>
      </c>
      <c r="L223" s="23">
        <f t="shared" si="0"/>
        <v>236200000</v>
      </c>
      <c r="M223" s="21">
        <f t="shared" si="7"/>
        <v>2014</v>
      </c>
      <c r="N223" t="str">
        <f t="shared" si="8"/>
        <v>December</v>
      </c>
    </row>
    <row r="224" spans="1:14" ht="12.75" x14ac:dyDescent="0.2">
      <c r="A224" s="20" t="s">
        <v>1447</v>
      </c>
      <c r="B224" s="27">
        <v>41887</v>
      </c>
      <c r="C224" s="5" t="s">
        <v>63</v>
      </c>
      <c r="D224" s="21" t="s">
        <v>1449</v>
      </c>
      <c r="E224" s="2" t="s">
        <v>717</v>
      </c>
      <c r="F224" s="2" t="s">
        <v>37</v>
      </c>
      <c r="G224" s="2" t="s">
        <v>1450</v>
      </c>
      <c r="H224" s="2" t="s">
        <v>1108</v>
      </c>
      <c r="I224" s="9"/>
      <c r="J224" s="22">
        <v>8500000</v>
      </c>
      <c r="K224" s="22">
        <v>50300000</v>
      </c>
      <c r="L224" s="23">
        <f t="shared" si="0"/>
        <v>41800000</v>
      </c>
      <c r="M224" s="21">
        <f t="shared" si="7"/>
        <v>2014</v>
      </c>
      <c r="N224" t="str">
        <f t="shared" si="8"/>
        <v>September</v>
      </c>
    </row>
    <row r="225" spans="1:14" ht="12.75" x14ac:dyDescent="0.2">
      <c r="A225" s="20" t="s">
        <v>1451</v>
      </c>
      <c r="B225" s="27">
        <v>42587</v>
      </c>
      <c r="C225" s="5" t="s">
        <v>41</v>
      </c>
      <c r="D225" s="21" t="s">
        <v>1338</v>
      </c>
      <c r="E225" s="2" t="s">
        <v>983</v>
      </c>
      <c r="F225" s="2" t="s">
        <v>1453</v>
      </c>
      <c r="G225" s="2" t="s">
        <v>552</v>
      </c>
      <c r="H225" s="2" t="s">
        <v>696</v>
      </c>
      <c r="I225" s="2" t="s">
        <v>1454</v>
      </c>
      <c r="J225" s="22">
        <v>30000000</v>
      </c>
      <c r="K225" s="22">
        <v>19100000</v>
      </c>
      <c r="L225" s="23">
        <f t="shared" si="0"/>
        <v>-10900000</v>
      </c>
      <c r="M225" s="21">
        <f t="shared" si="7"/>
        <v>2016</v>
      </c>
      <c r="N225" t="str">
        <f t="shared" si="8"/>
        <v>August</v>
      </c>
    </row>
    <row r="226" spans="1:14" ht="12.75" x14ac:dyDescent="0.2">
      <c r="A226" s="20" t="s">
        <v>1455</v>
      </c>
      <c r="B226" s="27">
        <v>42233</v>
      </c>
      <c r="C226" s="5" t="s">
        <v>23</v>
      </c>
      <c r="D226" s="21" t="s">
        <v>258</v>
      </c>
      <c r="E226" s="2" t="s">
        <v>1445</v>
      </c>
      <c r="F226" s="2" t="s">
        <v>108</v>
      </c>
      <c r="G226" s="2" t="s">
        <v>1457</v>
      </c>
      <c r="H226" s="9"/>
      <c r="I226" s="9"/>
      <c r="J226" s="22">
        <v>5000000</v>
      </c>
      <c r="K226" s="22">
        <v>54400000</v>
      </c>
      <c r="L226" s="23">
        <f t="shared" si="0"/>
        <v>49400000</v>
      </c>
      <c r="M226" s="21">
        <f t="shared" si="7"/>
        <v>2015</v>
      </c>
      <c r="N226" t="str">
        <f t="shared" si="8"/>
        <v>August</v>
      </c>
    </row>
    <row r="227" spans="1:14" ht="12.75" x14ac:dyDescent="0.2">
      <c r="A227" s="20" t="s">
        <v>1458</v>
      </c>
      <c r="B227" s="27">
        <v>41894</v>
      </c>
      <c r="C227" s="5" t="s">
        <v>32</v>
      </c>
      <c r="D227" s="21" t="s">
        <v>1460</v>
      </c>
      <c r="E227" s="2" t="s">
        <v>858</v>
      </c>
      <c r="F227" s="2" t="s">
        <v>1461</v>
      </c>
      <c r="G227" s="2" t="s">
        <v>1462</v>
      </c>
      <c r="H227" s="9"/>
      <c r="I227" s="9"/>
      <c r="J227" s="22">
        <v>13200000</v>
      </c>
      <c r="K227" s="22">
        <v>54300000</v>
      </c>
      <c r="L227" s="23">
        <f t="shared" si="0"/>
        <v>41100000</v>
      </c>
      <c r="M227" s="21">
        <f t="shared" si="7"/>
        <v>2014</v>
      </c>
      <c r="N227" t="str">
        <f t="shared" si="8"/>
        <v>September</v>
      </c>
    </row>
    <row r="228" spans="1:14" ht="12.75" x14ac:dyDescent="0.2">
      <c r="A228" s="20" t="s">
        <v>1463</v>
      </c>
      <c r="B228" s="27">
        <v>41404</v>
      </c>
      <c r="C228" s="5" t="s">
        <v>16</v>
      </c>
      <c r="D228" s="21" t="s">
        <v>1465</v>
      </c>
      <c r="E228" s="2" t="s">
        <v>659</v>
      </c>
      <c r="F228" s="2" t="s">
        <v>1466</v>
      </c>
      <c r="G228" s="2" t="s">
        <v>1467</v>
      </c>
      <c r="H228" s="2" t="s">
        <v>1468</v>
      </c>
      <c r="I228" s="2" t="s">
        <v>1469</v>
      </c>
      <c r="J228" s="22">
        <v>2900000</v>
      </c>
      <c r="K228" s="22">
        <v>1000000</v>
      </c>
      <c r="L228" s="23">
        <f t="shared" si="0"/>
        <v>-1900000</v>
      </c>
      <c r="M228" s="21">
        <f t="shared" si="7"/>
        <v>2013</v>
      </c>
      <c r="N228" t="str">
        <f t="shared" si="8"/>
        <v>May</v>
      </c>
    </row>
    <row r="229" spans="1:14" ht="12.75" x14ac:dyDescent="0.2">
      <c r="A229" s="20" t="s">
        <v>1470</v>
      </c>
      <c r="B229" s="27">
        <v>41708</v>
      </c>
      <c r="C229" s="5" t="s">
        <v>144</v>
      </c>
      <c r="D229" s="21" t="s">
        <v>1472</v>
      </c>
      <c r="E229" s="2" t="s">
        <v>1209</v>
      </c>
      <c r="F229" s="2" t="s">
        <v>1473</v>
      </c>
      <c r="G229" s="2" t="s">
        <v>819</v>
      </c>
      <c r="H229" s="2" t="s">
        <v>1474</v>
      </c>
      <c r="I229" s="2" t="s">
        <v>1475</v>
      </c>
      <c r="J229" s="22">
        <v>125000000</v>
      </c>
      <c r="K229" s="22">
        <v>362600000</v>
      </c>
      <c r="L229" s="23">
        <f t="shared" si="0"/>
        <v>237600000</v>
      </c>
      <c r="M229" s="21">
        <f t="shared" si="7"/>
        <v>2014</v>
      </c>
      <c r="N229" t="str">
        <f t="shared" si="8"/>
        <v>March</v>
      </c>
    </row>
    <row r="230" spans="1:14" ht="12.75" x14ac:dyDescent="0.2">
      <c r="A230" s="20" t="s">
        <v>1476</v>
      </c>
      <c r="B230" s="27">
        <v>41666</v>
      </c>
      <c r="C230" s="5" t="s">
        <v>15</v>
      </c>
      <c r="D230" s="21" t="s">
        <v>1478</v>
      </c>
      <c r="E230" s="2" t="s">
        <v>138</v>
      </c>
      <c r="F230" s="2" t="s">
        <v>1479</v>
      </c>
      <c r="G230" s="2" t="s">
        <v>1480</v>
      </c>
      <c r="H230" s="2" t="s">
        <v>338</v>
      </c>
      <c r="I230" s="2" t="s">
        <v>1481</v>
      </c>
      <c r="J230" s="22">
        <v>50000000</v>
      </c>
      <c r="K230" s="22">
        <v>222800000</v>
      </c>
      <c r="L230" s="23">
        <f t="shared" si="0"/>
        <v>172800000</v>
      </c>
      <c r="M230" s="21">
        <f t="shared" si="7"/>
        <v>2014</v>
      </c>
      <c r="N230" t="str">
        <f t="shared" si="8"/>
        <v>January</v>
      </c>
    </row>
    <row r="231" spans="1:14" ht="12.75" x14ac:dyDescent="0.2">
      <c r="A231" s="20" t="s">
        <v>1482</v>
      </c>
      <c r="B231" s="27">
        <v>41425</v>
      </c>
      <c r="C231" s="5" t="s">
        <v>32</v>
      </c>
      <c r="D231" s="21" t="s">
        <v>1484</v>
      </c>
      <c r="E231" s="2" t="s">
        <v>214</v>
      </c>
      <c r="F231" s="2" t="s">
        <v>1485</v>
      </c>
      <c r="G231" s="2" t="s">
        <v>331</v>
      </c>
      <c r="H231" s="2" t="s">
        <v>1486</v>
      </c>
      <c r="I231" s="2" t="s">
        <v>1487</v>
      </c>
      <c r="J231" s="22">
        <v>75000000</v>
      </c>
      <c r="K231" s="22">
        <v>351700000</v>
      </c>
      <c r="L231" s="23">
        <f t="shared" si="0"/>
        <v>276700000</v>
      </c>
      <c r="M231" s="21">
        <f t="shared" si="7"/>
        <v>2013</v>
      </c>
      <c r="N231" t="str">
        <f t="shared" si="8"/>
        <v>May</v>
      </c>
    </row>
    <row r="232" spans="1:14" ht="12.75" x14ac:dyDescent="0.2">
      <c r="A232" s="20" t="s">
        <v>1488</v>
      </c>
      <c r="B232" s="27">
        <v>42527</v>
      </c>
      <c r="C232" s="5" t="s">
        <v>15</v>
      </c>
      <c r="D232" s="21" t="s">
        <v>1119</v>
      </c>
      <c r="E232" s="2" t="s">
        <v>1487</v>
      </c>
      <c r="F232" s="2" t="s">
        <v>214</v>
      </c>
      <c r="G232" s="2" t="s">
        <v>1486</v>
      </c>
      <c r="H232" s="2" t="s">
        <v>1429</v>
      </c>
      <c r="I232" s="2" t="s">
        <v>1490</v>
      </c>
      <c r="J232" s="22">
        <v>90000000</v>
      </c>
      <c r="K232" s="22">
        <v>320900000</v>
      </c>
      <c r="L232" s="23">
        <f t="shared" si="0"/>
        <v>230900000</v>
      </c>
      <c r="M232" s="21">
        <f t="shared" si="7"/>
        <v>2016</v>
      </c>
      <c r="N232" t="str">
        <f t="shared" si="8"/>
        <v>June</v>
      </c>
    </row>
    <row r="233" spans="1:14" ht="12.75" x14ac:dyDescent="0.2">
      <c r="A233" s="20" t="s">
        <v>1491</v>
      </c>
      <c r="B233" s="27">
        <v>41374</v>
      </c>
      <c r="C233" s="5" t="s">
        <v>23</v>
      </c>
      <c r="D233" s="21" t="s">
        <v>1493</v>
      </c>
      <c r="E233" s="2" t="s">
        <v>700</v>
      </c>
      <c r="F233" s="2" t="s">
        <v>1494</v>
      </c>
      <c r="G233" s="2" t="s">
        <v>1495</v>
      </c>
      <c r="H233" s="2" t="s">
        <v>331</v>
      </c>
      <c r="I233" s="2" t="s">
        <v>888</v>
      </c>
      <c r="J233" s="22">
        <v>120000000</v>
      </c>
      <c r="K233" s="22">
        <v>286200000</v>
      </c>
      <c r="L233" s="23">
        <f t="shared" si="0"/>
        <v>166200000</v>
      </c>
      <c r="M233" s="21">
        <f t="shared" si="7"/>
        <v>2013</v>
      </c>
      <c r="N233" t="str">
        <f t="shared" si="8"/>
        <v>April</v>
      </c>
    </row>
    <row r="234" spans="1:14" ht="12.75" x14ac:dyDescent="0.2">
      <c r="A234" s="20" t="s">
        <v>1496</v>
      </c>
      <c r="B234" s="27">
        <v>41355</v>
      </c>
      <c r="C234" s="5" t="s">
        <v>23</v>
      </c>
      <c r="D234" s="21" t="s">
        <v>1498</v>
      </c>
      <c r="E234" s="2" t="s">
        <v>468</v>
      </c>
      <c r="F234" s="2" t="s">
        <v>1255</v>
      </c>
      <c r="G234" s="2" t="s">
        <v>331</v>
      </c>
      <c r="H234" s="2" t="s">
        <v>1499</v>
      </c>
      <c r="I234" s="2" t="s">
        <v>1500</v>
      </c>
      <c r="J234" s="22">
        <v>70000000</v>
      </c>
      <c r="K234" s="22">
        <v>161000000</v>
      </c>
      <c r="L234" s="23">
        <f t="shared" si="0"/>
        <v>91000000</v>
      </c>
      <c r="M234" s="21">
        <f t="shared" si="7"/>
        <v>2013</v>
      </c>
      <c r="N234" t="str">
        <f t="shared" si="8"/>
        <v>March</v>
      </c>
    </row>
    <row r="235" spans="1:14" ht="12.75" x14ac:dyDescent="0.2">
      <c r="A235" s="20" t="s">
        <v>1501</v>
      </c>
      <c r="B235" s="27">
        <v>41515</v>
      </c>
      <c r="C235" s="5" t="s">
        <v>221</v>
      </c>
      <c r="D235" s="21" t="s">
        <v>1503</v>
      </c>
      <c r="E235" s="2" t="s">
        <v>1504</v>
      </c>
      <c r="F235" s="2" t="s">
        <v>1505</v>
      </c>
      <c r="G235" s="2" t="s">
        <v>1506</v>
      </c>
      <c r="H235" s="2" t="s">
        <v>1507</v>
      </c>
      <c r="I235" s="2" t="s">
        <v>1508</v>
      </c>
      <c r="J235" s="22">
        <v>10000000</v>
      </c>
      <c r="K235" s="22">
        <v>68500000</v>
      </c>
      <c r="L235" s="23">
        <f t="shared" si="0"/>
        <v>58500000</v>
      </c>
      <c r="M235" s="21">
        <f t="shared" si="7"/>
        <v>2013</v>
      </c>
      <c r="N235" t="str">
        <f t="shared" si="8"/>
        <v>August</v>
      </c>
    </row>
    <row r="236" spans="1:14" ht="12.75" x14ac:dyDescent="0.2">
      <c r="A236" s="20" t="s">
        <v>1509</v>
      </c>
      <c r="B236" s="27">
        <v>40935</v>
      </c>
      <c r="C236" s="5" t="s">
        <v>32</v>
      </c>
      <c r="D236" s="21" t="s">
        <v>1511</v>
      </c>
      <c r="E236" s="2" t="s">
        <v>1512</v>
      </c>
      <c r="F236" s="2" t="s">
        <v>1513</v>
      </c>
      <c r="G236" s="2" t="s">
        <v>1514</v>
      </c>
      <c r="H236" s="2" t="s">
        <v>1515</v>
      </c>
      <c r="I236" s="2" t="s">
        <v>1516</v>
      </c>
      <c r="J236" s="22">
        <v>40000000</v>
      </c>
      <c r="K236" s="22">
        <v>36900000</v>
      </c>
      <c r="L236" s="23">
        <f t="shared" si="0"/>
        <v>-3100000</v>
      </c>
      <c r="M236" s="21">
        <f t="shared" si="7"/>
        <v>2012</v>
      </c>
      <c r="N236" t="str">
        <f t="shared" si="8"/>
        <v>January</v>
      </c>
    </row>
    <row r="237" spans="1:14" ht="12.75" x14ac:dyDescent="0.2">
      <c r="A237" s="20" t="s">
        <v>1517</v>
      </c>
      <c r="B237" s="27">
        <v>41936</v>
      </c>
      <c r="C237" s="5" t="s">
        <v>16</v>
      </c>
      <c r="D237" s="21" t="s">
        <v>1519</v>
      </c>
      <c r="E237" s="2" t="s">
        <v>1520</v>
      </c>
      <c r="F237" s="2" t="s">
        <v>1320</v>
      </c>
      <c r="G237" s="2" t="s">
        <v>1521</v>
      </c>
      <c r="H237" s="2" t="s">
        <v>1522</v>
      </c>
      <c r="I237" s="2" t="s">
        <v>1523</v>
      </c>
      <c r="J237" s="22">
        <v>5000000</v>
      </c>
      <c r="K237" s="22">
        <v>103600000</v>
      </c>
      <c r="L237" s="23">
        <f t="shared" si="0"/>
        <v>98600000</v>
      </c>
      <c r="M237" s="21">
        <f t="shared" si="7"/>
        <v>2014</v>
      </c>
      <c r="N237" t="str">
        <f t="shared" si="8"/>
        <v>October</v>
      </c>
    </row>
    <row r="238" spans="1:14" ht="12.75" x14ac:dyDescent="0.2">
      <c r="A238" s="20" t="s">
        <v>1524</v>
      </c>
      <c r="B238" s="27">
        <v>42258</v>
      </c>
      <c r="C238" s="5" t="s">
        <v>41</v>
      </c>
      <c r="D238" s="21" t="s">
        <v>1526</v>
      </c>
      <c r="E238" s="2" t="s">
        <v>1527</v>
      </c>
      <c r="F238" s="2" t="s">
        <v>1170</v>
      </c>
      <c r="G238" s="2" t="s">
        <v>1528</v>
      </c>
      <c r="H238" s="2" t="s">
        <v>154</v>
      </c>
      <c r="I238" s="2" t="s">
        <v>1529</v>
      </c>
      <c r="J238" s="22">
        <v>28000000</v>
      </c>
      <c r="K238" s="22">
        <v>8600000</v>
      </c>
      <c r="L238" s="23">
        <f t="shared" si="0"/>
        <v>-19400000</v>
      </c>
      <c r="M238" s="21">
        <f t="shared" si="7"/>
        <v>2015</v>
      </c>
      <c r="N238" t="str">
        <f t="shared" si="8"/>
        <v>September</v>
      </c>
    </row>
    <row r="239" spans="1:14" ht="12.75" x14ac:dyDescent="0.2">
      <c r="A239" s="20" t="s">
        <v>1530</v>
      </c>
      <c r="B239" s="27">
        <v>41467</v>
      </c>
      <c r="C239" s="5" t="s">
        <v>23</v>
      </c>
      <c r="D239" s="21" t="s">
        <v>536</v>
      </c>
      <c r="E239" s="2" t="s">
        <v>539</v>
      </c>
      <c r="F239" s="2" t="s">
        <v>1532</v>
      </c>
      <c r="G239" s="2" t="s">
        <v>858</v>
      </c>
      <c r="H239" s="2" t="s">
        <v>982</v>
      </c>
      <c r="I239" s="2" t="s">
        <v>1533</v>
      </c>
      <c r="J239" s="22">
        <v>190000000</v>
      </c>
      <c r="K239" s="22">
        <v>411000000</v>
      </c>
      <c r="L239" s="23">
        <f t="shared" si="0"/>
        <v>221000000</v>
      </c>
      <c r="M239" s="21">
        <f t="shared" si="7"/>
        <v>2013</v>
      </c>
      <c r="N239" t="str">
        <f t="shared" si="8"/>
        <v>July</v>
      </c>
    </row>
    <row r="240" spans="1:14" ht="12.75" x14ac:dyDescent="0.2">
      <c r="A240" s="20" t="s">
        <v>1534</v>
      </c>
      <c r="B240" s="27">
        <v>41390</v>
      </c>
      <c r="C240" s="5" t="s">
        <v>23</v>
      </c>
      <c r="D240" s="21" t="s">
        <v>24</v>
      </c>
      <c r="E240" s="2" t="s">
        <v>34</v>
      </c>
      <c r="F240" s="2" t="s">
        <v>448</v>
      </c>
      <c r="G240" s="2" t="s">
        <v>1301</v>
      </c>
      <c r="H240" s="2" t="s">
        <v>1536</v>
      </c>
      <c r="I240" s="2" t="s">
        <v>154</v>
      </c>
      <c r="J240" s="22">
        <v>26000000</v>
      </c>
      <c r="K240" s="22">
        <v>86200000</v>
      </c>
      <c r="L240" s="23">
        <f t="shared" si="0"/>
        <v>60200000</v>
      </c>
      <c r="M240" s="21">
        <f t="shared" si="7"/>
        <v>2013</v>
      </c>
      <c r="N240" t="str">
        <f t="shared" si="8"/>
        <v>April</v>
      </c>
    </row>
    <row r="241" spans="1:14" ht="12.75" x14ac:dyDescent="0.2">
      <c r="A241" s="20" t="s">
        <v>1537</v>
      </c>
      <c r="B241" s="27">
        <v>42277</v>
      </c>
      <c r="C241" s="5" t="s">
        <v>53</v>
      </c>
      <c r="D241" s="21" t="s">
        <v>1539</v>
      </c>
      <c r="E241" s="2" t="s">
        <v>463</v>
      </c>
      <c r="F241" s="2" t="s">
        <v>1540</v>
      </c>
      <c r="G241" s="2" t="s">
        <v>168</v>
      </c>
      <c r="H241" s="2" t="s">
        <v>739</v>
      </c>
      <c r="I241" s="2" t="s">
        <v>1541</v>
      </c>
      <c r="J241" s="22">
        <v>150000000</v>
      </c>
      <c r="K241" s="22">
        <v>128400000</v>
      </c>
      <c r="L241" s="23">
        <f t="shared" si="0"/>
        <v>-21600000</v>
      </c>
      <c r="M241" s="21">
        <f t="shared" si="7"/>
        <v>2015</v>
      </c>
      <c r="N241" t="str">
        <f t="shared" si="8"/>
        <v>September</v>
      </c>
    </row>
    <row r="242" spans="1:14" ht="12.75" x14ac:dyDescent="0.2">
      <c r="A242" s="20" t="s">
        <v>1542</v>
      </c>
      <c r="B242" s="27">
        <v>42209</v>
      </c>
      <c r="C242" s="5" t="s">
        <v>182</v>
      </c>
      <c r="D242" s="21" t="s">
        <v>1544</v>
      </c>
      <c r="E242" s="2" t="s">
        <v>1545</v>
      </c>
      <c r="F242" s="2" t="s">
        <v>1546</v>
      </c>
      <c r="G242" s="9"/>
      <c r="H242" s="9"/>
      <c r="I242" s="9"/>
      <c r="J242" s="22">
        <v>12000000</v>
      </c>
      <c r="K242" s="22">
        <v>85500000</v>
      </c>
      <c r="L242" s="23">
        <f t="shared" si="0"/>
        <v>73500000</v>
      </c>
      <c r="M242" s="21">
        <f t="shared" si="7"/>
        <v>2015</v>
      </c>
      <c r="N242" t="str">
        <f t="shared" si="8"/>
        <v>July</v>
      </c>
    </row>
    <row r="243" spans="1:14" ht="12.75" x14ac:dyDescent="0.2">
      <c r="A243" s="20" t="s">
        <v>1547</v>
      </c>
      <c r="B243" s="27">
        <v>41201</v>
      </c>
      <c r="C243" s="5" t="s">
        <v>15</v>
      </c>
      <c r="D243" s="21" t="s">
        <v>1435</v>
      </c>
      <c r="E243" s="2" t="s">
        <v>1549</v>
      </c>
      <c r="F243" s="2" t="s">
        <v>1550</v>
      </c>
      <c r="G243" s="9"/>
      <c r="H243" s="9"/>
      <c r="I243" s="9"/>
      <c r="J243" s="22">
        <v>5000000</v>
      </c>
      <c r="K243" s="22">
        <v>142800000</v>
      </c>
      <c r="L243" s="23">
        <f t="shared" si="0"/>
        <v>137800000</v>
      </c>
      <c r="M243" s="21">
        <f t="shared" si="7"/>
        <v>2012</v>
      </c>
      <c r="N243" t="str">
        <f t="shared" si="8"/>
        <v>October</v>
      </c>
    </row>
    <row r="244" spans="1:14" ht="25.5" x14ac:dyDescent="0.2">
      <c r="A244" s="20" t="s">
        <v>1551</v>
      </c>
      <c r="B244" s="27">
        <v>42300</v>
      </c>
      <c r="C244" s="5" t="s">
        <v>16</v>
      </c>
      <c r="D244" s="21" t="s">
        <v>1553</v>
      </c>
      <c r="E244" s="2" t="s">
        <v>1550</v>
      </c>
      <c r="F244" s="2" t="s">
        <v>1554</v>
      </c>
      <c r="G244" s="9"/>
      <c r="H244" s="9"/>
      <c r="I244" s="9"/>
      <c r="J244" s="22">
        <v>10000000</v>
      </c>
      <c r="K244" s="22">
        <v>78100000</v>
      </c>
      <c r="L244" s="23">
        <f t="shared" si="0"/>
        <v>68100000</v>
      </c>
      <c r="M244" s="21">
        <f t="shared" si="7"/>
        <v>2015</v>
      </c>
      <c r="N244" t="str">
        <f t="shared" si="8"/>
        <v>October</v>
      </c>
    </row>
    <row r="245" spans="1:14" ht="12.75" x14ac:dyDescent="0.2">
      <c r="A245" s="20" t="s">
        <v>1555</v>
      </c>
      <c r="B245" s="27">
        <v>41138</v>
      </c>
      <c r="C245" s="5" t="s">
        <v>53</v>
      </c>
      <c r="D245" s="21" t="s">
        <v>1557</v>
      </c>
      <c r="E245" s="2" t="s">
        <v>569</v>
      </c>
      <c r="F245" s="2" t="s">
        <v>1558</v>
      </c>
      <c r="G245" s="2" t="s">
        <v>718</v>
      </c>
      <c r="H245" s="2" t="s">
        <v>167</v>
      </c>
      <c r="I245" s="2" t="s">
        <v>1428</v>
      </c>
      <c r="J245" s="22">
        <v>60000000</v>
      </c>
      <c r="K245" s="22">
        <v>107100000</v>
      </c>
      <c r="L245" s="23">
        <f t="shared" si="0"/>
        <v>47100000</v>
      </c>
      <c r="M245" s="21">
        <f t="shared" si="7"/>
        <v>2012</v>
      </c>
      <c r="N245" t="str">
        <f t="shared" si="8"/>
        <v>August</v>
      </c>
    </row>
    <row r="246" spans="1:14" ht="12.75" x14ac:dyDescent="0.2">
      <c r="A246" s="20" t="s">
        <v>1559</v>
      </c>
      <c r="B246" s="27">
        <v>41268</v>
      </c>
      <c r="C246" s="5" t="s">
        <v>41</v>
      </c>
      <c r="D246" s="21" t="s">
        <v>1561</v>
      </c>
      <c r="E246" s="2" t="s">
        <v>1562</v>
      </c>
      <c r="F246" s="2" t="s">
        <v>1563</v>
      </c>
      <c r="G246" s="2" t="s">
        <v>1564</v>
      </c>
      <c r="H246" s="2" t="s">
        <v>1565</v>
      </c>
      <c r="I246" s="2" t="s">
        <v>1566</v>
      </c>
      <c r="J246" s="22">
        <v>25000000</v>
      </c>
      <c r="K246" s="22">
        <v>119800000</v>
      </c>
      <c r="L246" s="23">
        <f t="shared" si="0"/>
        <v>94800000</v>
      </c>
      <c r="M246" s="21">
        <f t="shared" si="7"/>
        <v>2012</v>
      </c>
      <c r="N246" t="str">
        <f t="shared" si="8"/>
        <v>December</v>
      </c>
    </row>
    <row r="247" spans="1:14" ht="12.75" x14ac:dyDescent="0.2">
      <c r="A247" s="20" t="s">
        <v>1567</v>
      </c>
      <c r="B247" s="27">
        <v>41299</v>
      </c>
      <c r="C247" s="5" t="s">
        <v>32</v>
      </c>
      <c r="D247" s="21" t="s">
        <v>1569</v>
      </c>
      <c r="E247" s="2" t="s">
        <v>1334</v>
      </c>
      <c r="F247" s="2" t="s">
        <v>972</v>
      </c>
      <c r="G247" s="2" t="s">
        <v>242</v>
      </c>
      <c r="H247" s="2" t="s">
        <v>1570</v>
      </c>
      <c r="I247" s="2" t="s">
        <v>643</v>
      </c>
      <c r="J247" s="22">
        <v>35000000</v>
      </c>
      <c r="K247" s="22">
        <v>48500000</v>
      </c>
      <c r="L247" s="23">
        <f t="shared" si="0"/>
        <v>13500000</v>
      </c>
      <c r="M247" s="21">
        <f t="shared" si="7"/>
        <v>2013</v>
      </c>
      <c r="N247" t="str">
        <f t="shared" si="8"/>
        <v>January</v>
      </c>
    </row>
    <row r="248" spans="1:14" ht="12.75" x14ac:dyDescent="0.2">
      <c r="A248" s="20" t="s">
        <v>1571</v>
      </c>
      <c r="B248" s="27">
        <v>42111</v>
      </c>
      <c r="C248" s="5" t="s">
        <v>23</v>
      </c>
      <c r="D248" s="21" t="s">
        <v>1561</v>
      </c>
      <c r="E248" s="2" t="s">
        <v>917</v>
      </c>
      <c r="F248" s="2" t="s">
        <v>1573</v>
      </c>
      <c r="G248" s="2" t="s">
        <v>1574</v>
      </c>
      <c r="H248" s="2" t="s">
        <v>1575</v>
      </c>
      <c r="I248" s="2" t="s">
        <v>1576</v>
      </c>
      <c r="J248" s="22">
        <v>40000000</v>
      </c>
      <c r="K248" s="22">
        <v>107600000</v>
      </c>
      <c r="L248" s="23">
        <f t="shared" si="0"/>
        <v>67600000</v>
      </c>
      <c r="M248" s="21">
        <f t="shared" si="7"/>
        <v>2015</v>
      </c>
      <c r="N248" t="str">
        <f t="shared" si="8"/>
        <v>April</v>
      </c>
    </row>
    <row r="249" spans="1:14" ht="12.75" x14ac:dyDescent="0.2">
      <c r="A249" s="20" t="s">
        <v>1577</v>
      </c>
      <c r="B249" s="27">
        <v>42258</v>
      </c>
      <c r="C249" s="5" t="s">
        <v>62</v>
      </c>
      <c r="D249" s="21" t="s">
        <v>1579</v>
      </c>
      <c r="E249" s="2" t="s">
        <v>1580</v>
      </c>
      <c r="F249" s="2" t="s">
        <v>1581</v>
      </c>
      <c r="G249" s="2" t="s">
        <v>1582</v>
      </c>
      <c r="H249" s="2" t="s">
        <v>1583</v>
      </c>
      <c r="I249" s="2" t="s">
        <v>1584</v>
      </c>
      <c r="J249" s="22">
        <v>19000000</v>
      </c>
      <c r="K249" s="22">
        <v>5400000</v>
      </c>
      <c r="L249" s="23">
        <f t="shared" si="0"/>
        <v>-13600000</v>
      </c>
      <c r="M249" s="21">
        <f t="shared" si="7"/>
        <v>2015</v>
      </c>
      <c r="N249" t="str">
        <f t="shared" si="8"/>
        <v>September</v>
      </c>
    </row>
    <row r="250" spans="1:14" ht="12.75" x14ac:dyDescent="0.2">
      <c r="A250" s="20" t="s">
        <v>1585</v>
      </c>
      <c r="B250" s="27">
        <v>41957</v>
      </c>
      <c r="C250" s="5" t="s">
        <v>190</v>
      </c>
      <c r="D250" s="21" t="s">
        <v>1587</v>
      </c>
      <c r="E250" s="2" t="s">
        <v>1588</v>
      </c>
      <c r="F250" s="2" t="s">
        <v>43</v>
      </c>
      <c r="G250" s="2" t="s">
        <v>1589</v>
      </c>
      <c r="H250" s="2" t="s">
        <v>1590</v>
      </c>
      <c r="I250" s="2" t="s">
        <v>353</v>
      </c>
      <c r="J250" s="22">
        <v>132000000</v>
      </c>
      <c r="K250" s="22">
        <v>373000000</v>
      </c>
      <c r="L250" s="23">
        <f t="shared" si="0"/>
        <v>241000000</v>
      </c>
      <c r="M250" s="21">
        <f t="shared" si="7"/>
        <v>2014</v>
      </c>
      <c r="N250" t="str">
        <f t="shared" si="8"/>
        <v>November</v>
      </c>
    </row>
    <row r="251" spans="1:14" ht="12.75" x14ac:dyDescent="0.2">
      <c r="A251" s="20" t="s">
        <v>1591</v>
      </c>
      <c r="B251" s="27">
        <v>41089</v>
      </c>
      <c r="C251" s="5" t="s">
        <v>63</v>
      </c>
      <c r="D251" s="21" t="s">
        <v>1593</v>
      </c>
      <c r="E251" s="2" t="s">
        <v>1097</v>
      </c>
      <c r="F251" s="2" t="s">
        <v>1302</v>
      </c>
      <c r="G251" s="2" t="s">
        <v>556</v>
      </c>
      <c r="H251" s="2" t="s">
        <v>1267</v>
      </c>
      <c r="I251" s="2" t="s">
        <v>1594</v>
      </c>
      <c r="J251" s="22">
        <v>16000000</v>
      </c>
      <c r="K251" s="22">
        <v>12400000</v>
      </c>
      <c r="L251" s="23">
        <f t="shared" si="0"/>
        <v>-3600000</v>
      </c>
      <c r="M251" s="21">
        <f t="shared" si="7"/>
        <v>2012</v>
      </c>
      <c r="N251" t="str">
        <f t="shared" si="8"/>
        <v>June</v>
      </c>
    </row>
    <row r="252" spans="1:14" ht="25.5" x14ac:dyDescent="0.2">
      <c r="A252" s="20" t="s">
        <v>1595</v>
      </c>
      <c r="B252" s="27">
        <v>41493</v>
      </c>
      <c r="C252" s="5" t="s">
        <v>144</v>
      </c>
      <c r="D252" s="21" t="s">
        <v>1597</v>
      </c>
      <c r="E252" s="2" t="s">
        <v>819</v>
      </c>
      <c r="F252" s="2" t="s">
        <v>1598</v>
      </c>
      <c r="G252" s="2" t="s">
        <v>1520</v>
      </c>
      <c r="H252" s="2" t="s">
        <v>1599</v>
      </c>
      <c r="I252" s="2" t="s">
        <v>1600</v>
      </c>
      <c r="J252" s="22">
        <v>90000000</v>
      </c>
      <c r="K252" s="22">
        <v>202200000</v>
      </c>
      <c r="L252" s="23">
        <f t="shared" si="0"/>
        <v>112200000</v>
      </c>
      <c r="M252" s="21">
        <f t="shared" si="7"/>
        <v>2013</v>
      </c>
      <c r="N252" t="str">
        <f t="shared" si="8"/>
        <v>August</v>
      </c>
    </row>
    <row r="253" spans="1:14" ht="12.75" x14ac:dyDescent="0.2">
      <c r="A253" s="20" t="s">
        <v>1601</v>
      </c>
      <c r="B253" s="27">
        <v>41187</v>
      </c>
      <c r="C253" s="5" t="s">
        <v>41</v>
      </c>
      <c r="D253" s="21" t="s">
        <v>1603</v>
      </c>
      <c r="E253" s="2" t="s">
        <v>718</v>
      </c>
      <c r="F253" s="2" t="s">
        <v>1604</v>
      </c>
      <c r="G253" s="2" t="s">
        <v>1605</v>
      </c>
      <c r="H253" s="2" t="s">
        <v>1606</v>
      </c>
      <c r="I253" s="2" t="s">
        <v>1607</v>
      </c>
      <c r="J253" s="22">
        <v>17000000</v>
      </c>
      <c r="K253" s="22">
        <v>115400000</v>
      </c>
      <c r="L253" s="23">
        <f t="shared" si="0"/>
        <v>98400000</v>
      </c>
      <c r="M253" s="21">
        <f t="shared" si="7"/>
        <v>2012</v>
      </c>
      <c r="N253" t="str">
        <f t="shared" si="8"/>
        <v>October</v>
      </c>
    </row>
    <row r="254" spans="1:14" ht="12.75" x14ac:dyDescent="0.2">
      <c r="A254" s="20" t="s">
        <v>1608</v>
      </c>
      <c r="B254" s="27">
        <v>42114</v>
      </c>
      <c r="C254" s="5" t="s">
        <v>41</v>
      </c>
      <c r="D254" s="21" t="s">
        <v>1302</v>
      </c>
      <c r="E254" s="2" t="s">
        <v>718</v>
      </c>
      <c r="F254" s="2" t="s">
        <v>1605</v>
      </c>
      <c r="G254" s="2" t="s">
        <v>1610</v>
      </c>
      <c r="H254" s="2" t="s">
        <v>1611</v>
      </c>
      <c r="I254" s="2" t="s">
        <v>1612</v>
      </c>
      <c r="J254" s="22">
        <v>29000000</v>
      </c>
      <c r="K254" s="22">
        <v>287100000</v>
      </c>
      <c r="L254" s="23">
        <f t="shared" si="0"/>
        <v>258100000</v>
      </c>
      <c r="M254" s="21">
        <f t="shared" si="7"/>
        <v>2015</v>
      </c>
      <c r="N254" t="str">
        <f t="shared" si="8"/>
        <v>April</v>
      </c>
    </row>
    <row r="255" spans="1:14" ht="12.75" x14ac:dyDescent="0.2">
      <c r="A255" s="20" t="s">
        <v>1613</v>
      </c>
      <c r="B255" s="27">
        <v>42209</v>
      </c>
      <c r="C255" s="5" t="s">
        <v>41</v>
      </c>
      <c r="D255" s="21" t="s">
        <v>1615</v>
      </c>
      <c r="E255" s="2" t="s">
        <v>365</v>
      </c>
      <c r="F255" s="2" t="s">
        <v>917</v>
      </c>
      <c r="G255" s="2" t="s">
        <v>1134</v>
      </c>
      <c r="H255" s="2" t="s">
        <v>1616</v>
      </c>
      <c r="I255" s="2" t="s">
        <v>1617</v>
      </c>
      <c r="J255" s="22">
        <v>129000000</v>
      </c>
      <c r="K255" s="22">
        <v>244900000</v>
      </c>
      <c r="L255" s="23">
        <f t="shared" si="0"/>
        <v>115900000</v>
      </c>
      <c r="M255" s="21">
        <f t="shared" si="7"/>
        <v>2015</v>
      </c>
      <c r="N255" t="str">
        <f t="shared" si="8"/>
        <v>July</v>
      </c>
    </row>
    <row r="256" spans="1:14" ht="12.75" x14ac:dyDescent="0.2">
      <c r="A256" s="20" t="s">
        <v>1618</v>
      </c>
      <c r="B256" s="27">
        <v>42363</v>
      </c>
      <c r="C256" s="5" t="s">
        <v>23</v>
      </c>
      <c r="D256" s="21" t="s">
        <v>1620</v>
      </c>
      <c r="E256" s="2" t="s">
        <v>1621</v>
      </c>
      <c r="F256" s="2" t="s">
        <v>1622</v>
      </c>
      <c r="G256" s="2" t="s">
        <v>1475</v>
      </c>
      <c r="H256" s="2" t="s">
        <v>1227</v>
      </c>
      <c r="I256" s="9"/>
      <c r="J256" s="22">
        <v>105000000</v>
      </c>
      <c r="K256" s="22">
        <v>133699999.99999999</v>
      </c>
      <c r="L256" s="23">
        <f t="shared" si="0"/>
        <v>28699999.999999985</v>
      </c>
      <c r="M256" s="21">
        <f t="shared" si="7"/>
        <v>2015</v>
      </c>
      <c r="N256" t="str">
        <f t="shared" si="8"/>
        <v>December</v>
      </c>
    </row>
    <row r="257" spans="1:14" ht="12.75" x14ac:dyDescent="0.2">
      <c r="A257" s="20" t="s">
        <v>1623</v>
      </c>
      <c r="B257" s="27">
        <v>42264</v>
      </c>
      <c r="C257" s="5" t="s">
        <v>23</v>
      </c>
      <c r="D257" s="21" t="s">
        <v>1625</v>
      </c>
      <c r="E257" s="2" t="s">
        <v>1626</v>
      </c>
      <c r="F257" s="2" t="s">
        <v>1627</v>
      </c>
      <c r="G257" s="2" t="s">
        <v>1628</v>
      </c>
      <c r="H257" s="2" t="s">
        <v>1629</v>
      </c>
      <c r="I257" s="2" t="s">
        <v>1630</v>
      </c>
      <c r="J257" s="22">
        <v>2400000</v>
      </c>
      <c r="K257" s="22">
        <v>17300000</v>
      </c>
      <c r="L257" s="23">
        <f t="shared" si="0"/>
        <v>14900000</v>
      </c>
      <c r="M257" s="21">
        <f t="shared" si="7"/>
        <v>2015</v>
      </c>
      <c r="N257" t="str">
        <f t="shared" si="8"/>
        <v>September</v>
      </c>
    </row>
    <row r="258" spans="1:14" ht="12.75" x14ac:dyDescent="0.2">
      <c r="A258" s="20" t="s">
        <v>1631</v>
      </c>
      <c r="B258" s="27">
        <v>42146</v>
      </c>
      <c r="C258" s="5" t="s">
        <v>16</v>
      </c>
      <c r="D258" s="21" t="s">
        <v>1633</v>
      </c>
      <c r="E258" s="2" t="s">
        <v>1634</v>
      </c>
      <c r="F258" s="2" t="s">
        <v>1635</v>
      </c>
      <c r="G258" s="2" t="s">
        <v>1164</v>
      </c>
      <c r="H258" s="2" t="s">
        <v>1636</v>
      </c>
      <c r="I258" s="2" t="s">
        <v>1637</v>
      </c>
      <c r="J258" s="22">
        <v>35000000</v>
      </c>
      <c r="K258" s="22">
        <v>95400000</v>
      </c>
      <c r="L258" s="23">
        <f t="shared" si="0"/>
        <v>60400000</v>
      </c>
      <c r="M258" s="21">
        <f t="shared" ref="M258:M321" si="9">YEAR(B258)</f>
        <v>2015</v>
      </c>
      <c r="N258" t="str">
        <f t="shared" ref="N258:N321" si="10">TEXT(B258, "mmmm")</f>
        <v>May</v>
      </c>
    </row>
    <row r="259" spans="1:14" ht="12.75" x14ac:dyDescent="0.2">
      <c r="A259" s="20" t="s">
        <v>1638</v>
      </c>
      <c r="B259" s="27">
        <v>41688</v>
      </c>
      <c r="C259" s="5" t="s">
        <v>23</v>
      </c>
      <c r="D259" s="21" t="s">
        <v>1640</v>
      </c>
      <c r="E259" s="2" t="s">
        <v>1641</v>
      </c>
      <c r="F259" s="2" t="s">
        <v>1642</v>
      </c>
      <c r="G259" s="2" t="s">
        <v>1635</v>
      </c>
      <c r="H259" s="2" t="s">
        <v>1643</v>
      </c>
      <c r="I259" s="2" t="s">
        <v>1644</v>
      </c>
      <c r="J259" s="22">
        <v>80000000</v>
      </c>
      <c r="K259" s="22">
        <v>117800000</v>
      </c>
      <c r="L259" s="23">
        <f t="shared" si="0"/>
        <v>37800000</v>
      </c>
      <c r="M259" s="21">
        <f t="shared" si="9"/>
        <v>2014</v>
      </c>
      <c r="N259" t="str">
        <f t="shared" si="10"/>
        <v>February</v>
      </c>
    </row>
    <row r="260" spans="1:14" ht="25.5" x14ac:dyDescent="0.2">
      <c r="A260" s="20" t="s">
        <v>1645</v>
      </c>
      <c r="B260" s="27">
        <v>42524</v>
      </c>
      <c r="C260" s="5" t="s">
        <v>41</v>
      </c>
      <c r="D260" s="21" t="s">
        <v>1647</v>
      </c>
      <c r="E260" s="2" t="s">
        <v>1647</v>
      </c>
      <c r="F260" s="2" t="s">
        <v>1648</v>
      </c>
      <c r="G260" s="2" t="s">
        <v>1649</v>
      </c>
      <c r="H260" s="9"/>
      <c r="I260" s="9"/>
      <c r="J260" s="22">
        <v>20000000</v>
      </c>
      <c r="K260" s="22">
        <v>9500000</v>
      </c>
      <c r="L260" s="23">
        <f t="shared" si="0"/>
        <v>-10500000</v>
      </c>
      <c r="M260" s="21">
        <f t="shared" si="9"/>
        <v>2016</v>
      </c>
      <c r="N260" t="str">
        <f t="shared" si="10"/>
        <v>June</v>
      </c>
    </row>
    <row r="261" spans="1:14" ht="12.75" x14ac:dyDescent="0.2">
      <c r="A261" s="20" t="s">
        <v>1650</v>
      </c>
      <c r="B261" s="27">
        <v>41145</v>
      </c>
      <c r="C261" s="5" t="s">
        <v>23</v>
      </c>
      <c r="D261" s="21" t="s">
        <v>1093</v>
      </c>
      <c r="E261" s="2" t="s">
        <v>1236</v>
      </c>
      <c r="F261" s="2" t="s">
        <v>1296</v>
      </c>
      <c r="G261" s="2" t="s">
        <v>1652</v>
      </c>
      <c r="H261" s="2" t="s">
        <v>1653</v>
      </c>
      <c r="I261" s="2" t="s">
        <v>1654</v>
      </c>
      <c r="J261" s="22">
        <v>35000000</v>
      </c>
      <c r="K261" s="22">
        <v>31100000</v>
      </c>
      <c r="L261" s="23">
        <f t="shared" si="0"/>
        <v>-3900000</v>
      </c>
      <c r="M261" s="21">
        <f t="shared" si="9"/>
        <v>2012</v>
      </c>
      <c r="N261" t="str">
        <f t="shared" si="10"/>
        <v>August</v>
      </c>
    </row>
    <row r="262" spans="1:14" ht="25.5" x14ac:dyDescent="0.2">
      <c r="A262" s="20" t="s">
        <v>1655</v>
      </c>
      <c r="B262" s="27">
        <v>42405</v>
      </c>
      <c r="C262" s="5" t="s">
        <v>41</v>
      </c>
      <c r="D262" s="21" t="s">
        <v>1657</v>
      </c>
      <c r="E262" s="2" t="s">
        <v>1658</v>
      </c>
      <c r="F262" s="2" t="s">
        <v>1659</v>
      </c>
      <c r="G262" s="2" t="s">
        <v>1660</v>
      </c>
      <c r="H262" s="2" t="s">
        <v>59</v>
      </c>
      <c r="I262" s="2" t="s">
        <v>1328</v>
      </c>
      <c r="J262" s="22">
        <v>28000000</v>
      </c>
      <c r="K262" s="22">
        <v>16399999.999999998</v>
      </c>
      <c r="L262" s="23">
        <f t="shared" si="0"/>
        <v>-11600000.000000002</v>
      </c>
      <c r="M262" s="21">
        <f t="shared" si="9"/>
        <v>2016</v>
      </c>
      <c r="N262" t="str">
        <f t="shared" si="10"/>
        <v>February</v>
      </c>
    </row>
    <row r="263" spans="1:14" ht="12.75" x14ac:dyDescent="0.2">
      <c r="A263" s="20" t="s">
        <v>1661</v>
      </c>
      <c r="B263" s="27">
        <v>41537</v>
      </c>
      <c r="C263" s="5" t="s">
        <v>32</v>
      </c>
      <c r="D263" s="21" t="s">
        <v>1663</v>
      </c>
      <c r="E263" s="2" t="s">
        <v>717</v>
      </c>
      <c r="F263" s="2" t="s">
        <v>463</v>
      </c>
      <c r="G263" s="2" t="s">
        <v>1261</v>
      </c>
      <c r="H263" s="2" t="s">
        <v>1664</v>
      </c>
      <c r="I263" s="2" t="s">
        <v>316</v>
      </c>
      <c r="J263" s="22">
        <v>46000000</v>
      </c>
      <c r="K263" s="22">
        <v>122100000</v>
      </c>
      <c r="L263" s="23">
        <f t="shared" si="0"/>
        <v>76100000</v>
      </c>
      <c r="M263" s="21">
        <f t="shared" si="9"/>
        <v>2013</v>
      </c>
      <c r="N263" t="str">
        <f t="shared" si="10"/>
        <v>September</v>
      </c>
    </row>
    <row r="264" spans="1:14" ht="12.75" x14ac:dyDescent="0.2">
      <c r="A264" s="20" t="s">
        <v>1665</v>
      </c>
      <c r="B264" s="27">
        <v>42034</v>
      </c>
      <c r="C264" s="5" t="s">
        <v>158</v>
      </c>
      <c r="D264" s="21" t="s">
        <v>1667</v>
      </c>
      <c r="E264" s="2" t="s">
        <v>469</v>
      </c>
      <c r="F264" s="2" t="s">
        <v>1668</v>
      </c>
      <c r="G264" s="9"/>
      <c r="H264" s="9"/>
      <c r="I264" s="9"/>
      <c r="J264" s="22">
        <v>12000000</v>
      </c>
      <c r="K264" s="22">
        <v>33200000.000000004</v>
      </c>
      <c r="L264" s="23">
        <f t="shared" si="0"/>
        <v>21200000.000000004</v>
      </c>
      <c r="M264" s="21">
        <f t="shared" si="9"/>
        <v>2015</v>
      </c>
      <c r="N264" t="str">
        <f t="shared" si="10"/>
        <v>January</v>
      </c>
    </row>
    <row r="265" spans="1:14" ht="12.75" x14ac:dyDescent="0.2">
      <c r="A265" s="20" t="s">
        <v>1669</v>
      </c>
      <c r="B265" s="27">
        <v>40970</v>
      </c>
      <c r="C265" s="5" t="s">
        <v>41</v>
      </c>
      <c r="D265" s="21" t="s">
        <v>213</v>
      </c>
      <c r="E265" s="2" t="s">
        <v>768</v>
      </c>
      <c r="F265" s="2" t="s">
        <v>1671</v>
      </c>
      <c r="G265" s="2" t="s">
        <v>1672</v>
      </c>
      <c r="H265" s="2" t="s">
        <v>1673</v>
      </c>
      <c r="I265" s="2" t="s">
        <v>814</v>
      </c>
      <c r="J265" s="22">
        <v>12000000</v>
      </c>
      <c r="K265" s="22">
        <v>102700000</v>
      </c>
      <c r="L265" s="23">
        <f t="shared" si="0"/>
        <v>90700000</v>
      </c>
      <c r="M265" s="21">
        <f t="shared" si="9"/>
        <v>2012</v>
      </c>
      <c r="N265" t="str">
        <f t="shared" si="10"/>
        <v>March</v>
      </c>
    </row>
    <row r="266" spans="1:14" ht="12.75" x14ac:dyDescent="0.2">
      <c r="A266" s="20" t="s">
        <v>1674</v>
      </c>
      <c r="B266" s="27">
        <v>41068</v>
      </c>
      <c r="C266" s="5" t="s">
        <v>158</v>
      </c>
      <c r="D266" s="21" t="s">
        <v>1676</v>
      </c>
      <c r="E266" s="2" t="s">
        <v>491</v>
      </c>
      <c r="F266" s="2" t="s">
        <v>1677</v>
      </c>
      <c r="G266" s="2" t="s">
        <v>1184</v>
      </c>
      <c r="H266" s="2" t="s">
        <v>858</v>
      </c>
      <c r="I266" s="2" t="s">
        <v>1248</v>
      </c>
      <c r="J266" s="22">
        <v>130000000</v>
      </c>
      <c r="K266" s="22">
        <v>403400000</v>
      </c>
      <c r="L266" s="23">
        <f t="shared" si="0"/>
        <v>273400000</v>
      </c>
      <c r="M266" s="21">
        <f t="shared" si="9"/>
        <v>2012</v>
      </c>
      <c r="N266" t="str">
        <f t="shared" si="10"/>
        <v>June</v>
      </c>
    </row>
    <row r="267" spans="1:14" ht="12.75" x14ac:dyDescent="0.2">
      <c r="A267" s="20" t="s">
        <v>1678</v>
      </c>
      <c r="B267" s="27">
        <v>41271</v>
      </c>
      <c r="C267" s="5" t="s">
        <v>63</v>
      </c>
      <c r="D267" s="21" t="s">
        <v>1680</v>
      </c>
      <c r="E267" s="2" t="s">
        <v>704</v>
      </c>
      <c r="F267" s="2" t="s">
        <v>26</v>
      </c>
      <c r="G267" s="2" t="s">
        <v>1164</v>
      </c>
      <c r="H267" s="2" t="s">
        <v>1681</v>
      </c>
      <c r="I267" s="9"/>
      <c r="J267" s="22">
        <v>15000000</v>
      </c>
      <c r="K267" s="22">
        <v>8100000</v>
      </c>
      <c r="L267" s="23">
        <f t="shared" si="0"/>
        <v>-6900000</v>
      </c>
      <c r="M267" s="21">
        <f t="shared" si="9"/>
        <v>2012</v>
      </c>
      <c r="N267" t="str">
        <f t="shared" si="10"/>
        <v>December</v>
      </c>
    </row>
    <row r="268" spans="1:14" ht="12.75" x14ac:dyDescent="0.2">
      <c r="A268" s="20" t="s">
        <v>1682</v>
      </c>
      <c r="B268" s="27">
        <v>41474</v>
      </c>
      <c r="C268" s="5" t="s">
        <v>23</v>
      </c>
      <c r="D268" s="21" t="s">
        <v>1684</v>
      </c>
      <c r="E268" s="2" t="s">
        <v>579</v>
      </c>
      <c r="F268" s="2" t="s">
        <v>1685</v>
      </c>
      <c r="G268" s="2" t="s">
        <v>1686</v>
      </c>
      <c r="H268" s="2" t="s">
        <v>1687</v>
      </c>
      <c r="I268" s="2" t="s">
        <v>1688</v>
      </c>
      <c r="J268" s="22">
        <v>130000000</v>
      </c>
      <c r="K268" s="22">
        <v>78300000</v>
      </c>
      <c r="L268" s="23">
        <f t="shared" si="0"/>
        <v>-51700000</v>
      </c>
      <c r="M268" s="21">
        <f t="shared" si="9"/>
        <v>2013</v>
      </c>
      <c r="N268" t="str">
        <f t="shared" si="10"/>
        <v>July</v>
      </c>
    </row>
    <row r="269" spans="1:14" ht="12.75" x14ac:dyDescent="0.2">
      <c r="A269" s="20" t="s">
        <v>1689</v>
      </c>
      <c r="B269" s="27">
        <v>42419</v>
      </c>
      <c r="C269" s="5" t="s">
        <v>63</v>
      </c>
      <c r="D269" s="21" t="s">
        <v>1691</v>
      </c>
      <c r="E269" s="2" t="s">
        <v>1692</v>
      </c>
      <c r="F269" s="2" t="s">
        <v>740</v>
      </c>
      <c r="G269" s="2" t="s">
        <v>319</v>
      </c>
      <c r="H269" s="2" t="s">
        <v>1693</v>
      </c>
      <c r="I269" s="2" t="s">
        <v>1694</v>
      </c>
      <c r="J269" s="22">
        <v>5000000</v>
      </c>
      <c r="K269" s="22">
        <v>23500000</v>
      </c>
      <c r="L269" s="23">
        <f t="shared" si="0"/>
        <v>18500000</v>
      </c>
      <c r="M269" s="21">
        <f t="shared" si="9"/>
        <v>2016</v>
      </c>
      <c r="N269" t="str">
        <f t="shared" si="10"/>
        <v>February</v>
      </c>
    </row>
    <row r="270" spans="1:14" ht="25.5" x14ac:dyDescent="0.2">
      <c r="A270" s="20" t="s">
        <v>1695</v>
      </c>
      <c r="B270" s="27">
        <v>41159</v>
      </c>
      <c r="C270" s="5" t="s">
        <v>23</v>
      </c>
      <c r="D270" s="21" t="s">
        <v>390</v>
      </c>
      <c r="E270" s="2" t="s">
        <v>65</v>
      </c>
      <c r="F270" s="2" t="s">
        <v>1697</v>
      </c>
      <c r="G270" s="2" t="s">
        <v>1698</v>
      </c>
      <c r="H270" s="2" t="s">
        <v>1699</v>
      </c>
      <c r="I270" s="2" t="s">
        <v>1700</v>
      </c>
      <c r="J270" s="22">
        <v>18000000</v>
      </c>
      <c r="K270" s="22">
        <v>389900000</v>
      </c>
      <c r="L270" s="23">
        <f t="shared" si="0"/>
        <v>371900000</v>
      </c>
      <c r="M270" s="21">
        <f t="shared" si="9"/>
        <v>2012</v>
      </c>
      <c r="N270" t="str">
        <f t="shared" si="10"/>
        <v>September</v>
      </c>
    </row>
    <row r="271" spans="1:14" ht="12.75" x14ac:dyDescent="0.2">
      <c r="A271" s="20" t="s">
        <v>1701</v>
      </c>
      <c r="B271" s="27">
        <v>42139</v>
      </c>
      <c r="C271" s="5" t="s">
        <v>63</v>
      </c>
      <c r="D271" s="21" t="s">
        <v>1703</v>
      </c>
      <c r="E271" s="2" t="s">
        <v>1704</v>
      </c>
      <c r="F271" s="9"/>
      <c r="G271" s="9"/>
      <c r="H271" s="9"/>
      <c r="I271" s="9"/>
      <c r="J271" s="22">
        <v>1750000</v>
      </c>
      <c r="K271" s="22">
        <v>1740000</v>
      </c>
      <c r="L271" s="23">
        <f t="shared" si="0"/>
        <v>-10000</v>
      </c>
      <c r="M271" s="21">
        <f t="shared" si="9"/>
        <v>2015</v>
      </c>
      <c r="N271" t="str">
        <f t="shared" si="10"/>
        <v>May</v>
      </c>
    </row>
    <row r="272" spans="1:14" ht="12.75" x14ac:dyDescent="0.2">
      <c r="A272" s="20" t="s">
        <v>1705</v>
      </c>
      <c r="B272" s="27">
        <v>42489</v>
      </c>
      <c r="C272" s="5" t="s">
        <v>158</v>
      </c>
      <c r="D272" s="21" t="s">
        <v>1707</v>
      </c>
      <c r="E272" s="2" t="s">
        <v>1709</v>
      </c>
      <c r="F272" s="2" t="s">
        <v>19</v>
      </c>
      <c r="G272" s="2" t="s">
        <v>196</v>
      </c>
      <c r="H272" s="2" t="s">
        <v>454</v>
      </c>
      <c r="I272" s="2" t="s">
        <v>1710</v>
      </c>
      <c r="J272" s="22">
        <v>20000000</v>
      </c>
      <c r="K272" s="22">
        <v>12800000</v>
      </c>
      <c r="L272" s="23">
        <f t="shared" si="0"/>
        <v>-7200000</v>
      </c>
      <c r="M272" s="21">
        <f t="shared" si="9"/>
        <v>2016</v>
      </c>
      <c r="N272" t="str">
        <f t="shared" si="10"/>
        <v>April</v>
      </c>
    </row>
    <row r="273" spans="1:14" ht="12.75" x14ac:dyDescent="0.2">
      <c r="A273" s="20" t="s">
        <v>1711</v>
      </c>
      <c r="B273" s="27">
        <v>41474</v>
      </c>
      <c r="C273" s="5" t="s">
        <v>23</v>
      </c>
      <c r="D273" s="21" t="s">
        <v>1713</v>
      </c>
      <c r="E273" s="2" t="s">
        <v>87</v>
      </c>
      <c r="F273" s="2" t="s">
        <v>455</v>
      </c>
      <c r="G273" s="2" t="s">
        <v>763</v>
      </c>
      <c r="H273" s="2" t="s">
        <v>1688</v>
      </c>
      <c r="I273" s="2" t="s">
        <v>1714</v>
      </c>
      <c r="J273" s="22">
        <v>84000000</v>
      </c>
      <c r="K273" s="22">
        <v>148100000</v>
      </c>
      <c r="L273" s="23">
        <f t="shared" si="0"/>
        <v>64100000</v>
      </c>
      <c r="M273" s="21">
        <f t="shared" si="9"/>
        <v>2013</v>
      </c>
      <c r="N273" t="str">
        <f t="shared" si="10"/>
        <v>July</v>
      </c>
    </row>
    <row r="274" spans="1:14" ht="12.75" x14ac:dyDescent="0.2">
      <c r="A274" s="20" t="s">
        <v>1715</v>
      </c>
      <c r="B274" s="27">
        <v>41234</v>
      </c>
      <c r="C274" s="5" t="s">
        <v>23</v>
      </c>
      <c r="D274" s="21" t="s">
        <v>1717</v>
      </c>
      <c r="E274" s="2" t="s">
        <v>1718</v>
      </c>
      <c r="F274" s="2" t="s">
        <v>358</v>
      </c>
      <c r="G274" s="2" t="s">
        <v>299</v>
      </c>
      <c r="H274" s="2" t="s">
        <v>1719</v>
      </c>
      <c r="I274" s="2" t="s">
        <v>738</v>
      </c>
      <c r="J274" s="22">
        <v>65000000</v>
      </c>
      <c r="K274" s="22">
        <v>48100000</v>
      </c>
      <c r="L274" s="23">
        <f t="shared" si="0"/>
        <v>-16900000</v>
      </c>
      <c r="M274" s="21">
        <f t="shared" si="9"/>
        <v>2012</v>
      </c>
      <c r="N274" t="str">
        <f t="shared" si="10"/>
        <v>November</v>
      </c>
    </row>
    <row r="275" spans="1:14" ht="12.75" x14ac:dyDescent="0.2">
      <c r="A275" s="20" t="s">
        <v>1720</v>
      </c>
      <c r="B275" s="27">
        <v>40928</v>
      </c>
      <c r="C275" s="5" t="s">
        <v>63</v>
      </c>
      <c r="D275" s="21" t="s">
        <v>1722</v>
      </c>
      <c r="E275" s="2" t="s">
        <v>1723</v>
      </c>
      <c r="F275" s="2" t="s">
        <v>338</v>
      </c>
      <c r="G275" s="2" t="s">
        <v>117</v>
      </c>
      <c r="H275" s="2" t="s">
        <v>1724</v>
      </c>
      <c r="I275" s="2" t="s">
        <v>574</v>
      </c>
      <c r="J275" s="22">
        <v>58000000</v>
      </c>
      <c r="K275" s="22">
        <v>50400000</v>
      </c>
      <c r="L275" s="23">
        <f t="shared" si="0"/>
        <v>-7600000</v>
      </c>
      <c r="M275" s="21">
        <f t="shared" si="9"/>
        <v>2012</v>
      </c>
      <c r="N275" t="str">
        <f t="shared" si="10"/>
        <v>January</v>
      </c>
    </row>
    <row r="276" spans="1:14" ht="12.75" x14ac:dyDescent="0.2">
      <c r="A276" s="20" t="s">
        <v>1725</v>
      </c>
      <c r="B276" s="27">
        <v>41166</v>
      </c>
      <c r="C276" s="5" t="s">
        <v>23</v>
      </c>
      <c r="D276" s="21" t="s">
        <v>1640</v>
      </c>
      <c r="E276" s="2" t="s">
        <v>1727</v>
      </c>
      <c r="F276" s="2" t="s">
        <v>1728</v>
      </c>
      <c r="G276" s="2" t="s">
        <v>1729</v>
      </c>
      <c r="H276" s="2" t="s">
        <v>1730</v>
      </c>
      <c r="I276" s="2" t="s">
        <v>774</v>
      </c>
      <c r="J276" s="22">
        <v>65000000</v>
      </c>
      <c r="K276" s="22">
        <v>240200000</v>
      </c>
      <c r="L276" s="23">
        <f t="shared" si="0"/>
        <v>175200000</v>
      </c>
      <c r="M276" s="21">
        <f t="shared" si="9"/>
        <v>2012</v>
      </c>
      <c r="N276" t="str">
        <f t="shared" si="10"/>
        <v>September</v>
      </c>
    </row>
    <row r="277" spans="1:14" ht="12.75" x14ac:dyDescent="0.2">
      <c r="A277" s="20" t="s">
        <v>1731</v>
      </c>
      <c r="B277" s="27">
        <v>42223</v>
      </c>
      <c r="C277" s="5" t="s">
        <v>41</v>
      </c>
      <c r="D277" s="21" t="s">
        <v>1733</v>
      </c>
      <c r="E277" s="2" t="s">
        <v>785</v>
      </c>
      <c r="F277" s="2" t="s">
        <v>1734</v>
      </c>
      <c r="G277" s="2" t="s">
        <v>1735</v>
      </c>
      <c r="H277" s="2" t="s">
        <v>1736</v>
      </c>
      <c r="I277" s="2" t="s">
        <v>430</v>
      </c>
      <c r="J277" s="22">
        <v>18000000</v>
      </c>
      <c r="K277" s="22">
        <v>41300000</v>
      </c>
      <c r="L277" s="23">
        <f t="shared" si="0"/>
        <v>23300000</v>
      </c>
      <c r="M277" s="21">
        <f t="shared" si="9"/>
        <v>2015</v>
      </c>
      <c r="N277" t="str">
        <f t="shared" si="10"/>
        <v>August</v>
      </c>
    </row>
    <row r="278" spans="1:14" ht="12.75" x14ac:dyDescent="0.2">
      <c r="A278" s="20" t="s">
        <v>1737</v>
      </c>
      <c r="B278" s="27">
        <v>41523</v>
      </c>
      <c r="C278" s="5" t="s">
        <v>23</v>
      </c>
      <c r="D278" s="21" t="s">
        <v>1739</v>
      </c>
      <c r="E278" s="2" t="s">
        <v>773</v>
      </c>
      <c r="F278" s="2" t="s">
        <v>1740</v>
      </c>
      <c r="G278" s="2" t="s">
        <v>1741</v>
      </c>
      <c r="H278" s="2" t="s">
        <v>1742</v>
      </c>
      <c r="I278" s="2" t="s">
        <v>1743</v>
      </c>
      <c r="J278" s="22">
        <v>40000000</v>
      </c>
      <c r="K278" s="22">
        <v>100300000</v>
      </c>
      <c r="L278" s="23">
        <f t="shared" si="0"/>
        <v>60300000</v>
      </c>
      <c r="M278" s="21">
        <f t="shared" si="9"/>
        <v>2013</v>
      </c>
      <c r="N278" t="str">
        <f t="shared" si="10"/>
        <v>September</v>
      </c>
    </row>
    <row r="279" spans="1:14" ht="12.75" x14ac:dyDescent="0.2">
      <c r="A279" s="20" t="s">
        <v>1744</v>
      </c>
      <c r="B279" s="27">
        <v>41656</v>
      </c>
      <c r="C279" s="5" t="s">
        <v>23</v>
      </c>
      <c r="D279" s="21" t="s">
        <v>1746</v>
      </c>
      <c r="E279" s="2" t="s">
        <v>46</v>
      </c>
      <c r="F279" s="2" t="s">
        <v>449</v>
      </c>
      <c r="G279" s="2" t="s">
        <v>218</v>
      </c>
      <c r="H279" s="2" t="s">
        <v>1747</v>
      </c>
      <c r="I279" s="2" t="s">
        <v>845</v>
      </c>
      <c r="J279" s="22">
        <v>25000000</v>
      </c>
      <c r="K279" s="22">
        <v>154500000</v>
      </c>
      <c r="L279" s="23">
        <f t="shared" si="0"/>
        <v>129500000</v>
      </c>
      <c r="M279" s="21">
        <f t="shared" si="9"/>
        <v>2014</v>
      </c>
      <c r="N279" t="str">
        <f t="shared" si="10"/>
        <v>January</v>
      </c>
    </row>
    <row r="280" spans="1:14" ht="12.75" x14ac:dyDescent="0.2">
      <c r="A280" s="20" t="s">
        <v>1748</v>
      </c>
      <c r="B280" s="27">
        <v>42384</v>
      </c>
      <c r="C280" s="5" t="s">
        <v>41</v>
      </c>
      <c r="D280" s="21" t="s">
        <v>1746</v>
      </c>
      <c r="E280" s="2" t="s">
        <v>46</v>
      </c>
      <c r="F280" s="2" t="s">
        <v>449</v>
      </c>
      <c r="G280" s="2" t="s">
        <v>1750</v>
      </c>
      <c r="H280" s="2" t="s">
        <v>594</v>
      </c>
      <c r="I280" s="2" t="s">
        <v>1536</v>
      </c>
      <c r="J280" s="22">
        <v>40000000</v>
      </c>
      <c r="K280" s="22">
        <v>124200000</v>
      </c>
      <c r="L280" s="23">
        <f t="shared" si="0"/>
        <v>84200000</v>
      </c>
      <c r="M280" s="21">
        <f t="shared" si="9"/>
        <v>2016</v>
      </c>
      <c r="N280" t="str">
        <f t="shared" si="10"/>
        <v>January</v>
      </c>
    </row>
    <row r="281" spans="1:14" ht="12.75" x14ac:dyDescent="0.2">
      <c r="A281" s="20" t="s">
        <v>1751</v>
      </c>
      <c r="B281" s="27">
        <v>41718</v>
      </c>
      <c r="C281" s="5" t="s">
        <v>190</v>
      </c>
      <c r="D281" s="21" t="s">
        <v>1753</v>
      </c>
      <c r="E281" s="2" t="s">
        <v>214</v>
      </c>
      <c r="F281" s="2" t="s">
        <v>1064</v>
      </c>
      <c r="G281" s="2" t="s">
        <v>1754</v>
      </c>
      <c r="H281" s="2" t="s">
        <v>1755</v>
      </c>
      <c r="I281" s="2" t="s">
        <v>1339</v>
      </c>
      <c r="J281" s="22">
        <v>103000000</v>
      </c>
      <c r="K281" s="22">
        <v>500100000</v>
      </c>
      <c r="L281" s="23">
        <f t="shared" si="0"/>
        <v>397100000</v>
      </c>
      <c r="M281" s="21">
        <f t="shared" si="9"/>
        <v>2014</v>
      </c>
      <c r="N281" t="str">
        <f t="shared" si="10"/>
        <v>March</v>
      </c>
    </row>
    <row r="282" spans="1:14" ht="12.75" x14ac:dyDescent="0.2">
      <c r="A282" s="20" t="s">
        <v>1756</v>
      </c>
      <c r="B282" s="27">
        <v>41234</v>
      </c>
      <c r="C282" s="5" t="s">
        <v>144</v>
      </c>
      <c r="D282" s="21" t="s">
        <v>1758</v>
      </c>
      <c r="E282" s="2" t="s">
        <v>1097</v>
      </c>
      <c r="F282" s="2" t="s">
        <v>186</v>
      </c>
      <c r="G282" s="2" t="s">
        <v>463</v>
      </c>
      <c r="H282" s="2" t="s">
        <v>1485</v>
      </c>
      <c r="I282" s="2" t="s">
        <v>1759</v>
      </c>
      <c r="J282" s="22">
        <v>145000000</v>
      </c>
      <c r="K282" s="22">
        <v>306900000</v>
      </c>
      <c r="L282" s="23">
        <f t="shared" si="0"/>
        <v>161900000</v>
      </c>
      <c r="M282" s="21">
        <f t="shared" si="9"/>
        <v>2012</v>
      </c>
      <c r="N282" t="str">
        <f t="shared" si="10"/>
        <v>November</v>
      </c>
    </row>
    <row r="283" spans="1:14" ht="12.75" x14ac:dyDescent="0.2">
      <c r="A283" s="20" t="s">
        <v>1760</v>
      </c>
      <c r="B283" s="27">
        <v>42419</v>
      </c>
      <c r="C283" s="5" t="s">
        <v>63</v>
      </c>
      <c r="D283" s="21" t="s">
        <v>1762</v>
      </c>
      <c r="E283" s="2" t="s">
        <v>1763</v>
      </c>
      <c r="F283" s="2" t="s">
        <v>1764</v>
      </c>
      <c r="G283" s="2" t="s">
        <v>132</v>
      </c>
      <c r="H283" s="9"/>
      <c r="I283" s="9"/>
      <c r="J283" s="22">
        <v>20000000</v>
      </c>
      <c r="K283" s="22">
        <v>46100000</v>
      </c>
      <c r="L283" s="23">
        <f t="shared" si="0"/>
        <v>26100000</v>
      </c>
      <c r="M283" s="21">
        <f t="shared" si="9"/>
        <v>2016</v>
      </c>
      <c r="N283" t="str">
        <f t="shared" si="10"/>
        <v>February</v>
      </c>
    </row>
    <row r="284" spans="1:14" ht="12.75" x14ac:dyDescent="0.2">
      <c r="A284" s="20" t="s">
        <v>1765</v>
      </c>
      <c r="B284" s="27">
        <v>41669</v>
      </c>
      <c r="C284" s="5" t="s">
        <v>23</v>
      </c>
      <c r="D284" s="21" t="s">
        <v>1767</v>
      </c>
      <c r="E284" s="2" t="s">
        <v>490</v>
      </c>
      <c r="F284" s="2" t="s">
        <v>489</v>
      </c>
      <c r="G284" s="2" t="s">
        <v>1423</v>
      </c>
      <c r="H284" s="2" t="s">
        <v>634</v>
      </c>
      <c r="I284" s="2" t="s">
        <v>558</v>
      </c>
      <c r="J284" s="22">
        <v>100000000</v>
      </c>
      <c r="K284" s="22">
        <v>242700000</v>
      </c>
      <c r="L284" s="23">
        <f t="shared" si="0"/>
        <v>142700000</v>
      </c>
      <c r="M284" s="21">
        <f t="shared" si="9"/>
        <v>2014</v>
      </c>
      <c r="N284" t="str">
        <f t="shared" si="10"/>
        <v>January</v>
      </c>
    </row>
    <row r="285" spans="1:14" ht="12.75" x14ac:dyDescent="0.2">
      <c r="A285" s="20" t="s">
        <v>1768</v>
      </c>
      <c r="B285" s="27">
        <v>41138</v>
      </c>
      <c r="C285" s="5" t="s">
        <v>41</v>
      </c>
      <c r="D285" s="21" t="s">
        <v>1544</v>
      </c>
      <c r="E285" s="2" t="s">
        <v>667</v>
      </c>
      <c r="F285" s="2" t="s">
        <v>1115</v>
      </c>
      <c r="G285" s="2" t="s">
        <v>1770</v>
      </c>
      <c r="H285" s="2" t="s">
        <v>1771</v>
      </c>
      <c r="I285" s="2" t="s">
        <v>1582</v>
      </c>
      <c r="J285" s="22">
        <v>2500000</v>
      </c>
      <c r="K285" s="22">
        <v>4900000</v>
      </c>
      <c r="L285" s="23">
        <f t="shared" si="0"/>
        <v>2400000</v>
      </c>
      <c r="M285" s="21">
        <f t="shared" si="9"/>
        <v>2012</v>
      </c>
      <c r="N285" t="str">
        <f t="shared" si="10"/>
        <v>August</v>
      </c>
    </row>
    <row r="286" spans="1:14" ht="12.75" x14ac:dyDescent="0.2">
      <c r="A286" s="20" t="s">
        <v>1772</v>
      </c>
      <c r="B286" s="27">
        <v>41075</v>
      </c>
      <c r="C286" s="5" t="s">
        <v>295</v>
      </c>
      <c r="D286" s="21" t="s">
        <v>1774</v>
      </c>
      <c r="E286" s="2" t="s">
        <v>1775</v>
      </c>
      <c r="F286" s="2" t="s">
        <v>1776</v>
      </c>
      <c r="G286" s="2" t="s">
        <v>700</v>
      </c>
      <c r="H286" s="2" t="s">
        <v>186</v>
      </c>
      <c r="I286" s="2" t="s">
        <v>1777</v>
      </c>
      <c r="J286" s="22">
        <v>75000000</v>
      </c>
      <c r="K286" s="22">
        <v>59400000</v>
      </c>
      <c r="L286" s="23">
        <f t="shared" si="0"/>
        <v>-15600000</v>
      </c>
      <c r="M286" s="21">
        <f t="shared" si="9"/>
        <v>2012</v>
      </c>
      <c r="N286" t="str">
        <f t="shared" si="10"/>
        <v>June</v>
      </c>
    </row>
    <row r="287" spans="1:14" ht="12.75" x14ac:dyDescent="0.2">
      <c r="A287" s="20" t="s">
        <v>1778</v>
      </c>
      <c r="B287" s="27">
        <v>42299</v>
      </c>
      <c r="C287" s="5" t="s">
        <v>41</v>
      </c>
      <c r="D287" s="21" t="s">
        <v>1780</v>
      </c>
      <c r="E287" s="2" t="s">
        <v>187</v>
      </c>
      <c r="F287" s="2" t="s">
        <v>87</v>
      </c>
      <c r="G287" s="2" t="s">
        <v>1392</v>
      </c>
      <c r="H287" s="2" t="s">
        <v>1781</v>
      </c>
      <c r="I287" s="2" t="s">
        <v>1782</v>
      </c>
      <c r="J287" s="22">
        <v>15000000</v>
      </c>
      <c r="K287" s="22">
        <v>3400000</v>
      </c>
      <c r="L287" s="23">
        <f t="shared" si="0"/>
        <v>-11600000</v>
      </c>
      <c r="M287" s="21">
        <f t="shared" si="9"/>
        <v>2015</v>
      </c>
      <c r="N287" t="str">
        <f t="shared" si="10"/>
        <v>October</v>
      </c>
    </row>
    <row r="288" spans="1:14" ht="12.75" x14ac:dyDescent="0.2">
      <c r="A288" s="20" t="s">
        <v>1783</v>
      </c>
      <c r="B288" s="27">
        <v>41481</v>
      </c>
      <c r="C288" s="5" t="s">
        <v>63</v>
      </c>
      <c r="D288" s="21" t="s">
        <v>1785</v>
      </c>
      <c r="E288" s="2" t="s">
        <v>1610</v>
      </c>
      <c r="F288" s="2" t="s">
        <v>1786</v>
      </c>
      <c r="G288" s="2" t="s">
        <v>1787</v>
      </c>
      <c r="H288" s="2" t="s">
        <v>1788</v>
      </c>
      <c r="I288" s="2" t="s">
        <v>1789</v>
      </c>
      <c r="J288" s="22">
        <v>15000000</v>
      </c>
      <c r="K288" s="22">
        <v>3000000</v>
      </c>
      <c r="L288" s="23">
        <f t="shared" si="0"/>
        <v>-12000000</v>
      </c>
      <c r="M288" s="21">
        <f t="shared" si="9"/>
        <v>2013</v>
      </c>
      <c r="N288" t="str">
        <f t="shared" si="10"/>
        <v>July</v>
      </c>
    </row>
    <row r="289" spans="1:14" ht="12.75" x14ac:dyDescent="0.2">
      <c r="A289" s="20" t="s">
        <v>1790</v>
      </c>
      <c r="B289" s="27">
        <v>42251</v>
      </c>
      <c r="C289" s="5" t="s">
        <v>63</v>
      </c>
      <c r="D289" s="21" t="s">
        <v>1792</v>
      </c>
      <c r="E289" s="2" t="s">
        <v>47</v>
      </c>
      <c r="F289" s="2" t="s">
        <v>1793</v>
      </c>
      <c r="G289" s="2" t="s">
        <v>1794</v>
      </c>
      <c r="H289" s="2" t="s">
        <v>1795</v>
      </c>
      <c r="I289" s="2" t="s">
        <v>1796</v>
      </c>
      <c r="J289" s="22">
        <v>13000000</v>
      </c>
      <c r="K289" s="22">
        <v>36000000</v>
      </c>
      <c r="L289" s="23">
        <f t="shared" si="0"/>
        <v>23000000</v>
      </c>
      <c r="M289" s="21">
        <f t="shared" si="9"/>
        <v>2015</v>
      </c>
      <c r="N289" t="str">
        <f t="shared" si="10"/>
        <v>September</v>
      </c>
    </row>
    <row r="290" spans="1:14" ht="12.75" x14ac:dyDescent="0.2">
      <c r="A290" s="20" t="s">
        <v>1797</v>
      </c>
      <c r="B290" s="27">
        <v>42076</v>
      </c>
      <c r="C290" s="5" t="s">
        <v>23</v>
      </c>
      <c r="D290" s="21" t="s">
        <v>1478</v>
      </c>
      <c r="E290" s="2" t="s">
        <v>138</v>
      </c>
      <c r="F290" s="2" t="s">
        <v>490</v>
      </c>
      <c r="G290" s="2" t="s">
        <v>1301</v>
      </c>
      <c r="H290" s="9"/>
      <c r="I290" s="9"/>
      <c r="J290" s="22">
        <v>61600000</v>
      </c>
      <c r="K290" s="22">
        <v>71700000</v>
      </c>
      <c r="L290" s="23">
        <f t="shared" si="0"/>
        <v>10100000</v>
      </c>
      <c r="M290" s="21">
        <f t="shared" si="9"/>
        <v>2015</v>
      </c>
      <c r="N290" t="str">
        <f t="shared" si="10"/>
        <v>March</v>
      </c>
    </row>
    <row r="291" spans="1:14" ht="12.75" x14ac:dyDescent="0.2">
      <c r="A291" s="20" t="s">
        <v>1799</v>
      </c>
      <c r="B291" s="27">
        <v>41544</v>
      </c>
      <c r="C291" s="5" t="s">
        <v>32</v>
      </c>
      <c r="D291" s="21" t="s">
        <v>1801</v>
      </c>
      <c r="E291" s="2" t="s">
        <v>252</v>
      </c>
      <c r="F291" s="2" t="s">
        <v>1802</v>
      </c>
      <c r="G291" s="2" t="s">
        <v>938</v>
      </c>
      <c r="H291" s="2" t="s">
        <v>154</v>
      </c>
      <c r="I291" s="9"/>
      <c r="J291" s="22">
        <v>30000000</v>
      </c>
      <c r="K291" s="22">
        <v>30000000</v>
      </c>
      <c r="L291" s="23">
        <f t="shared" si="0"/>
        <v>0</v>
      </c>
      <c r="M291" s="21">
        <f t="shared" si="9"/>
        <v>2013</v>
      </c>
      <c r="N291" t="str">
        <f t="shared" si="10"/>
        <v>September</v>
      </c>
    </row>
    <row r="292" spans="1:14" ht="12.75" x14ac:dyDescent="0.2">
      <c r="A292" s="20" t="s">
        <v>1803</v>
      </c>
      <c r="B292" s="27">
        <v>41537</v>
      </c>
      <c r="C292" s="5" t="s">
        <v>23</v>
      </c>
      <c r="D292" s="21" t="s">
        <v>1038</v>
      </c>
      <c r="E292" s="2" t="s">
        <v>358</v>
      </c>
      <c r="F292" s="2" t="s">
        <v>1805</v>
      </c>
      <c r="G292" s="2" t="s">
        <v>1267</v>
      </c>
      <c r="H292" s="2" t="s">
        <v>1806</v>
      </c>
      <c r="I292" s="9"/>
      <c r="J292" s="22">
        <v>38000000</v>
      </c>
      <c r="K292" s="22">
        <v>90200000</v>
      </c>
      <c r="L292" s="23">
        <f t="shared" si="0"/>
        <v>52200000</v>
      </c>
      <c r="M292" s="21">
        <f t="shared" si="9"/>
        <v>2013</v>
      </c>
      <c r="N292" t="str">
        <f t="shared" si="10"/>
        <v>September</v>
      </c>
    </row>
    <row r="293" spans="1:14" ht="12.75" x14ac:dyDescent="0.2">
      <c r="A293" s="20" t="s">
        <v>1807</v>
      </c>
      <c r="B293" s="27">
        <v>41717</v>
      </c>
      <c r="C293" s="5" t="s">
        <v>23</v>
      </c>
      <c r="D293" s="21" t="s">
        <v>716</v>
      </c>
      <c r="E293" s="2" t="s">
        <v>1809</v>
      </c>
      <c r="F293" s="2" t="s">
        <v>1032</v>
      </c>
      <c r="G293" s="2" t="s">
        <v>1300</v>
      </c>
      <c r="H293" s="2" t="s">
        <v>1810</v>
      </c>
      <c r="I293" s="2" t="s">
        <v>1811</v>
      </c>
      <c r="J293" s="22">
        <v>35000000</v>
      </c>
      <c r="K293" s="22">
        <v>17500000</v>
      </c>
      <c r="L293" s="23">
        <f t="shared" si="0"/>
        <v>-17500000</v>
      </c>
      <c r="M293" s="21">
        <f t="shared" si="9"/>
        <v>2014</v>
      </c>
      <c r="N293" t="str">
        <f t="shared" si="10"/>
        <v>March</v>
      </c>
    </row>
    <row r="294" spans="1:14" ht="12.75" x14ac:dyDescent="0.2">
      <c r="A294" s="20" t="s">
        <v>1812</v>
      </c>
      <c r="B294" s="27">
        <v>40949</v>
      </c>
      <c r="C294" s="5" t="s">
        <v>23</v>
      </c>
      <c r="D294" s="21" t="s">
        <v>487</v>
      </c>
      <c r="E294" s="2" t="s">
        <v>35</v>
      </c>
      <c r="F294" s="2" t="s">
        <v>579</v>
      </c>
      <c r="G294" s="2" t="s">
        <v>1344</v>
      </c>
      <c r="H294" s="2" t="s">
        <v>832</v>
      </c>
      <c r="I294" s="2" t="s">
        <v>1814</v>
      </c>
      <c r="J294" s="22">
        <v>85000000</v>
      </c>
      <c r="K294" s="22">
        <v>208100000</v>
      </c>
      <c r="L294" s="23">
        <f t="shared" si="0"/>
        <v>123100000</v>
      </c>
      <c r="M294" s="21">
        <f t="shared" si="9"/>
        <v>2012</v>
      </c>
      <c r="N294" t="str">
        <f t="shared" si="10"/>
        <v>February</v>
      </c>
    </row>
    <row r="295" spans="1:14" ht="12.75" x14ac:dyDescent="0.2">
      <c r="A295" s="20" t="s">
        <v>1815</v>
      </c>
      <c r="B295" s="27">
        <v>40977</v>
      </c>
      <c r="C295" s="5" t="s">
        <v>63</v>
      </c>
      <c r="D295" s="21" t="s">
        <v>1817</v>
      </c>
      <c r="E295" s="2" t="s">
        <v>1102</v>
      </c>
      <c r="F295" s="2" t="s">
        <v>701</v>
      </c>
      <c r="G295" s="2" t="s">
        <v>1818</v>
      </c>
      <c r="H295" s="2" t="s">
        <v>1819</v>
      </c>
      <c r="I295" s="9"/>
      <c r="J295" s="22">
        <v>14400000</v>
      </c>
      <c r="K295" s="22">
        <v>34600000</v>
      </c>
      <c r="L295" s="23">
        <f t="shared" si="0"/>
        <v>20200000</v>
      </c>
      <c r="M295" s="21">
        <f t="shared" si="9"/>
        <v>2012</v>
      </c>
      <c r="N295" t="str">
        <f t="shared" si="10"/>
        <v>March</v>
      </c>
    </row>
    <row r="296" spans="1:14" ht="12.75" x14ac:dyDescent="0.2">
      <c r="A296" s="20" t="s">
        <v>1820</v>
      </c>
      <c r="B296" s="27">
        <v>41096</v>
      </c>
      <c r="C296" s="5" t="s">
        <v>32</v>
      </c>
      <c r="D296" s="21" t="s">
        <v>1822</v>
      </c>
      <c r="E296" s="2" t="s">
        <v>306</v>
      </c>
      <c r="F296" s="2" t="s">
        <v>1823</v>
      </c>
      <c r="G296" s="2" t="s">
        <v>1824</v>
      </c>
      <c r="H296" s="2" t="s">
        <v>1825</v>
      </c>
      <c r="I296" s="2" t="s">
        <v>1826</v>
      </c>
      <c r="J296" s="22">
        <v>45000000</v>
      </c>
      <c r="K296" s="22">
        <v>83000000</v>
      </c>
      <c r="L296" s="23">
        <f t="shared" si="0"/>
        <v>38000000</v>
      </c>
      <c r="M296" s="21">
        <f t="shared" si="9"/>
        <v>2012</v>
      </c>
      <c r="N296" t="str">
        <f t="shared" si="10"/>
        <v>July</v>
      </c>
    </row>
    <row r="297" spans="1:14" ht="12.75" x14ac:dyDescent="0.2">
      <c r="A297" s="20" t="s">
        <v>1827</v>
      </c>
      <c r="B297" s="27">
        <v>41376</v>
      </c>
      <c r="C297" s="5" t="s">
        <v>41</v>
      </c>
      <c r="D297" s="21" t="s">
        <v>275</v>
      </c>
      <c r="E297" s="2" t="s">
        <v>1829</v>
      </c>
      <c r="F297" s="2" t="s">
        <v>1830</v>
      </c>
      <c r="G297" s="2" t="s">
        <v>1831</v>
      </c>
      <c r="H297" s="2" t="s">
        <v>1832</v>
      </c>
      <c r="I297" s="2" t="s">
        <v>368</v>
      </c>
      <c r="J297" s="22">
        <v>20000000</v>
      </c>
      <c r="K297" s="22">
        <v>78400000</v>
      </c>
      <c r="L297" s="23">
        <f t="shared" si="0"/>
        <v>58400000</v>
      </c>
      <c r="M297" s="21">
        <f t="shared" si="9"/>
        <v>2013</v>
      </c>
      <c r="N297" t="str">
        <f t="shared" si="10"/>
        <v>April</v>
      </c>
    </row>
    <row r="298" spans="1:14" ht="12.75" x14ac:dyDescent="0.2">
      <c r="A298" s="20" t="s">
        <v>1833</v>
      </c>
      <c r="B298" s="27">
        <v>42328</v>
      </c>
      <c r="C298" s="5" t="s">
        <v>32</v>
      </c>
      <c r="D298" s="21" t="s">
        <v>1835</v>
      </c>
      <c r="E298" s="2" t="s">
        <v>1353</v>
      </c>
      <c r="F298" s="2" t="s">
        <v>324</v>
      </c>
      <c r="G298" s="2" t="s">
        <v>1836</v>
      </c>
      <c r="H298" s="2" t="s">
        <v>1837</v>
      </c>
      <c r="I298" s="9"/>
      <c r="J298" s="22">
        <v>19500000</v>
      </c>
      <c r="K298" s="22">
        <v>32200000.000000004</v>
      </c>
      <c r="L298" s="23">
        <f t="shared" si="0"/>
        <v>12700000.000000004</v>
      </c>
      <c r="M298" s="21">
        <f t="shared" si="9"/>
        <v>2015</v>
      </c>
      <c r="N298" t="str">
        <f t="shared" si="10"/>
        <v>November</v>
      </c>
    </row>
    <row r="299" spans="1:14" ht="12.75" x14ac:dyDescent="0.2">
      <c r="A299" s="20" t="s">
        <v>1838</v>
      </c>
      <c r="B299" s="27">
        <v>42195</v>
      </c>
      <c r="C299" s="5" t="s">
        <v>63</v>
      </c>
      <c r="D299" s="21" t="s">
        <v>1351</v>
      </c>
      <c r="E299" s="2" t="s">
        <v>579</v>
      </c>
      <c r="F299" s="2" t="s">
        <v>1840</v>
      </c>
      <c r="G299" s="2" t="s">
        <v>1841</v>
      </c>
      <c r="H299" s="2" t="s">
        <v>255</v>
      </c>
      <c r="I299" s="2" t="s">
        <v>1842</v>
      </c>
      <c r="J299" s="22">
        <v>26000000</v>
      </c>
      <c r="K299" s="22">
        <v>30500000</v>
      </c>
      <c r="L299" s="23">
        <f t="shared" si="0"/>
        <v>4500000</v>
      </c>
      <c r="M299" s="21">
        <f t="shared" si="9"/>
        <v>2015</v>
      </c>
      <c r="N299" t="str">
        <f t="shared" si="10"/>
        <v>July</v>
      </c>
    </row>
    <row r="300" spans="1:14" ht="12.75" x14ac:dyDescent="0.2">
      <c r="A300" s="20" t="s">
        <v>1843</v>
      </c>
      <c r="B300" s="27">
        <v>41998</v>
      </c>
      <c r="C300" s="5" t="s">
        <v>63</v>
      </c>
      <c r="D300" s="21" t="s">
        <v>1845</v>
      </c>
      <c r="E300" s="2" t="s">
        <v>117</v>
      </c>
      <c r="F300" s="2" t="s">
        <v>1846</v>
      </c>
      <c r="G300" s="2" t="s">
        <v>1847</v>
      </c>
      <c r="H300" s="2" t="s">
        <v>1848</v>
      </c>
      <c r="I300" s="9"/>
      <c r="J300" s="22">
        <v>20000000</v>
      </c>
      <c r="K300" s="22">
        <v>66800000</v>
      </c>
      <c r="L300" s="23">
        <f t="shared" si="0"/>
        <v>46800000</v>
      </c>
      <c r="M300" s="21">
        <f t="shared" si="9"/>
        <v>2014</v>
      </c>
      <c r="N300" t="str">
        <f t="shared" si="10"/>
        <v>December</v>
      </c>
    </row>
    <row r="301" spans="1:14" ht="12.75" x14ac:dyDescent="0.2">
      <c r="A301" s="20" t="s">
        <v>1849</v>
      </c>
      <c r="B301" s="27">
        <v>41990</v>
      </c>
      <c r="C301" s="5" t="s">
        <v>53</v>
      </c>
      <c r="D301" s="21" t="s">
        <v>1851</v>
      </c>
      <c r="E301" s="2" t="s">
        <v>1852</v>
      </c>
      <c r="F301" s="2" t="s">
        <v>1685</v>
      </c>
      <c r="G301" s="2" t="s">
        <v>1479</v>
      </c>
      <c r="H301" s="2" t="s">
        <v>759</v>
      </c>
      <c r="I301" s="2" t="s">
        <v>1641</v>
      </c>
      <c r="J301" s="22">
        <v>95000000</v>
      </c>
      <c r="K301" s="22">
        <v>114200000</v>
      </c>
      <c r="L301" s="23">
        <f t="shared" si="0"/>
        <v>19200000</v>
      </c>
      <c r="M301" s="21">
        <f t="shared" si="9"/>
        <v>2014</v>
      </c>
      <c r="N301" t="str">
        <f t="shared" si="10"/>
        <v>December</v>
      </c>
    </row>
    <row r="302" spans="1:14" ht="12.75" x14ac:dyDescent="0.2">
      <c r="A302" s="20" t="s">
        <v>1853</v>
      </c>
      <c r="B302" s="27">
        <v>42028</v>
      </c>
      <c r="C302" s="5" t="s">
        <v>144</v>
      </c>
      <c r="D302" s="21" t="s">
        <v>1855</v>
      </c>
      <c r="E302" s="2" t="s">
        <v>1856</v>
      </c>
      <c r="F302" s="2" t="s">
        <v>1857</v>
      </c>
      <c r="G302" s="9"/>
      <c r="H302" s="9"/>
      <c r="I302" s="9"/>
      <c r="J302" s="22">
        <v>25000000</v>
      </c>
      <c r="K302" s="22">
        <v>106000000</v>
      </c>
      <c r="L302" s="23">
        <f t="shared" si="0"/>
        <v>81000000</v>
      </c>
      <c r="M302" s="21">
        <f t="shared" si="9"/>
        <v>2015</v>
      </c>
      <c r="N302" t="str">
        <f t="shared" si="10"/>
        <v>January</v>
      </c>
    </row>
    <row r="303" spans="1:14" ht="12.75" x14ac:dyDescent="0.2">
      <c r="A303" s="20" t="s">
        <v>1858</v>
      </c>
      <c r="B303" s="27">
        <v>42143</v>
      </c>
      <c r="C303" s="5" t="s">
        <v>32</v>
      </c>
      <c r="D303" s="21" t="s">
        <v>1663</v>
      </c>
      <c r="E303" s="2" t="s">
        <v>701</v>
      </c>
      <c r="F303" s="2" t="s">
        <v>1826</v>
      </c>
      <c r="G303" s="2" t="s">
        <v>831</v>
      </c>
      <c r="H303" s="2" t="s">
        <v>820</v>
      </c>
      <c r="I303" s="9"/>
      <c r="J303" s="22">
        <v>30000000</v>
      </c>
      <c r="K303" s="22">
        <v>84900000</v>
      </c>
      <c r="L303" s="23">
        <f t="shared" si="0"/>
        <v>54900000</v>
      </c>
      <c r="M303" s="21">
        <f t="shared" si="9"/>
        <v>2015</v>
      </c>
      <c r="N303" t="str">
        <f t="shared" si="10"/>
        <v>May</v>
      </c>
    </row>
    <row r="304" spans="1:14" ht="12.75" x14ac:dyDescent="0.2">
      <c r="A304" s="20" t="s">
        <v>1860</v>
      </c>
      <c r="B304" s="27">
        <v>41313</v>
      </c>
      <c r="C304" s="5" t="s">
        <v>32</v>
      </c>
      <c r="D304" s="21" t="s">
        <v>1862</v>
      </c>
      <c r="E304" s="2" t="s">
        <v>168</v>
      </c>
      <c r="F304" s="2" t="s">
        <v>1759</v>
      </c>
      <c r="G304" s="2" t="s">
        <v>45</v>
      </c>
      <c r="H304" s="2" t="s">
        <v>1714</v>
      </c>
      <c r="I304" s="2" t="s">
        <v>1863</v>
      </c>
      <c r="J304" s="22">
        <v>30000000</v>
      </c>
      <c r="K304" s="22">
        <v>66700000</v>
      </c>
      <c r="L304" s="23">
        <f t="shared" si="0"/>
        <v>36700000</v>
      </c>
      <c r="M304" s="21">
        <f t="shared" si="9"/>
        <v>2013</v>
      </c>
      <c r="N304" t="str">
        <f t="shared" si="10"/>
        <v>February</v>
      </c>
    </row>
    <row r="305" spans="1:14" ht="12.75" x14ac:dyDescent="0.2">
      <c r="A305" s="20" t="s">
        <v>1864</v>
      </c>
      <c r="B305" s="27">
        <v>41208</v>
      </c>
      <c r="C305" s="5" t="s">
        <v>16</v>
      </c>
      <c r="D305" s="21" t="s">
        <v>1866</v>
      </c>
      <c r="E305" s="2" t="s">
        <v>1466</v>
      </c>
      <c r="F305" s="2" t="s">
        <v>1867</v>
      </c>
      <c r="G305" s="2" t="s">
        <v>1868</v>
      </c>
      <c r="H305" s="2" t="s">
        <v>1641</v>
      </c>
      <c r="I305" s="2" t="s">
        <v>1644</v>
      </c>
      <c r="J305" s="22">
        <v>20000000</v>
      </c>
      <c r="K305" s="22">
        <v>52300000</v>
      </c>
      <c r="L305" s="23">
        <f t="shared" si="0"/>
        <v>32300000</v>
      </c>
      <c r="M305" s="21">
        <f t="shared" si="9"/>
        <v>2012</v>
      </c>
      <c r="N305" t="str">
        <f t="shared" si="10"/>
        <v>October</v>
      </c>
    </row>
    <row r="306" spans="1:14" ht="12.75" x14ac:dyDescent="0.2">
      <c r="A306" s="20" t="s">
        <v>1869</v>
      </c>
      <c r="B306" s="27">
        <v>41229</v>
      </c>
      <c r="C306" s="5" t="s">
        <v>63</v>
      </c>
      <c r="D306" s="21" t="s">
        <v>1150</v>
      </c>
      <c r="E306" s="2" t="s">
        <v>184</v>
      </c>
      <c r="F306" s="2" t="s">
        <v>1151</v>
      </c>
      <c r="G306" s="2" t="s">
        <v>1871</v>
      </c>
      <c r="H306" s="2" t="s">
        <v>930</v>
      </c>
      <c r="I306" s="2" t="s">
        <v>1288</v>
      </c>
      <c r="J306" s="22">
        <v>21000000</v>
      </c>
      <c r="K306" s="22">
        <v>236400000</v>
      </c>
      <c r="L306" s="23">
        <f t="shared" si="0"/>
        <v>215400000</v>
      </c>
      <c r="M306" s="21">
        <f t="shared" si="9"/>
        <v>2012</v>
      </c>
      <c r="N306" t="str">
        <f t="shared" si="10"/>
        <v>November</v>
      </c>
    </row>
    <row r="307" spans="1:14" ht="12.75" x14ac:dyDescent="0.2">
      <c r="A307" s="20" t="s">
        <v>1872</v>
      </c>
      <c r="B307" s="27">
        <v>41870</v>
      </c>
      <c r="C307" s="5" t="s">
        <v>32</v>
      </c>
      <c r="D307" s="21" t="s">
        <v>1874</v>
      </c>
      <c r="E307" s="2" t="s">
        <v>746</v>
      </c>
      <c r="F307" s="2" t="s">
        <v>1876</v>
      </c>
      <c r="G307" s="2" t="s">
        <v>831</v>
      </c>
      <c r="H307" s="2" t="s">
        <v>454</v>
      </c>
      <c r="I307" s="2" t="s">
        <v>1236</v>
      </c>
      <c r="J307" s="22">
        <v>65000000</v>
      </c>
      <c r="K307" s="22">
        <v>39400000</v>
      </c>
      <c r="L307" s="23">
        <f t="shared" si="0"/>
        <v>-25600000</v>
      </c>
      <c r="M307" s="21">
        <f t="shared" si="9"/>
        <v>2014</v>
      </c>
      <c r="N307" t="str">
        <f t="shared" si="10"/>
        <v>August</v>
      </c>
    </row>
    <row r="308" spans="1:14" ht="12.75" x14ac:dyDescent="0.2">
      <c r="A308" s="20" t="s">
        <v>1877</v>
      </c>
      <c r="B308" s="27">
        <v>41194</v>
      </c>
      <c r="C308" s="5" t="s">
        <v>16</v>
      </c>
      <c r="D308" s="21" t="s">
        <v>590</v>
      </c>
      <c r="E308" s="2" t="s">
        <v>379</v>
      </c>
      <c r="F308" s="2" t="s">
        <v>1879</v>
      </c>
      <c r="G308" s="2" t="s">
        <v>1880</v>
      </c>
      <c r="H308" s="2" t="s">
        <v>1881</v>
      </c>
      <c r="I308" s="9"/>
      <c r="J308" s="22">
        <v>3000000</v>
      </c>
      <c r="K308" s="22">
        <v>77700000</v>
      </c>
      <c r="L308" s="23">
        <f t="shared" si="0"/>
        <v>74700000</v>
      </c>
      <c r="M308" s="21">
        <f t="shared" si="9"/>
        <v>2012</v>
      </c>
      <c r="N308" t="str">
        <f t="shared" si="10"/>
        <v>October</v>
      </c>
    </row>
    <row r="309" spans="1:14" ht="12.75" x14ac:dyDescent="0.2">
      <c r="A309" s="20" t="s">
        <v>1882</v>
      </c>
      <c r="B309" s="27">
        <v>42237</v>
      </c>
      <c r="C309" s="5" t="s">
        <v>16</v>
      </c>
      <c r="D309" s="21" t="s">
        <v>1884</v>
      </c>
      <c r="E309" s="2" t="s">
        <v>1885</v>
      </c>
      <c r="F309" s="2" t="s">
        <v>1886</v>
      </c>
      <c r="G309" s="9"/>
      <c r="H309" s="9"/>
      <c r="I309" s="9"/>
      <c r="J309" s="22">
        <v>10000000</v>
      </c>
      <c r="K309" s="22">
        <v>52900000</v>
      </c>
      <c r="L309" s="23">
        <f t="shared" si="0"/>
        <v>42900000</v>
      </c>
      <c r="M309" s="21">
        <f t="shared" si="9"/>
        <v>2015</v>
      </c>
      <c r="N309" t="str">
        <f t="shared" si="10"/>
        <v>August</v>
      </c>
    </row>
    <row r="310" spans="1:14" ht="12.75" x14ac:dyDescent="0.2">
      <c r="A310" s="20" t="s">
        <v>1887</v>
      </c>
      <c r="B310" s="27">
        <v>42356</v>
      </c>
      <c r="C310" s="5" t="s">
        <v>41</v>
      </c>
      <c r="D310" s="21" t="s">
        <v>1603</v>
      </c>
      <c r="E310" s="2" t="s">
        <v>1889</v>
      </c>
      <c r="F310" s="2" t="s">
        <v>1890</v>
      </c>
      <c r="G310" s="2" t="s">
        <v>1891</v>
      </c>
      <c r="H310" s="2" t="s">
        <v>808</v>
      </c>
      <c r="I310" s="9"/>
      <c r="J310" s="22">
        <v>30000000</v>
      </c>
      <c r="K310" s="22">
        <v>105000000</v>
      </c>
      <c r="L310" s="23">
        <f t="shared" si="0"/>
        <v>75000000</v>
      </c>
      <c r="M310" s="21">
        <f t="shared" si="9"/>
        <v>2015</v>
      </c>
      <c r="N310" t="str">
        <f t="shared" si="10"/>
        <v>December</v>
      </c>
    </row>
    <row r="311" spans="1:14" ht="12.75" x14ac:dyDescent="0.2">
      <c r="A311" s="20" t="s">
        <v>1892</v>
      </c>
      <c r="B311" s="27">
        <v>41327</v>
      </c>
      <c r="C311" s="5" t="s">
        <v>23</v>
      </c>
      <c r="D311" s="21" t="s">
        <v>1894</v>
      </c>
      <c r="E311" s="2" t="s">
        <v>448</v>
      </c>
      <c r="F311" s="2" t="s">
        <v>1115</v>
      </c>
      <c r="G311" s="2" t="s">
        <v>1750</v>
      </c>
      <c r="H311" s="2" t="s">
        <v>1163</v>
      </c>
      <c r="I311" s="9"/>
      <c r="J311" s="22">
        <v>15000000</v>
      </c>
      <c r="K311" s="22">
        <v>57800000</v>
      </c>
      <c r="L311" s="23">
        <f t="shared" si="0"/>
        <v>42800000</v>
      </c>
      <c r="M311" s="21">
        <f t="shared" si="9"/>
        <v>2013</v>
      </c>
      <c r="N311" t="str">
        <f t="shared" si="10"/>
        <v>February</v>
      </c>
    </row>
    <row r="312" spans="1:14" ht="12.75" x14ac:dyDescent="0.2">
      <c r="A312" s="20" t="s">
        <v>1895</v>
      </c>
      <c r="B312" s="27">
        <v>41061</v>
      </c>
      <c r="C312" s="5" t="s">
        <v>23</v>
      </c>
      <c r="D312" s="21" t="s">
        <v>1897</v>
      </c>
      <c r="E312" s="2" t="s">
        <v>1184</v>
      </c>
      <c r="F312" s="2" t="s">
        <v>215</v>
      </c>
      <c r="G312" s="2" t="s">
        <v>358</v>
      </c>
      <c r="H312" s="2" t="s">
        <v>1898</v>
      </c>
      <c r="I312" s="2" t="s">
        <v>1899</v>
      </c>
      <c r="J312" s="22">
        <v>170000000</v>
      </c>
      <c r="K312" s="22">
        <v>396600000</v>
      </c>
      <c r="L312" s="23">
        <f t="shared" si="0"/>
        <v>226600000</v>
      </c>
      <c r="M312" s="21">
        <f t="shared" si="9"/>
        <v>2012</v>
      </c>
      <c r="N312" t="str">
        <f t="shared" si="10"/>
        <v>June</v>
      </c>
    </row>
    <row r="313" spans="1:14" ht="12.75" x14ac:dyDescent="0.2">
      <c r="A313" s="20" t="s">
        <v>1900</v>
      </c>
      <c r="B313" s="27">
        <v>41698</v>
      </c>
      <c r="C313" s="5" t="s">
        <v>63</v>
      </c>
      <c r="D313" s="21" t="s">
        <v>1902</v>
      </c>
      <c r="E313" s="2" t="s">
        <v>1903</v>
      </c>
      <c r="F313" s="2" t="s">
        <v>1904</v>
      </c>
      <c r="G313" s="2" t="s">
        <v>1905</v>
      </c>
      <c r="H313" s="9"/>
      <c r="I313" s="9"/>
      <c r="J313" s="22">
        <v>22000000</v>
      </c>
      <c r="K313" s="22">
        <v>67800000</v>
      </c>
      <c r="L313" s="23">
        <f t="shared" si="0"/>
        <v>45800000</v>
      </c>
      <c r="M313" s="21">
        <f t="shared" si="9"/>
        <v>2014</v>
      </c>
      <c r="N313" t="str">
        <f t="shared" si="10"/>
        <v>February</v>
      </c>
    </row>
    <row r="314" spans="1:14" ht="12.75" x14ac:dyDescent="0.2">
      <c r="A314" s="20" t="s">
        <v>1906</v>
      </c>
      <c r="B314" s="27">
        <v>42139</v>
      </c>
      <c r="C314" s="5" t="s">
        <v>63</v>
      </c>
      <c r="D314" s="21" t="s">
        <v>1908</v>
      </c>
      <c r="E314" s="2" t="s">
        <v>1909</v>
      </c>
      <c r="F314" s="9"/>
      <c r="G314" s="9"/>
      <c r="H314" s="9"/>
      <c r="I314" s="9"/>
      <c r="J314" s="22">
        <v>1500000</v>
      </c>
      <c r="K314" s="22">
        <v>6200000</v>
      </c>
      <c r="L314" s="23">
        <f t="shared" si="0"/>
        <v>4700000</v>
      </c>
      <c r="M314" s="21">
        <f t="shared" si="9"/>
        <v>2015</v>
      </c>
      <c r="N314" t="str">
        <f t="shared" si="10"/>
        <v>May</v>
      </c>
    </row>
    <row r="315" spans="1:14" ht="12.75" x14ac:dyDescent="0.2">
      <c r="A315" s="20" t="s">
        <v>1910</v>
      </c>
      <c r="B315" s="27">
        <v>42170</v>
      </c>
      <c r="C315" s="5" t="s">
        <v>63</v>
      </c>
      <c r="D315" s="21" t="s">
        <v>1498</v>
      </c>
      <c r="E315" s="2" t="s">
        <v>717</v>
      </c>
      <c r="F315" s="2" t="s">
        <v>123</v>
      </c>
      <c r="G315" s="2" t="s">
        <v>1912</v>
      </c>
      <c r="H315" s="2" t="s">
        <v>1913</v>
      </c>
      <c r="I315" s="2" t="s">
        <v>1914</v>
      </c>
      <c r="J315" s="22">
        <v>30000000</v>
      </c>
      <c r="K315" s="22">
        <v>92000000</v>
      </c>
      <c r="L315" s="23">
        <f t="shared" si="0"/>
        <v>62000000</v>
      </c>
      <c r="M315" s="21">
        <f t="shared" si="9"/>
        <v>2015</v>
      </c>
      <c r="N315" t="str">
        <f t="shared" si="10"/>
        <v>June</v>
      </c>
    </row>
    <row r="316" spans="1:14" ht="12.75" x14ac:dyDescent="0.2">
      <c r="A316" s="20" t="s">
        <v>1915</v>
      </c>
      <c r="B316" s="27">
        <v>42250</v>
      </c>
      <c r="C316" s="5" t="s">
        <v>63</v>
      </c>
      <c r="D316" s="21" t="s">
        <v>1917</v>
      </c>
      <c r="E316" s="2" t="s">
        <v>1487</v>
      </c>
      <c r="F316" s="2" t="s">
        <v>1423</v>
      </c>
      <c r="G316" s="2" t="s">
        <v>123</v>
      </c>
      <c r="H316" s="2" t="s">
        <v>1581</v>
      </c>
      <c r="I316" s="2" t="s">
        <v>1918</v>
      </c>
      <c r="J316" s="22">
        <v>20000000</v>
      </c>
      <c r="K316" s="22">
        <v>88300000</v>
      </c>
      <c r="L316" s="23">
        <f t="shared" si="0"/>
        <v>68300000</v>
      </c>
      <c r="M316" s="21">
        <f t="shared" si="9"/>
        <v>2015</v>
      </c>
      <c r="N316" t="str">
        <f t="shared" si="10"/>
        <v>September</v>
      </c>
    </row>
    <row r="317" spans="1:14" ht="12.75" x14ac:dyDescent="0.2">
      <c r="A317" s="20" t="s">
        <v>1919</v>
      </c>
      <c r="B317" s="27">
        <v>42139</v>
      </c>
      <c r="C317" s="5" t="s">
        <v>23</v>
      </c>
      <c r="D317" s="21" t="s">
        <v>864</v>
      </c>
      <c r="E317" s="2" t="s">
        <v>865</v>
      </c>
      <c r="F317" s="2" t="s">
        <v>1334</v>
      </c>
      <c r="G317" s="2" t="s">
        <v>241</v>
      </c>
      <c r="H317" s="2" t="s">
        <v>1921</v>
      </c>
      <c r="I317" s="2" t="s">
        <v>242</v>
      </c>
      <c r="J317" s="22">
        <v>65000000</v>
      </c>
      <c r="K317" s="22">
        <v>235700000</v>
      </c>
      <c r="L317" s="23">
        <f t="shared" si="0"/>
        <v>170700000</v>
      </c>
      <c r="M317" s="21">
        <f t="shared" si="9"/>
        <v>2015</v>
      </c>
      <c r="N317" t="str">
        <f t="shared" si="10"/>
        <v>May</v>
      </c>
    </row>
    <row r="318" spans="1:14" ht="12.75" x14ac:dyDescent="0.2">
      <c r="A318" s="20" t="s">
        <v>1922</v>
      </c>
      <c r="B318" s="27">
        <v>41887</v>
      </c>
      <c r="C318" s="5" t="s">
        <v>41</v>
      </c>
      <c r="D318" s="21" t="s">
        <v>1924</v>
      </c>
      <c r="E318" s="2" t="s">
        <v>187</v>
      </c>
      <c r="F318" s="2" t="s">
        <v>865</v>
      </c>
      <c r="G318" s="2" t="s">
        <v>1925</v>
      </c>
      <c r="H318" s="2" t="s">
        <v>1926</v>
      </c>
      <c r="I318" s="2" t="s">
        <v>1927</v>
      </c>
      <c r="J318" s="22">
        <v>13000000</v>
      </c>
      <c r="K318" s="22">
        <v>54800000</v>
      </c>
      <c r="L318" s="23">
        <f t="shared" si="0"/>
        <v>41800000</v>
      </c>
      <c r="M318" s="21">
        <f t="shared" si="9"/>
        <v>2014</v>
      </c>
      <c r="N318" t="str">
        <f t="shared" si="10"/>
        <v>September</v>
      </c>
    </row>
    <row r="319" spans="1:14" ht="12.75" x14ac:dyDescent="0.2">
      <c r="A319" s="20" t="s">
        <v>1928</v>
      </c>
      <c r="B319" s="27">
        <v>41859</v>
      </c>
      <c r="C319" s="5" t="s">
        <v>969</v>
      </c>
      <c r="D319" s="21" t="s">
        <v>1930</v>
      </c>
      <c r="E319" s="2" t="s">
        <v>1932</v>
      </c>
      <c r="F319" s="2" t="s">
        <v>1933</v>
      </c>
      <c r="G319" s="2" t="s">
        <v>1934</v>
      </c>
      <c r="H319" s="2" t="s">
        <v>1935</v>
      </c>
      <c r="I319" s="2" t="s">
        <v>1936</v>
      </c>
      <c r="J319" s="22">
        <v>35000000</v>
      </c>
      <c r="K319" s="22">
        <v>196400000</v>
      </c>
      <c r="L319" s="23">
        <f t="shared" si="0"/>
        <v>161400000</v>
      </c>
      <c r="M319" s="21">
        <f t="shared" si="9"/>
        <v>2014</v>
      </c>
      <c r="N319" t="str">
        <f t="shared" si="10"/>
        <v>August</v>
      </c>
    </row>
    <row r="320" spans="1:14" ht="12.75" x14ac:dyDescent="0.2">
      <c r="A320" s="20" t="s">
        <v>1937</v>
      </c>
      <c r="B320" s="27">
        <v>42573</v>
      </c>
      <c r="C320" s="5" t="s">
        <v>23</v>
      </c>
      <c r="D320" s="21" t="s">
        <v>772</v>
      </c>
      <c r="E320" s="2" t="s">
        <v>1097</v>
      </c>
      <c r="F320" s="2" t="s">
        <v>964</v>
      </c>
      <c r="G320" s="2" t="s">
        <v>1939</v>
      </c>
      <c r="H320" s="2" t="s">
        <v>1740</v>
      </c>
      <c r="I320" s="2" t="s">
        <v>1027</v>
      </c>
      <c r="J320" s="22">
        <v>185000000</v>
      </c>
      <c r="K320" s="22">
        <v>243000000</v>
      </c>
      <c r="L320" s="23">
        <f t="shared" si="0"/>
        <v>58000000</v>
      </c>
      <c r="M320" s="21">
        <f t="shared" si="9"/>
        <v>2016</v>
      </c>
      <c r="N320" t="str">
        <f t="shared" si="10"/>
        <v>July</v>
      </c>
    </row>
    <row r="321" spans="1:14" ht="12.75" x14ac:dyDescent="0.2">
      <c r="A321" s="20" t="s">
        <v>1940</v>
      </c>
      <c r="B321" s="27">
        <v>41859</v>
      </c>
      <c r="C321" s="5" t="s">
        <v>63</v>
      </c>
      <c r="D321" s="21" t="s">
        <v>1942</v>
      </c>
      <c r="E321" s="2" t="s">
        <v>1123</v>
      </c>
      <c r="F321" s="2" t="s">
        <v>1943</v>
      </c>
      <c r="G321" s="2" t="s">
        <v>1944</v>
      </c>
      <c r="H321" s="2" t="s">
        <v>1945</v>
      </c>
      <c r="I321" s="2" t="s">
        <v>1946</v>
      </c>
      <c r="J321" s="22">
        <v>45000000</v>
      </c>
      <c r="K321" s="22">
        <v>86200000</v>
      </c>
      <c r="L321" s="23">
        <f t="shared" si="0"/>
        <v>41200000</v>
      </c>
      <c r="M321" s="21">
        <f t="shared" si="9"/>
        <v>2014</v>
      </c>
      <c r="N321" t="str">
        <f t="shared" si="10"/>
        <v>August</v>
      </c>
    </row>
    <row r="322" spans="1:14" ht="12.75" x14ac:dyDescent="0.2">
      <c r="A322" s="20" t="s">
        <v>1947</v>
      </c>
      <c r="B322" s="27">
        <v>42252</v>
      </c>
      <c r="C322" s="5" t="s">
        <v>62</v>
      </c>
      <c r="D322" s="21" t="s">
        <v>1949</v>
      </c>
      <c r="E322" s="2" t="s">
        <v>1677</v>
      </c>
      <c r="F322" s="2" t="s">
        <v>1190</v>
      </c>
      <c r="G322" s="2" t="s">
        <v>626</v>
      </c>
      <c r="H322" s="2" t="s">
        <v>682</v>
      </c>
      <c r="I322" s="2" t="s">
        <v>1950</v>
      </c>
      <c r="J322" s="22">
        <v>30000000</v>
      </c>
      <c r="K322" s="22">
        <v>34400000</v>
      </c>
      <c r="L322" s="23">
        <f t="shared" si="0"/>
        <v>4400000</v>
      </c>
      <c r="M322" s="21">
        <f t="shared" ref="M322:M385" si="11">YEAR(B322)</f>
        <v>2015</v>
      </c>
      <c r="N322" t="str">
        <f t="shared" ref="N322:N385" si="12">TEXT(B322, "mmmm")</f>
        <v>September</v>
      </c>
    </row>
    <row r="323" spans="1:14" ht="12.75" x14ac:dyDescent="0.2">
      <c r="A323" s="20" t="s">
        <v>1951</v>
      </c>
      <c r="B323" s="27">
        <v>42227</v>
      </c>
      <c r="C323" s="5" t="s">
        <v>62</v>
      </c>
      <c r="D323" s="21" t="s">
        <v>1953</v>
      </c>
      <c r="E323" s="2" t="s">
        <v>1954</v>
      </c>
      <c r="F323" s="2" t="s">
        <v>643</v>
      </c>
      <c r="G323" s="2" t="s">
        <v>1955</v>
      </c>
      <c r="H323" s="2" t="s">
        <v>1956</v>
      </c>
      <c r="I323" s="2" t="s">
        <v>1957</v>
      </c>
      <c r="J323" s="22">
        <v>50000000</v>
      </c>
      <c r="K323" s="22">
        <v>201600000</v>
      </c>
      <c r="L323" s="23">
        <f t="shared" si="0"/>
        <v>151600000</v>
      </c>
      <c r="M323" s="21">
        <f t="shared" si="11"/>
        <v>2015</v>
      </c>
      <c r="N323" t="str">
        <f t="shared" si="12"/>
        <v>August</v>
      </c>
    </row>
    <row r="324" spans="1:14" ht="12.75" x14ac:dyDescent="0.2">
      <c r="A324" s="20" t="s">
        <v>1958</v>
      </c>
      <c r="B324" s="27">
        <v>42251</v>
      </c>
      <c r="C324" s="5" t="s">
        <v>63</v>
      </c>
      <c r="D324" s="21" t="s">
        <v>1960</v>
      </c>
      <c r="E324" s="2" t="s">
        <v>1961</v>
      </c>
      <c r="F324" s="2" t="s">
        <v>557</v>
      </c>
      <c r="G324" s="2" t="s">
        <v>785</v>
      </c>
      <c r="H324" s="2" t="s">
        <v>506</v>
      </c>
      <c r="I324" s="2" t="s">
        <v>1962</v>
      </c>
      <c r="J324" s="22">
        <v>14000000</v>
      </c>
      <c r="K324" s="22">
        <v>32000000</v>
      </c>
      <c r="L324" s="23">
        <f t="shared" si="0"/>
        <v>18000000</v>
      </c>
      <c r="M324" s="21">
        <f t="shared" si="11"/>
        <v>2015</v>
      </c>
      <c r="N324" t="str">
        <f t="shared" si="12"/>
        <v>September</v>
      </c>
    </row>
    <row r="325" spans="1:14" ht="12.75" x14ac:dyDescent="0.2">
      <c r="A325" s="20" t="s">
        <v>1963</v>
      </c>
      <c r="B325" s="27">
        <v>42587</v>
      </c>
      <c r="C325" s="5" t="s">
        <v>23</v>
      </c>
      <c r="D325" s="21" t="s">
        <v>716</v>
      </c>
      <c r="E325" s="2" t="s">
        <v>161</v>
      </c>
      <c r="F325" s="2" t="s">
        <v>1965</v>
      </c>
      <c r="G325" s="2" t="s">
        <v>1966</v>
      </c>
      <c r="H325" s="2" t="s">
        <v>490</v>
      </c>
      <c r="I325" s="2" t="s">
        <v>316</v>
      </c>
      <c r="J325" s="22">
        <v>175000000</v>
      </c>
      <c r="K325" s="22">
        <v>636700000</v>
      </c>
      <c r="L325" s="23">
        <f t="shared" si="0"/>
        <v>461700000</v>
      </c>
      <c r="M325" s="21">
        <f t="shared" si="11"/>
        <v>2016</v>
      </c>
      <c r="N325" t="str">
        <f t="shared" si="12"/>
        <v>August</v>
      </c>
    </row>
    <row r="326" spans="1:14" ht="12.75" x14ac:dyDescent="0.2">
      <c r="A326" s="20" t="s">
        <v>1967</v>
      </c>
      <c r="B326" s="27">
        <v>41187</v>
      </c>
      <c r="C326" s="5" t="s">
        <v>23</v>
      </c>
      <c r="D326" s="21" t="s">
        <v>1969</v>
      </c>
      <c r="E326" s="2" t="s">
        <v>138</v>
      </c>
      <c r="F326" s="2" t="s">
        <v>940</v>
      </c>
      <c r="G326" s="2" t="s">
        <v>1249</v>
      </c>
      <c r="H326" s="2" t="s">
        <v>1970</v>
      </c>
      <c r="I326" s="2" t="s">
        <v>210</v>
      </c>
      <c r="J326" s="22">
        <v>43000000</v>
      </c>
      <c r="K326" s="22">
        <v>376100000</v>
      </c>
      <c r="L326" s="23">
        <f t="shared" si="0"/>
        <v>333100000</v>
      </c>
      <c r="M326" s="21">
        <f t="shared" si="11"/>
        <v>2012</v>
      </c>
      <c r="N326" t="str">
        <f t="shared" si="12"/>
        <v>October</v>
      </c>
    </row>
    <row r="327" spans="1:14" ht="12.75" x14ac:dyDescent="0.2">
      <c r="A327" s="20" t="s">
        <v>1971</v>
      </c>
      <c r="B327" s="27">
        <v>41822</v>
      </c>
      <c r="C327" s="5" t="s">
        <v>41</v>
      </c>
      <c r="D327" s="21" t="s">
        <v>726</v>
      </c>
      <c r="E327" s="2" t="s">
        <v>865</v>
      </c>
      <c r="F327" s="2" t="s">
        <v>1115</v>
      </c>
      <c r="G327" s="2" t="s">
        <v>134</v>
      </c>
      <c r="H327" s="2" t="s">
        <v>107</v>
      </c>
      <c r="I327" s="2" t="s">
        <v>1973</v>
      </c>
      <c r="J327" s="22">
        <v>20000000</v>
      </c>
      <c r="K327" s="22">
        <v>100500000</v>
      </c>
      <c r="L327" s="23">
        <f t="shared" si="0"/>
        <v>80500000</v>
      </c>
      <c r="M327" s="21">
        <f t="shared" si="11"/>
        <v>2014</v>
      </c>
      <c r="N327" t="str">
        <f t="shared" si="12"/>
        <v>July</v>
      </c>
    </row>
    <row r="328" spans="1:14" ht="12.75" x14ac:dyDescent="0.2">
      <c r="A328" s="20" t="s">
        <v>1974</v>
      </c>
      <c r="B328" s="27">
        <v>41089</v>
      </c>
      <c r="C328" s="5" t="s">
        <v>41</v>
      </c>
      <c r="D328" s="21" t="s">
        <v>1976</v>
      </c>
      <c r="E328" s="2" t="s">
        <v>34</v>
      </c>
      <c r="F328" s="2" t="s">
        <v>268</v>
      </c>
      <c r="G328" s="2" t="s">
        <v>1976</v>
      </c>
      <c r="H328" s="2" t="s">
        <v>1977</v>
      </c>
      <c r="I328" s="2" t="s">
        <v>595</v>
      </c>
      <c r="J328" s="22">
        <v>51000000</v>
      </c>
      <c r="K328" s="22">
        <v>549400000</v>
      </c>
      <c r="L328" s="23">
        <f t="shared" si="0"/>
        <v>498400000</v>
      </c>
      <c r="M328" s="21">
        <f t="shared" si="11"/>
        <v>2012</v>
      </c>
      <c r="N328" t="str">
        <f t="shared" si="12"/>
        <v>June</v>
      </c>
    </row>
    <row r="329" spans="1:14" ht="12.75" x14ac:dyDescent="0.2">
      <c r="A329" s="20" t="s">
        <v>1978</v>
      </c>
      <c r="B329" s="27">
        <v>42179</v>
      </c>
      <c r="C329" s="5" t="s">
        <v>41</v>
      </c>
      <c r="D329" s="21" t="s">
        <v>1976</v>
      </c>
      <c r="E329" s="2" t="s">
        <v>1980</v>
      </c>
      <c r="F329" s="2" t="s">
        <v>1981</v>
      </c>
      <c r="G329" s="2" t="s">
        <v>1976</v>
      </c>
      <c r="H329" s="2" t="s">
        <v>739</v>
      </c>
      <c r="I329" s="2" t="s">
        <v>1977</v>
      </c>
      <c r="J329" s="22">
        <v>68000000</v>
      </c>
      <c r="K329" s="22">
        <v>216700000</v>
      </c>
      <c r="L329" s="23">
        <f t="shared" si="0"/>
        <v>148700000</v>
      </c>
      <c r="M329" s="21">
        <f t="shared" si="11"/>
        <v>2015</v>
      </c>
      <c r="N329" t="str">
        <f t="shared" si="12"/>
        <v>June</v>
      </c>
    </row>
    <row r="330" spans="1:14" ht="12.75" x14ac:dyDescent="0.2">
      <c r="A330" s="20" t="s">
        <v>1982</v>
      </c>
      <c r="B330" s="27">
        <v>41849</v>
      </c>
      <c r="C330" s="5" t="s">
        <v>23</v>
      </c>
      <c r="D330" s="21" t="s">
        <v>1984</v>
      </c>
      <c r="E330" s="2" t="s">
        <v>1985</v>
      </c>
      <c r="F330" s="2" t="s">
        <v>1986</v>
      </c>
      <c r="G330" s="2" t="s">
        <v>1987</v>
      </c>
      <c r="H330" s="2" t="s">
        <v>1988</v>
      </c>
      <c r="I330" s="2" t="s">
        <v>1989</v>
      </c>
      <c r="J330" s="22">
        <v>125000000</v>
      </c>
      <c r="K330" s="22">
        <v>493300000</v>
      </c>
      <c r="L330" s="23">
        <f t="shared" si="0"/>
        <v>368300000</v>
      </c>
      <c r="M330" s="21">
        <f t="shared" si="11"/>
        <v>2014</v>
      </c>
      <c r="N330" t="str">
        <f t="shared" si="12"/>
        <v>July</v>
      </c>
    </row>
    <row r="331" spans="1:14" ht="25.5" x14ac:dyDescent="0.2">
      <c r="A331" s="20" t="s">
        <v>1990</v>
      </c>
      <c r="B331" s="27">
        <v>42512</v>
      </c>
      <c r="C331" s="5" t="s">
        <v>23</v>
      </c>
      <c r="D331" s="21" t="s">
        <v>687</v>
      </c>
      <c r="E331" s="2" t="s">
        <v>1985</v>
      </c>
      <c r="F331" s="2" t="s">
        <v>1992</v>
      </c>
      <c r="G331" s="2" t="s">
        <v>1993</v>
      </c>
      <c r="H331" s="2" t="s">
        <v>1994</v>
      </c>
      <c r="I331" s="2" t="s">
        <v>1995</v>
      </c>
      <c r="J331" s="22">
        <v>135000000</v>
      </c>
      <c r="K331" s="22">
        <v>242500000</v>
      </c>
      <c r="L331" s="23">
        <f t="shared" si="0"/>
        <v>107500000</v>
      </c>
      <c r="M331" s="21">
        <f t="shared" si="11"/>
        <v>2016</v>
      </c>
      <c r="N331" t="str">
        <f t="shared" si="12"/>
        <v>May</v>
      </c>
    </row>
    <row r="332" spans="1:14" ht="12.75" x14ac:dyDescent="0.2">
      <c r="A332" s="20" t="s">
        <v>1996</v>
      </c>
      <c r="B332" s="27">
        <v>42177</v>
      </c>
      <c r="C332" s="5" t="s">
        <v>158</v>
      </c>
      <c r="D332" s="21" t="s">
        <v>1998</v>
      </c>
      <c r="E332" s="2" t="s">
        <v>1809</v>
      </c>
      <c r="F332" s="2" t="s">
        <v>1999</v>
      </c>
      <c r="G332" s="2" t="s">
        <v>1326</v>
      </c>
      <c r="H332" s="2" t="s">
        <v>492</v>
      </c>
      <c r="I332" s="2" t="s">
        <v>88</v>
      </c>
      <c r="J332" s="22">
        <v>155000000</v>
      </c>
      <c r="K332" s="22">
        <v>440600000</v>
      </c>
      <c r="L332" s="23">
        <f t="shared" si="0"/>
        <v>285600000</v>
      </c>
      <c r="M332" s="21">
        <f t="shared" si="11"/>
        <v>2015</v>
      </c>
      <c r="N332" t="str">
        <f t="shared" si="12"/>
        <v>June</v>
      </c>
    </row>
    <row r="333" spans="1:14" ht="12.75" x14ac:dyDescent="0.2">
      <c r="A333" s="20" t="s">
        <v>2000</v>
      </c>
      <c r="B333" s="27">
        <v>41278</v>
      </c>
      <c r="C333" s="5" t="s">
        <v>16</v>
      </c>
      <c r="D333" s="21" t="s">
        <v>2002</v>
      </c>
      <c r="E333" s="2" t="s">
        <v>1598</v>
      </c>
      <c r="F333" s="2" t="s">
        <v>2003</v>
      </c>
      <c r="G333" s="2" t="s">
        <v>2004</v>
      </c>
      <c r="H333" s="2" t="s">
        <v>2005</v>
      </c>
      <c r="I333" s="2" t="s">
        <v>2006</v>
      </c>
      <c r="J333" s="22">
        <v>20000000</v>
      </c>
      <c r="K333" s="22">
        <v>47200000</v>
      </c>
      <c r="L333" s="23">
        <f t="shared" si="0"/>
        <v>27200000</v>
      </c>
      <c r="M333" s="21">
        <f t="shared" si="11"/>
        <v>2013</v>
      </c>
      <c r="N333" t="str">
        <f t="shared" si="12"/>
        <v>January</v>
      </c>
    </row>
    <row r="334" spans="1:14" ht="12.75" x14ac:dyDescent="0.2">
      <c r="A334" s="20" t="s">
        <v>2007</v>
      </c>
      <c r="B334" s="27">
        <v>41666</v>
      </c>
      <c r="C334" s="5" t="s">
        <v>41</v>
      </c>
      <c r="D334" s="21" t="s">
        <v>2009</v>
      </c>
      <c r="E334" s="2" t="s">
        <v>653</v>
      </c>
      <c r="F334" s="2" t="s">
        <v>497</v>
      </c>
      <c r="G334" s="2" t="s">
        <v>768</v>
      </c>
      <c r="H334" s="2" t="s">
        <v>110</v>
      </c>
      <c r="I334" s="2" t="s">
        <v>754</v>
      </c>
      <c r="J334" s="22">
        <v>8000000</v>
      </c>
      <c r="K334" s="22">
        <v>40500000</v>
      </c>
      <c r="L334" s="23">
        <f t="shared" si="0"/>
        <v>32500000</v>
      </c>
      <c r="M334" s="21">
        <f t="shared" si="11"/>
        <v>2014</v>
      </c>
      <c r="N334" t="str">
        <f t="shared" si="12"/>
        <v>January</v>
      </c>
    </row>
    <row r="335" spans="1:14" ht="12.75" x14ac:dyDescent="0.2">
      <c r="A335" s="20" t="s">
        <v>2010</v>
      </c>
      <c r="B335" s="27">
        <v>42222</v>
      </c>
      <c r="C335" s="5" t="s">
        <v>63</v>
      </c>
      <c r="D335" s="21" t="s">
        <v>1347</v>
      </c>
      <c r="E335" s="2" t="s">
        <v>2012</v>
      </c>
      <c r="F335" s="2" t="s">
        <v>55</v>
      </c>
      <c r="G335" s="2" t="s">
        <v>895</v>
      </c>
      <c r="H335" s="2" t="s">
        <v>2013</v>
      </c>
      <c r="I335" s="2" t="s">
        <v>2014</v>
      </c>
      <c r="J335" s="22">
        <v>26000000</v>
      </c>
      <c r="K335" s="22">
        <v>24900000</v>
      </c>
      <c r="L335" s="23">
        <f t="shared" si="0"/>
        <v>-1100000</v>
      </c>
      <c r="M335" s="21">
        <f t="shared" si="11"/>
        <v>2015</v>
      </c>
      <c r="N335" t="str">
        <f t="shared" si="12"/>
        <v>August</v>
      </c>
    </row>
    <row r="336" spans="1:14" ht="12.75" x14ac:dyDescent="0.2">
      <c r="A336" s="20" t="s">
        <v>2015</v>
      </c>
      <c r="B336" s="27">
        <v>42391</v>
      </c>
      <c r="C336" s="5" t="s">
        <v>158</v>
      </c>
      <c r="D336" s="21" t="s">
        <v>2017</v>
      </c>
      <c r="E336" s="2" t="s">
        <v>1031</v>
      </c>
      <c r="F336" s="2" t="s">
        <v>2018</v>
      </c>
      <c r="G336" s="2" t="s">
        <v>2019</v>
      </c>
      <c r="H336" s="2" t="s">
        <v>1581</v>
      </c>
      <c r="I336" s="2" t="s">
        <v>2020</v>
      </c>
      <c r="J336" s="22">
        <v>35000000</v>
      </c>
      <c r="K336" s="22">
        <v>110700000</v>
      </c>
      <c r="L336" s="23">
        <f t="shared" si="0"/>
        <v>75700000</v>
      </c>
      <c r="M336" s="21">
        <f t="shared" si="11"/>
        <v>2016</v>
      </c>
      <c r="N336" t="str">
        <f t="shared" si="12"/>
        <v>January</v>
      </c>
    </row>
    <row r="337" spans="1:14" ht="12.75" x14ac:dyDescent="0.2">
      <c r="A337" s="20" t="s">
        <v>2021</v>
      </c>
      <c r="B337" s="27">
        <v>42118</v>
      </c>
      <c r="C337" s="5" t="s">
        <v>182</v>
      </c>
      <c r="D337" s="21" t="s">
        <v>2023</v>
      </c>
      <c r="E337" s="2" t="s">
        <v>1823</v>
      </c>
      <c r="F337" s="2" t="s">
        <v>2024</v>
      </c>
      <c r="G337" s="2" t="s">
        <v>65</v>
      </c>
      <c r="H337" s="2" t="s">
        <v>2025</v>
      </c>
      <c r="I337" s="2" t="s">
        <v>2026</v>
      </c>
      <c r="J337" s="22">
        <v>25000000</v>
      </c>
      <c r="K337" s="22">
        <v>65700000</v>
      </c>
      <c r="L337" s="23">
        <f t="shared" si="0"/>
        <v>40700000</v>
      </c>
      <c r="M337" s="21">
        <f t="shared" si="11"/>
        <v>2015</v>
      </c>
      <c r="N337" t="str">
        <f t="shared" si="12"/>
        <v>April</v>
      </c>
    </row>
    <row r="338" spans="1:14" ht="12.75" x14ac:dyDescent="0.2">
      <c r="A338" s="20" t="s">
        <v>2027</v>
      </c>
      <c r="B338" s="27">
        <v>41093</v>
      </c>
      <c r="C338" s="5" t="s">
        <v>23</v>
      </c>
      <c r="D338" s="21" t="s">
        <v>2029</v>
      </c>
      <c r="E338" s="2" t="s">
        <v>2030</v>
      </c>
      <c r="F338" s="2" t="s">
        <v>185</v>
      </c>
      <c r="G338" s="2" t="s">
        <v>209</v>
      </c>
      <c r="H338" s="2" t="s">
        <v>2031</v>
      </c>
      <c r="I338" s="2" t="s">
        <v>1235</v>
      </c>
      <c r="J338" s="22">
        <v>230000000</v>
      </c>
      <c r="K338" s="22">
        <v>757900000</v>
      </c>
      <c r="L338" s="23">
        <f t="shared" si="0"/>
        <v>527900000</v>
      </c>
      <c r="M338" s="21">
        <f t="shared" si="11"/>
        <v>2012</v>
      </c>
      <c r="N338" t="str">
        <f t="shared" si="12"/>
        <v>July</v>
      </c>
    </row>
    <row r="339" spans="1:14" ht="12.75" x14ac:dyDescent="0.2">
      <c r="A339" s="20" t="s">
        <v>2032</v>
      </c>
      <c r="B339" s="27">
        <v>42495</v>
      </c>
      <c r="C339" s="5" t="s">
        <v>41</v>
      </c>
      <c r="D339" s="21" t="s">
        <v>2034</v>
      </c>
      <c r="E339" s="2" t="s">
        <v>740</v>
      </c>
      <c r="F339" s="2" t="s">
        <v>1134</v>
      </c>
      <c r="G339" s="2" t="s">
        <v>2036</v>
      </c>
      <c r="H339" s="2" t="s">
        <v>512</v>
      </c>
      <c r="I339" s="2" t="s">
        <v>808</v>
      </c>
      <c r="J339" s="22">
        <v>73000000</v>
      </c>
      <c r="K339" s="22">
        <v>346900000</v>
      </c>
      <c r="L339" s="23">
        <f t="shared" si="0"/>
        <v>273900000</v>
      </c>
      <c r="M339" s="21">
        <f t="shared" si="11"/>
        <v>2016</v>
      </c>
      <c r="N339" t="str">
        <f t="shared" si="12"/>
        <v>May</v>
      </c>
    </row>
    <row r="340" spans="1:14" ht="25.5" x14ac:dyDescent="0.2">
      <c r="A340" s="20" t="s">
        <v>2037</v>
      </c>
      <c r="B340" s="27">
        <v>41033</v>
      </c>
      <c r="C340" s="5" t="s">
        <v>41</v>
      </c>
      <c r="D340" s="21" t="s">
        <v>2039</v>
      </c>
      <c r="E340" s="2" t="s">
        <v>2040</v>
      </c>
      <c r="F340" s="2" t="s">
        <v>2041</v>
      </c>
      <c r="G340" s="2" t="s">
        <v>462</v>
      </c>
      <c r="H340" s="2" t="s">
        <v>1846</v>
      </c>
      <c r="I340" s="2" t="s">
        <v>2042</v>
      </c>
      <c r="J340" s="22">
        <v>10000000</v>
      </c>
      <c r="K340" s="22">
        <v>136800000</v>
      </c>
      <c r="L340" s="23">
        <f t="shared" si="0"/>
        <v>126800000</v>
      </c>
      <c r="M340" s="21">
        <f t="shared" si="11"/>
        <v>2012</v>
      </c>
      <c r="N340" t="str">
        <f t="shared" si="12"/>
        <v>May</v>
      </c>
    </row>
    <row r="341" spans="1:14" ht="12.75" x14ac:dyDescent="0.2">
      <c r="A341" s="20" t="s">
        <v>2043</v>
      </c>
      <c r="B341" s="27">
        <v>42349</v>
      </c>
      <c r="C341" s="5" t="s">
        <v>62</v>
      </c>
      <c r="D341" s="21" t="s">
        <v>2045</v>
      </c>
      <c r="E341" s="2" t="s">
        <v>2046</v>
      </c>
      <c r="F341" s="2" t="s">
        <v>600</v>
      </c>
      <c r="G341" s="2" t="s">
        <v>829</v>
      </c>
      <c r="H341" s="2" t="s">
        <v>420</v>
      </c>
      <c r="I341" s="2" t="s">
        <v>1664</v>
      </c>
      <c r="J341" s="22">
        <v>28000000</v>
      </c>
      <c r="K341" s="22">
        <v>133300000.00000001</v>
      </c>
      <c r="L341" s="23">
        <f t="shared" si="0"/>
        <v>105300000.00000001</v>
      </c>
      <c r="M341" s="21">
        <f t="shared" si="11"/>
        <v>2015</v>
      </c>
      <c r="N341" t="str">
        <f t="shared" si="12"/>
        <v>December</v>
      </c>
    </row>
    <row r="342" spans="1:14" ht="12.75" x14ac:dyDescent="0.2">
      <c r="A342" s="20" t="s">
        <v>2047</v>
      </c>
      <c r="B342" s="27">
        <v>41439</v>
      </c>
      <c r="C342" s="5" t="s">
        <v>41</v>
      </c>
      <c r="D342" s="21" t="s">
        <v>2049</v>
      </c>
      <c r="E342" s="2" t="s">
        <v>1474</v>
      </c>
      <c r="F342" s="2" t="s">
        <v>2050</v>
      </c>
      <c r="G342" s="2" t="s">
        <v>2051</v>
      </c>
      <c r="H342" s="2" t="s">
        <v>2052</v>
      </c>
      <c r="I342" s="2" t="s">
        <v>2053</v>
      </c>
      <c r="J342" s="22">
        <v>8000000</v>
      </c>
      <c r="K342" s="22">
        <v>19100000</v>
      </c>
      <c r="L342" s="23">
        <f t="shared" si="0"/>
        <v>11100000</v>
      </c>
      <c r="M342" s="21">
        <f t="shared" si="11"/>
        <v>2013</v>
      </c>
      <c r="N342" t="str">
        <f t="shared" si="12"/>
        <v>June</v>
      </c>
    </row>
    <row r="343" spans="1:14" ht="12.75" x14ac:dyDescent="0.2">
      <c r="A343" s="20" t="s">
        <v>2054</v>
      </c>
      <c r="B343" s="27">
        <v>41924</v>
      </c>
      <c r="C343" s="5" t="s">
        <v>190</v>
      </c>
      <c r="D343" s="21" t="s">
        <v>2056</v>
      </c>
      <c r="E343" s="2" t="s">
        <v>269</v>
      </c>
      <c r="F343" s="2" t="s">
        <v>452</v>
      </c>
      <c r="G343" s="2" t="s">
        <v>1939</v>
      </c>
      <c r="H343" s="2" t="s">
        <v>45</v>
      </c>
      <c r="I343" s="9"/>
      <c r="J343" s="22">
        <v>50000000</v>
      </c>
      <c r="K343" s="22">
        <v>99800000</v>
      </c>
      <c r="L343" s="23">
        <f t="shared" si="0"/>
        <v>49800000</v>
      </c>
      <c r="M343" s="21">
        <f t="shared" si="11"/>
        <v>2014</v>
      </c>
      <c r="N343" t="str">
        <f t="shared" si="12"/>
        <v>October</v>
      </c>
    </row>
    <row r="344" spans="1:14" ht="12.75" x14ac:dyDescent="0.2">
      <c r="A344" s="20" t="s">
        <v>2057</v>
      </c>
      <c r="B344" s="27">
        <v>42468</v>
      </c>
      <c r="C344" s="5" t="s">
        <v>41</v>
      </c>
      <c r="D344" s="21" t="s">
        <v>726</v>
      </c>
      <c r="E344" s="2" t="s">
        <v>865</v>
      </c>
      <c r="F344" s="2" t="s">
        <v>270</v>
      </c>
      <c r="G344" s="2" t="s">
        <v>1616</v>
      </c>
      <c r="H344" s="2" t="s">
        <v>2059</v>
      </c>
      <c r="I344" s="2" t="s">
        <v>514</v>
      </c>
      <c r="J344" s="22">
        <v>29000000</v>
      </c>
      <c r="K344" s="22">
        <v>78600000</v>
      </c>
      <c r="L344" s="23">
        <f t="shared" si="0"/>
        <v>49600000</v>
      </c>
      <c r="M344" s="21">
        <f t="shared" si="11"/>
        <v>2016</v>
      </c>
      <c r="N344" t="str">
        <f t="shared" si="12"/>
        <v>April</v>
      </c>
    </row>
    <row r="345" spans="1:14" ht="12.75" x14ac:dyDescent="0.2">
      <c r="A345" s="20" t="s">
        <v>2060</v>
      </c>
      <c r="B345" s="27">
        <v>41131</v>
      </c>
      <c r="C345" s="5" t="s">
        <v>23</v>
      </c>
      <c r="D345" s="21" t="s">
        <v>2062</v>
      </c>
      <c r="E345" s="2" t="s">
        <v>937</v>
      </c>
      <c r="F345" s="2" t="s">
        <v>2063</v>
      </c>
      <c r="G345" s="2" t="s">
        <v>1384</v>
      </c>
      <c r="H345" s="2" t="s">
        <v>114</v>
      </c>
      <c r="I345" s="2" t="s">
        <v>1793</v>
      </c>
      <c r="J345" s="22">
        <v>125000000</v>
      </c>
      <c r="K345" s="22">
        <v>276100000</v>
      </c>
      <c r="L345" s="23">
        <f t="shared" si="0"/>
        <v>151100000</v>
      </c>
      <c r="M345" s="21">
        <f t="shared" si="11"/>
        <v>2012</v>
      </c>
      <c r="N345" t="str">
        <f t="shared" si="12"/>
        <v>August</v>
      </c>
    </row>
    <row r="346" spans="1:14" ht="12.75" x14ac:dyDescent="0.2">
      <c r="A346" s="20" t="s">
        <v>2064</v>
      </c>
      <c r="B346" s="27">
        <v>41882</v>
      </c>
      <c r="C346" s="5" t="s">
        <v>190</v>
      </c>
      <c r="D346" s="21" t="s">
        <v>2066</v>
      </c>
      <c r="E346" s="2" t="s">
        <v>1840</v>
      </c>
      <c r="F346" s="2" t="s">
        <v>107</v>
      </c>
      <c r="G346" s="2" t="s">
        <v>2068</v>
      </c>
      <c r="H346" s="2" t="s">
        <v>2069</v>
      </c>
      <c r="I346" s="2" t="s">
        <v>1635</v>
      </c>
      <c r="J346" s="22">
        <v>60000000</v>
      </c>
      <c r="K346" s="22">
        <v>109300000</v>
      </c>
      <c r="L346" s="23">
        <f t="shared" si="0"/>
        <v>49300000</v>
      </c>
      <c r="M346" s="21">
        <f t="shared" si="11"/>
        <v>2014</v>
      </c>
      <c r="N346" t="str">
        <f t="shared" si="12"/>
        <v>August</v>
      </c>
    </row>
    <row r="347" spans="1:14" ht="12.75" x14ac:dyDescent="0.2">
      <c r="A347" s="20" t="s">
        <v>2070</v>
      </c>
      <c r="B347" s="27">
        <v>42391</v>
      </c>
      <c r="C347" s="5" t="s">
        <v>16</v>
      </c>
      <c r="D347" s="21" t="s">
        <v>2072</v>
      </c>
      <c r="E347" s="2" t="s">
        <v>2073</v>
      </c>
      <c r="F347" s="2" t="s">
        <v>2074</v>
      </c>
      <c r="G347" s="2" t="s">
        <v>2075</v>
      </c>
      <c r="H347" s="2" t="s">
        <v>2076</v>
      </c>
      <c r="I347" s="9"/>
      <c r="J347" s="22">
        <v>10000000</v>
      </c>
      <c r="K347" s="22">
        <v>64200000</v>
      </c>
      <c r="L347" s="23">
        <f t="shared" si="0"/>
        <v>54200000</v>
      </c>
      <c r="M347" s="21">
        <f t="shared" si="11"/>
        <v>2016</v>
      </c>
      <c r="N347" t="str">
        <f t="shared" si="12"/>
        <v>January</v>
      </c>
    </row>
    <row r="348" spans="1:14" ht="12.75" x14ac:dyDescent="0.2">
      <c r="A348" s="20" t="s">
        <v>2077</v>
      </c>
      <c r="B348" s="27">
        <v>41502</v>
      </c>
      <c r="C348" s="5" t="s">
        <v>63</v>
      </c>
      <c r="D348" s="21" t="s">
        <v>2079</v>
      </c>
      <c r="E348" s="2" t="s">
        <v>1913</v>
      </c>
      <c r="F348" s="2" t="s">
        <v>2080</v>
      </c>
      <c r="G348" s="2" t="s">
        <v>117</v>
      </c>
      <c r="H348" s="2" t="s">
        <v>138</v>
      </c>
      <c r="I348" s="2" t="s">
        <v>674</v>
      </c>
      <c r="J348" s="22">
        <v>30000000</v>
      </c>
      <c r="K348" s="22">
        <v>176600000</v>
      </c>
      <c r="L348" s="23">
        <f t="shared" si="0"/>
        <v>146600000</v>
      </c>
      <c r="M348" s="21">
        <f t="shared" si="11"/>
        <v>2013</v>
      </c>
      <c r="N348" t="str">
        <f t="shared" si="12"/>
        <v>August</v>
      </c>
    </row>
    <row r="349" spans="1:14" ht="12.75" x14ac:dyDescent="0.2">
      <c r="A349" s="20" t="s">
        <v>2081</v>
      </c>
      <c r="B349" s="27">
        <v>41012</v>
      </c>
      <c r="C349" s="5" t="s">
        <v>16</v>
      </c>
      <c r="D349" s="21" t="s">
        <v>2083</v>
      </c>
      <c r="E349" s="2" t="s">
        <v>1088</v>
      </c>
      <c r="F349" s="2" t="s">
        <v>2084</v>
      </c>
      <c r="G349" s="2" t="s">
        <v>2085</v>
      </c>
      <c r="H349" s="2" t="s">
        <v>358</v>
      </c>
      <c r="I349" s="2" t="s">
        <v>2086</v>
      </c>
      <c r="J349" s="22">
        <v>30000000</v>
      </c>
      <c r="K349" s="22">
        <v>66500000</v>
      </c>
      <c r="L349" s="23">
        <f t="shared" si="0"/>
        <v>36500000</v>
      </c>
      <c r="M349" s="21">
        <f t="shared" si="11"/>
        <v>2012</v>
      </c>
      <c r="N349" t="str">
        <f t="shared" si="12"/>
        <v>April</v>
      </c>
    </row>
    <row r="350" spans="1:14" ht="12.75" x14ac:dyDescent="0.2">
      <c r="A350" s="20" t="s">
        <v>2087</v>
      </c>
      <c r="B350" s="27">
        <v>41348</v>
      </c>
      <c r="C350" s="5" t="s">
        <v>322</v>
      </c>
      <c r="D350" s="21" t="s">
        <v>2089</v>
      </c>
      <c r="E350" s="2" t="s">
        <v>2090</v>
      </c>
      <c r="F350" s="2" t="s">
        <v>2091</v>
      </c>
      <c r="G350" s="2" t="s">
        <v>2092</v>
      </c>
      <c r="H350" s="2" t="s">
        <v>2093</v>
      </c>
      <c r="I350" s="2" t="s">
        <v>2094</v>
      </c>
      <c r="J350" s="22">
        <v>13000000</v>
      </c>
      <c r="K350" s="22">
        <v>68600000</v>
      </c>
      <c r="L350" s="23">
        <f t="shared" si="0"/>
        <v>55600000</v>
      </c>
      <c r="M350" s="21">
        <f t="shared" si="11"/>
        <v>2013</v>
      </c>
      <c r="N350" t="str">
        <f t="shared" si="12"/>
        <v>March</v>
      </c>
    </row>
    <row r="351" spans="1:14" ht="12.75" x14ac:dyDescent="0.2">
      <c r="A351" s="20" t="s">
        <v>2095</v>
      </c>
      <c r="B351" s="27">
        <v>41131</v>
      </c>
      <c r="C351" s="5" t="s">
        <v>41</v>
      </c>
      <c r="D351" s="21" t="s">
        <v>2097</v>
      </c>
      <c r="E351" s="2" t="s">
        <v>545</v>
      </c>
      <c r="F351" s="2" t="s">
        <v>2098</v>
      </c>
      <c r="G351" s="2" t="s">
        <v>740</v>
      </c>
      <c r="H351" s="2" t="s">
        <v>2099</v>
      </c>
      <c r="I351" s="2" t="s">
        <v>1500</v>
      </c>
      <c r="J351" s="22">
        <v>95000000</v>
      </c>
      <c r="K351" s="22">
        <v>104900000</v>
      </c>
      <c r="L351" s="23">
        <f t="shared" si="0"/>
        <v>9900000</v>
      </c>
      <c r="M351" s="21">
        <f t="shared" si="11"/>
        <v>2012</v>
      </c>
      <c r="N351" t="str">
        <f t="shared" si="12"/>
        <v>August</v>
      </c>
    </row>
    <row r="352" spans="1:14" ht="12.75" x14ac:dyDescent="0.2">
      <c r="A352" s="20" t="s">
        <v>2100</v>
      </c>
      <c r="B352" s="27">
        <v>41159</v>
      </c>
      <c r="C352" s="5" t="s">
        <v>23</v>
      </c>
      <c r="D352" s="21" t="s">
        <v>2102</v>
      </c>
      <c r="E352" s="2" t="s">
        <v>282</v>
      </c>
      <c r="F352" s="2" t="s">
        <v>87</v>
      </c>
      <c r="G352" s="2" t="s">
        <v>2103</v>
      </c>
      <c r="H352" s="2" t="s">
        <v>2104</v>
      </c>
      <c r="I352" s="2" t="s">
        <v>2105</v>
      </c>
      <c r="J352" s="22">
        <v>20000000</v>
      </c>
      <c r="K352" s="22">
        <v>16900000</v>
      </c>
      <c r="L352" s="23">
        <f t="shared" si="0"/>
        <v>-3100000</v>
      </c>
      <c r="M352" s="21">
        <f t="shared" si="11"/>
        <v>2012</v>
      </c>
      <c r="N352" t="str">
        <f t="shared" si="12"/>
        <v>September</v>
      </c>
    </row>
    <row r="353" spans="1:14" ht="12.75" x14ac:dyDescent="0.2">
      <c r="A353" s="20" t="s">
        <v>2106</v>
      </c>
      <c r="B353" s="27">
        <v>41243</v>
      </c>
      <c r="C353" s="5" t="s">
        <v>16</v>
      </c>
      <c r="D353" s="21" t="s">
        <v>2108</v>
      </c>
      <c r="E353" s="2" t="s">
        <v>2109</v>
      </c>
      <c r="F353" s="2" t="s">
        <v>2110</v>
      </c>
      <c r="G353" s="9"/>
      <c r="H353" s="9"/>
      <c r="I353" s="9"/>
      <c r="J353" s="22">
        <v>10000000</v>
      </c>
      <c r="K353" s="22">
        <v>8900000</v>
      </c>
      <c r="L353" s="23">
        <f t="shared" si="0"/>
        <v>-1100000</v>
      </c>
      <c r="M353" s="21">
        <f t="shared" si="11"/>
        <v>2012</v>
      </c>
      <c r="N353" t="str">
        <f t="shared" si="12"/>
        <v>November</v>
      </c>
    </row>
    <row r="354" spans="1:14" ht="12.75" x14ac:dyDescent="0.2">
      <c r="A354" s="20" t="s">
        <v>2111</v>
      </c>
      <c r="B354" s="27">
        <v>41474</v>
      </c>
      <c r="C354" s="5" t="s">
        <v>15</v>
      </c>
      <c r="D354" s="21" t="s">
        <v>1051</v>
      </c>
      <c r="E354" s="2" t="s">
        <v>1052</v>
      </c>
      <c r="F354" s="2" t="s">
        <v>2113</v>
      </c>
      <c r="G354" s="2" t="s">
        <v>2114</v>
      </c>
      <c r="H354" s="2" t="s">
        <v>2115</v>
      </c>
      <c r="I354" s="2" t="s">
        <v>2116</v>
      </c>
      <c r="J354" s="22">
        <v>20000000</v>
      </c>
      <c r="K354" s="22">
        <v>318000000</v>
      </c>
      <c r="L354" s="23">
        <f t="shared" si="0"/>
        <v>298000000</v>
      </c>
      <c r="M354" s="21">
        <f t="shared" si="11"/>
        <v>2013</v>
      </c>
      <c r="N354" t="str">
        <f t="shared" si="12"/>
        <v>July</v>
      </c>
    </row>
    <row r="355" spans="1:14" ht="12.75" x14ac:dyDescent="0.2">
      <c r="A355" s="20" t="s">
        <v>2117</v>
      </c>
      <c r="B355" s="27">
        <v>42528</v>
      </c>
      <c r="C355" s="5" t="s">
        <v>16</v>
      </c>
      <c r="D355" s="21" t="s">
        <v>1051</v>
      </c>
      <c r="E355" s="2" t="s">
        <v>1052</v>
      </c>
      <c r="F355" s="2" t="s">
        <v>2113</v>
      </c>
      <c r="G355" s="9"/>
      <c r="H355" s="9"/>
      <c r="I355" s="9"/>
      <c r="J355" s="22">
        <v>40000000</v>
      </c>
      <c r="K355" s="22">
        <v>319500000</v>
      </c>
      <c r="L355" s="23">
        <f t="shared" si="0"/>
        <v>279500000</v>
      </c>
      <c r="M355" s="21">
        <f t="shared" si="11"/>
        <v>2016</v>
      </c>
      <c r="N355" t="str">
        <f t="shared" si="12"/>
        <v>June</v>
      </c>
    </row>
    <row r="356" spans="1:14" ht="12.75" x14ac:dyDescent="0.2">
      <c r="A356" s="20" t="s">
        <v>2119</v>
      </c>
      <c r="B356" s="27">
        <v>41355</v>
      </c>
      <c r="C356" s="5" t="s">
        <v>144</v>
      </c>
      <c r="D356" s="21" t="s">
        <v>2121</v>
      </c>
      <c r="E356" s="2" t="s">
        <v>857</v>
      </c>
      <c r="F356" s="2" t="s">
        <v>579</v>
      </c>
      <c r="G356" s="2" t="s">
        <v>185</v>
      </c>
      <c r="H356" s="2" t="s">
        <v>725</v>
      </c>
      <c r="I356" s="2" t="s">
        <v>133</v>
      </c>
      <c r="J356" s="22">
        <v>135000000</v>
      </c>
      <c r="K356" s="22">
        <v>587200000</v>
      </c>
      <c r="L356" s="23">
        <f t="shared" si="0"/>
        <v>452200000</v>
      </c>
      <c r="M356" s="21">
        <f t="shared" si="11"/>
        <v>2013</v>
      </c>
      <c r="N356" t="str">
        <f t="shared" si="12"/>
        <v>March</v>
      </c>
    </row>
    <row r="357" spans="1:14" ht="12.75" x14ac:dyDescent="0.2">
      <c r="A357" s="20" t="s">
        <v>2123</v>
      </c>
      <c r="B357" s="27">
        <v>42252</v>
      </c>
      <c r="C357" s="5" t="s">
        <v>63</v>
      </c>
      <c r="D357" s="21" t="s">
        <v>1208</v>
      </c>
      <c r="E357" s="2" t="s">
        <v>1210</v>
      </c>
      <c r="F357" s="2" t="s">
        <v>759</v>
      </c>
      <c r="G357" s="2" t="s">
        <v>2125</v>
      </c>
      <c r="H357" s="2" t="s">
        <v>506</v>
      </c>
      <c r="I357" s="9"/>
      <c r="J357" s="22">
        <v>15000000</v>
      </c>
      <c r="K357" s="22">
        <v>64200000</v>
      </c>
      <c r="L357" s="23">
        <f t="shared" si="0"/>
        <v>49200000</v>
      </c>
      <c r="M357" s="21">
        <f t="shared" si="11"/>
        <v>2015</v>
      </c>
      <c r="N357" t="str">
        <f t="shared" si="12"/>
        <v>September</v>
      </c>
    </row>
    <row r="358" spans="1:14" ht="12.75" x14ac:dyDescent="0.2">
      <c r="A358" s="20" t="s">
        <v>2126</v>
      </c>
      <c r="B358" s="27">
        <v>42503</v>
      </c>
      <c r="C358" s="5" t="s">
        <v>16</v>
      </c>
      <c r="D358" s="21" t="s">
        <v>2128</v>
      </c>
      <c r="E358" s="2" t="s">
        <v>1686</v>
      </c>
      <c r="F358" s="2" t="s">
        <v>1868</v>
      </c>
      <c r="G358" s="2" t="s">
        <v>2129</v>
      </c>
      <c r="H358" s="2" t="s">
        <v>2130</v>
      </c>
      <c r="I358" s="2" t="s">
        <v>2131</v>
      </c>
      <c r="J358" s="22">
        <v>4000000</v>
      </c>
      <c r="K358" s="22">
        <v>10900000</v>
      </c>
      <c r="L358" s="23">
        <f t="shared" si="0"/>
        <v>6900000</v>
      </c>
      <c r="M358" s="21">
        <f t="shared" si="11"/>
        <v>2016</v>
      </c>
      <c r="N358" t="str">
        <f t="shared" si="12"/>
        <v>May</v>
      </c>
    </row>
    <row r="359" spans="1:14" ht="12.75" x14ac:dyDescent="0.2">
      <c r="A359" s="20" t="s">
        <v>2132</v>
      </c>
      <c r="B359" s="27">
        <v>40914</v>
      </c>
      <c r="C359" s="5" t="s">
        <v>16</v>
      </c>
      <c r="D359" s="21" t="s">
        <v>2072</v>
      </c>
      <c r="E359" s="2" t="s">
        <v>2134</v>
      </c>
      <c r="F359" s="2" t="s">
        <v>2135</v>
      </c>
      <c r="G359" s="2" t="s">
        <v>2136</v>
      </c>
      <c r="H359" s="2" t="s">
        <v>2137</v>
      </c>
      <c r="I359" s="9"/>
      <c r="J359" s="22">
        <v>1000000</v>
      </c>
      <c r="K359" s="22">
        <v>101800000</v>
      </c>
      <c r="L359" s="23">
        <f t="shared" si="0"/>
        <v>100800000</v>
      </c>
      <c r="M359" s="21">
        <f t="shared" si="11"/>
        <v>2012</v>
      </c>
      <c r="N359" t="str">
        <f t="shared" si="12"/>
        <v>January</v>
      </c>
    </row>
    <row r="360" spans="1:14" ht="12.75" x14ac:dyDescent="0.2">
      <c r="A360" s="20" t="s">
        <v>2138</v>
      </c>
      <c r="B360" s="27">
        <v>41045</v>
      </c>
      <c r="C360" s="5" t="s">
        <v>41</v>
      </c>
      <c r="D360" s="21" t="s">
        <v>2140</v>
      </c>
      <c r="E360" s="2" t="s">
        <v>1283</v>
      </c>
      <c r="F360" s="2" t="s">
        <v>1840</v>
      </c>
      <c r="G360" s="2" t="s">
        <v>511</v>
      </c>
      <c r="H360" s="2" t="s">
        <v>1985</v>
      </c>
      <c r="I360" s="2" t="s">
        <v>2141</v>
      </c>
      <c r="J360" s="22">
        <v>65000000</v>
      </c>
      <c r="K360" s="22">
        <v>179400000</v>
      </c>
      <c r="L360" s="23">
        <f t="shared" si="0"/>
        <v>114400000</v>
      </c>
      <c r="M360" s="21">
        <f t="shared" si="11"/>
        <v>2012</v>
      </c>
      <c r="N360" t="str">
        <f t="shared" si="12"/>
        <v>May</v>
      </c>
    </row>
    <row r="361" spans="1:14" ht="12.75" x14ac:dyDescent="0.2">
      <c r="A361" s="20" t="s">
        <v>2142</v>
      </c>
      <c r="B361" s="27">
        <v>42447</v>
      </c>
      <c r="C361" s="5" t="s">
        <v>144</v>
      </c>
      <c r="D361" s="21" t="s">
        <v>1684</v>
      </c>
      <c r="E361" s="2" t="s">
        <v>625</v>
      </c>
      <c r="F361" s="2" t="s">
        <v>627</v>
      </c>
      <c r="G361" s="2" t="s">
        <v>1925</v>
      </c>
      <c r="H361" s="2" t="s">
        <v>682</v>
      </c>
      <c r="I361" s="2" t="s">
        <v>628</v>
      </c>
      <c r="J361" s="22">
        <v>110000000</v>
      </c>
      <c r="K361" s="22">
        <v>179200000</v>
      </c>
      <c r="L361" s="23">
        <f t="shared" si="0"/>
        <v>69200000</v>
      </c>
      <c r="M361" s="21">
        <f t="shared" si="11"/>
        <v>2016</v>
      </c>
      <c r="N361" t="str">
        <f t="shared" si="12"/>
        <v>March</v>
      </c>
    </row>
    <row r="362" spans="1:14" ht="12.75" x14ac:dyDescent="0.2">
      <c r="A362" s="20" t="s">
        <v>2144</v>
      </c>
      <c r="B362" s="27">
        <v>42082</v>
      </c>
      <c r="C362" s="5" t="s">
        <v>158</v>
      </c>
      <c r="D362" s="21" t="s">
        <v>1684</v>
      </c>
      <c r="E362" s="2" t="s">
        <v>625</v>
      </c>
      <c r="F362" s="2" t="s">
        <v>626</v>
      </c>
      <c r="G362" s="2" t="s">
        <v>627</v>
      </c>
      <c r="H362" s="2" t="s">
        <v>628</v>
      </c>
      <c r="I362" s="2" t="s">
        <v>1925</v>
      </c>
      <c r="J362" s="22">
        <v>110000000</v>
      </c>
      <c r="K362" s="22">
        <v>297300000</v>
      </c>
      <c r="L362" s="23">
        <f t="shared" si="0"/>
        <v>187300000</v>
      </c>
      <c r="M362" s="21">
        <f t="shared" si="11"/>
        <v>2015</v>
      </c>
      <c r="N362" t="str">
        <f t="shared" si="12"/>
        <v>March</v>
      </c>
    </row>
    <row r="363" spans="1:14" ht="12.75" x14ac:dyDescent="0.2">
      <c r="A363" s="20" t="s">
        <v>2146</v>
      </c>
      <c r="B363" s="27">
        <v>41894</v>
      </c>
      <c r="C363" s="5" t="s">
        <v>63</v>
      </c>
      <c r="D363" s="21" t="s">
        <v>2148</v>
      </c>
      <c r="E363" s="2" t="s">
        <v>488</v>
      </c>
      <c r="F363" s="2" t="s">
        <v>491</v>
      </c>
      <c r="G363" s="2" t="s">
        <v>723</v>
      </c>
      <c r="H363" s="2" t="s">
        <v>2125</v>
      </c>
      <c r="I363" s="2" t="s">
        <v>359</v>
      </c>
      <c r="J363" s="22">
        <v>12600000</v>
      </c>
      <c r="K363" s="22">
        <v>18700000</v>
      </c>
      <c r="L363" s="23">
        <f t="shared" si="0"/>
        <v>6100000</v>
      </c>
      <c r="M363" s="21">
        <f t="shared" si="11"/>
        <v>2014</v>
      </c>
      <c r="N363" t="str">
        <f t="shared" si="12"/>
        <v>September</v>
      </c>
    </row>
    <row r="364" spans="1:14" ht="12.75" x14ac:dyDescent="0.2">
      <c r="A364" s="20" t="s">
        <v>2149</v>
      </c>
      <c r="B364" s="27">
        <v>42047</v>
      </c>
      <c r="C364" s="5" t="s">
        <v>41</v>
      </c>
      <c r="D364" s="21" t="s">
        <v>2151</v>
      </c>
      <c r="E364" s="2" t="s">
        <v>2152</v>
      </c>
      <c r="F364" s="2" t="s">
        <v>1453</v>
      </c>
      <c r="G364" s="2" t="s">
        <v>196</v>
      </c>
      <c r="H364" s="2" t="s">
        <v>2153</v>
      </c>
      <c r="I364" s="2" t="s">
        <v>134</v>
      </c>
      <c r="J364" s="22">
        <v>8500000</v>
      </c>
      <c r="K364" s="22">
        <v>43500000</v>
      </c>
      <c r="L364" s="23">
        <f t="shared" si="0"/>
        <v>35000000</v>
      </c>
      <c r="M364" s="21">
        <f t="shared" si="11"/>
        <v>2015</v>
      </c>
      <c r="N364" t="str">
        <f t="shared" si="12"/>
        <v>February</v>
      </c>
    </row>
    <row r="365" spans="1:14" ht="12.75" x14ac:dyDescent="0.2">
      <c r="A365" s="20" t="s">
        <v>2154</v>
      </c>
      <c r="B365" s="27">
        <v>41425</v>
      </c>
      <c r="C365" s="5" t="s">
        <v>32</v>
      </c>
      <c r="D365" s="21" t="s">
        <v>2156</v>
      </c>
      <c r="E365" s="2" t="s">
        <v>2157</v>
      </c>
      <c r="F365" s="2" t="s">
        <v>2158</v>
      </c>
      <c r="G365" s="2" t="s">
        <v>2159</v>
      </c>
      <c r="H365" s="2" t="s">
        <v>2160</v>
      </c>
      <c r="I365" s="2" t="s">
        <v>1316</v>
      </c>
      <c r="J365" s="22">
        <v>6500000</v>
      </c>
      <c r="K365" s="22">
        <v>2400000</v>
      </c>
      <c r="L365" s="23">
        <f t="shared" si="0"/>
        <v>-4100000</v>
      </c>
      <c r="M365" s="21">
        <f t="shared" si="11"/>
        <v>2013</v>
      </c>
      <c r="N365" t="str">
        <f t="shared" si="12"/>
        <v>May</v>
      </c>
    </row>
    <row r="366" spans="1:14" ht="12.75" x14ac:dyDescent="0.2">
      <c r="A366" s="20" t="s">
        <v>2161</v>
      </c>
      <c r="B366" s="27">
        <v>41889</v>
      </c>
      <c r="C366" s="5" t="s">
        <v>15</v>
      </c>
      <c r="D366" s="21" t="s">
        <v>1498</v>
      </c>
      <c r="E366" s="2" t="s">
        <v>35</v>
      </c>
      <c r="F366" s="2" t="s">
        <v>1031</v>
      </c>
      <c r="G366" s="2" t="s">
        <v>2163</v>
      </c>
      <c r="H366" s="2" t="s">
        <v>2164</v>
      </c>
      <c r="I366" s="2" t="s">
        <v>1045</v>
      </c>
      <c r="J366" s="22">
        <v>55000000</v>
      </c>
      <c r="K366" s="22">
        <v>192300000</v>
      </c>
      <c r="L366" s="23">
        <f t="shared" si="0"/>
        <v>137300000</v>
      </c>
      <c r="M366" s="21">
        <f t="shared" si="11"/>
        <v>2014</v>
      </c>
      <c r="N366" t="str">
        <f t="shared" si="12"/>
        <v>September</v>
      </c>
    </row>
    <row r="367" spans="1:14" ht="12.75" x14ac:dyDescent="0.2">
      <c r="A367" s="20" t="s">
        <v>2165</v>
      </c>
      <c r="B367" s="27">
        <v>41138</v>
      </c>
      <c r="C367" s="5" t="s">
        <v>23</v>
      </c>
      <c r="D367" s="21" t="s">
        <v>2167</v>
      </c>
      <c r="E367" s="2" t="s">
        <v>407</v>
      </c>
      <c r="F367" s="2" t="s">
        <v>1334</v>
      </c>
      <c r="G367" s="2" t="s">
        <v>2168</v>
      </c>
      <c r="H367" s="2" t="s">
        <v>368</v>
      </c>
      <c r="I367" s="2" t="s">
        <v>2169</v>
      </c>
      <c r="J367" s="22">
        <v>100000000</v>
      </c>
      <c r="K367" s="22">
        <v>305400000</v>
      </c>
      <c r="L367" s="23">
        <f t="shared" si="0"/>
        <v>205400000</v>
      </c>
      <c r="M367" s="21">
        <f t="shared" si="11"/>
        <v>2012</v>
      </c>
      <c r="N367" t="str">
        <f t="shared" si="12"/>
        <v>August</v>
      </c>
    </row>
    <row r="368" spans="1:14" ht="12.75" x14ac:dyDescent="0.2">
      <c r="A368" s="20" t="s">
        <v>2170</v>
      </c>
      <c r="B368" s="27">
        <v>41855</v>
      </c>
      <c r="C368" s="5" t="s">
        <v>23</v>
      </c>
      <c r="D368" s="21" t="s">
        <v>2172</v>
      </c>
      <c r="E368" s="2" t="s">
        <v>407</v>
      </c>
      <c r="F368" s="2" t="s">
        <v>1809</v>
      </c>
      <c r="G368" s="2" t="s">
        <v>65</v>
      </c>
      <c r="H368" s="2" t="s">
        <v>2173</v>
      </c>
      <c r="I368" s="2" t="s">
        <v>1334</v>
      </c>
      <c r="J368" s="22">
        <v>90000000</v>
      </c>
      <c r="K368" s="22">
        <v>206200000</v>
      </c>
      <c r="L368" s="23">
        <f t="shared" si="0"/>
        <v>116200000</v>
      </c>
      <c r="M368" s="21">
        <f t="shared" si="11"/>
        <v>2014</v>
      </c>
      <c r="N368" t="str">
        <f t="shared" si="12"/>
        <v>August</v>
      </c>
    </row>
    <row r="369" spans="1:14" ht="12.75" x14ac:dyDescent="0.2">
      <c r="A369" s="20" t="s">
        <v>2174</v>
      </c>
      <c r="B369" s="27">
        <v>41530</v>
      </c>
      <c r="C369" s="5" t="s">
        <v>32</v>
      </c>
      <c r="D369" s="21" t="s">
        <v>1270</v>
      </c>
      <c r="E369" s="2" t="s">
        <v>930</v>
      </c>
      <c r="F369" s="2" t="s">
        <v>556</v>
      </c>
      <c r="G369" s="2" t="s">
        <v>2176</v>
      </c>
      <c r="H369" s="2" t="s">
        <v>531</v>
      </c>
      <c r="I369" s="2" t="s">
        <v>2177</v>
      </c>
      <c r="J369" s="22">
        <v>30000000</v>
      </c>
      <c r="K369" s="22">
        <v>78400000</v>
      </c>
      <c r="L369" s="23">
        <f t="shared" si="0"/>
        <v>48400000</v>
      </c>
      <c r="M369" s="21">
        <f t="shared" si="11"/>
        <v>2013</v>
      </c>
      <c r="N369" t="str">
        <f t="shared" si="12"/>
        <v>September</v>
      </c>
    </row>
    <row r="370" spans="1:14" ht="12.75" x14ac:dyDescent="0.2">
      <c r="A370" s="20" t="s">
        <v>2178</v>
      </c>
      <c r="B370" s="27">
        <v>41775</v>
      </c>
      <c r="C370" s="5" t="s">
        <v>63</v>
      </c>
      <c r="D370" s="21" t="s">
        <v>2180</v>
      </c>
      <c r="E370" s="2" t="s">
        <v>625</v>
      </c>
      <c r="F370" s="2" t="s">
        <v>628</v>
      </c>
      <c r="G370" s="9"/>
      <c r="H370" s="9"/>
      <c r="I370" s="9"/>
      <c r="J370" s="22">
        <v>13000000</v>
      </c>
      <c r="K370" s="22">
        <v>307200000</v>
      </c>
      <c r="L370" s="23">
        <f t="shared" si="0"/>
        <v>294200000</v>
      </c>
      <c r="M370" s="21">
        <f t="shared" si="11"/>
        <v>2014</v>
      </c>
      <c r="N370" t="str">
        <f t="shared" si="12"/>
        <v>May</v>
      </c>
    </row>
    <row r="371" spans="1:14" ht="12.75" x14ac:dyDescent="0.2">
      <c r="A371" s="20" t="s">
        <v>2181</v>
      </c>
      <c r="B371" s="27">
        <v>41026</v>
      </c>
      <c r="C371" s="5" t="s">
        <v>41</v>
      </c>
      <c r="D371" s="21" t="s">
        <v>1427</v>
      </c>
      <c r="E371" s="2" t="s">
        <v>1113</v>
      </c>
      <c r="F371" s="2" t="s">
        <v>701</v>
      </c>
      <c r="G371" s="2" t="s">
        <v>2183</v>
      </c>
      <c r="H371" s="2" t="s">
        <v>836</v>
      </c>
      <c r="I371" s="2" t="s">
        <v>2184</v>
      </c>
      <c r="J371" s="22">
        <v>30000000</v>
      </c>
      <c r="K371" s="22">
        <v>53900000</v>
      </c>
      <c r="L371" s="23">
        <f t="shared" si="0"/>
        <v>23900000</v>
      </c>
      <c r="M371" s="21">
        <f t="shared" si="11"/>
        <v>2012</v>
      </c>
      <c r="N371" t="str">
        <f t="shared" si="12"/>
        <v>April</v>
      </c>
    </row>
    <row r="372" spans="1:14" ht="12.75" x14ac:dyDescent="0.2">
      <c r="A372" s="20" t="s">
        <v>2185</v>
      </c>
      <c r="B372" s="27">
        <v>42377</v>
      </c>
      <c r="C372" s="5" t="s">
        <v>16</v>
      </c>
      <c r="D372" s="21" t="s">
        <v>2187</v>
      </c>
      <c r="E372" s="2" t="s">
        <v>2188</v>
      </c>
      <c r="F372" s="2" t="s">
        <v>2189</v>
      </c>
      <c r="G372" s="9"/>
      <c r="H372" s="9"/>
      <c r="I372" s="9"/>
      <c r="J372" s="22">
        <v>10000000</v>
      </c>
      <c r="K372" s="22">
        <v>37600000</v>
      </c>
      <c r="L372" s="23">
        <f t="shared" si="0"/>
        <v>27600000</v>
      </c>
      <c r="M372" s="21">
        <f t="shared" si="11"/>
        <v>2016</v>
      </c>
      <c r="N372" t="str">
        <f t="shared" si="12"/>
        <v>January</v>
      </c>
    </row>
    <row r="373" spans="1:14" ht="12.75" x14ac:dyDescent="0.2">
      <c r="A373" s="20" t="s">
        <v>2190</v>
      </c>
      <c r="B373" s="27">
        <v>42215</v>
      </c>
      <c r="C373" s="5" t="s">
        <v>15</v>
      </c>
      <c r="D373" s="21" t="s">
        <v>352</v>
      </c>
      <c r="E373" s="2" t="s">
        <v>981</v>
      </c>
      <c r="F373" s="2" t="s">
        <v>2192</v>
      </c>
      <c r="G373" s="2" t="s">
        <v>352</v>
      </c>
      <c r="H373" s="9"/>
      <c r="I373" s="9"/>
      <c r="J373" s="22">
        <v>5000000</v>
      </c>
      <c r="K373" s="22">
        <v>59000000</v>
      </c>
      <c r="L373" s="23">
        <f t="shared" si="0"/>
        <v>54000000</v>
      </c>
      <c r="M373" s="21">
        <f t="shared" si="11"/>
        <v>2015</v>
      </c>
      <c r="N373" t="str">
        <f t="shared" si="12"/>
        <v>July</v>
      </c>
    </row>
    <row r="374" spans="1:14" ht="12.75" x14ac:dyDescent="0.2">
      <c r="A374" s="20" t="s">
        <v>2193</v>
      </c>
      <c r="B374" s="27">
        <v>41862</v>
      </c>
      <c r="C374" s="5" t="s">
        <v>158</v>
      </c>
      <c r="D374" s="21" t="s">
        <v>2195</v>
      </c>
      <c r="E374" s="2" t="s">
        <v>1685</v>
      </c>
      <c r="F374" s="2" t="s">
        <v>886</v>
      </c>
      <c r="G374" s="2" t="s">
        <v>785</v>
      </c>
      <c r="H374" s="2" t="s">
        <v>305</v>
      </c>
      <c r="I374" s="2" t="s">
        <v>2196</v>
      </c>
      <c r="J374" s="22">
        <v>25000000</v>
      </c>
      <c r="K374" s="22">
        <v>67000000</v>
      </c>
      <c r="L374" s="23">
        <f t="shared" si="0"/>
        <v>42000000</v>
      </c>
      <c r="M374" s="21">
        <f t="shared" si="11"/>
        <v>2014</v>
      </c>
      <c r="N374" t="str">
        <f t="shared" si="12"/>
        <v>August</v>
      </c>
    </row>
    <row r="375" spans="1:14" ht="12.75" x14ac:dyDescent="0.2">
      <c r="A375" s="20" t="s">
        <v>2197</v>
      </c>
      <c r="B375" s="27">
        <v>41676</v>
      </c>
      <c r="C375" s="5" t="s">
        <v>41</v>
      </c>
      <c r="D375" s="21" t="s">
        <v>1381</v>
      </c>
      <c r="E375" s="2" t="s">
        <v>926</v>
      </c>
      <c r="F375" s="2" t="s">
        <v>2199</v>
      </c>
      <c r="G375" s="2" t="s">
        <v>2200</v>
      </c>
      <c r="H375" s="2" t="s">
        <v>2201</v>
      </c>
      <c r="I375" s="2" t="s">
        <v>675</v>
      </c>
      <c r="J375" s="22">
        <v>23000000</v>
      </c>
      <c r="K375" s="22">
        <v>174800000</v>
      </c>
      <c r="L375" s="23">
        <f t="shared" si="0"/>
        <v>151800000</v>
      </c>
      <c r="M375" s="21">
        <f t="shared" si="11"/>
        <v>2014</v>
      </c>
      <c r="N375" t="str">
        <f t="shared" si="12"/>
        <v>February</v>
      </c>
    </row>
    <row r="376" spans="1:14" ht="12.75" x14ac:dyDescent="0.2">
      <c r="A376" s="20" t="s">
        <v>2202</v>
      </c>
      <c r="B376" s="27">
        <v>41404</v>
      </c>
      <c r="C376" s="5" t="s">
        <v>63</v>
      </c>
      <c r="D376" s="21" t="s">
        <v>2204</v>
      </c>
      <c r="E376" s="2" t="s">
        <v>633</v>
      </c>
      <c r="F376" s="2" t="s">
        <v>1580</v>
      </c>
      <c r="G376" s="2" t="s">
        <v>352</v>
      </c>
      <c r="H376" s="2" t="s">
        <v>1961</v>
      </c>
      <c r="I376" s="2" t="s">
        <v>1485</v>
      </c>
      <c r="J376" s="22">
        <v>105000000</v>
      </c>
      <c r="K376" s="22">
        <v>351000000</v>
      </c>
      <c r="L376" s="23">
        <f t="shared" si="0"/>
        <v>246000000</v>
      </c>
      <c r="M376" s="21">
        <f t="shared" si="11"/>
        <v>2013</v>
      </c>
      <c r="N376" t="str">
        <f t="shared" si="12"/>
        <v>May</v>
      </c>
    </row>
    <row r="377" spans="1:14" ht="12.75" x14ac:dyDescent="0.2">
      <c r="A377" s="20" t="s">
        <v>2205</v>
      </c>
      <c r="B377" s="27">
        <v>40935</v>
      </c>
      <c r="C377" s="5" t="s">
        <v>23</v>
      </c>
      <c r="D377" s="21" t="s">
        <v>2207</v>
      </c>
      <c r="E377" s="2" t="s">
        <v>138</v>
      </c>
      <c r="F377" s="2" t="s">
        <v>719</v>
      </c>
      <c r="G377" s="2" t="s">
        <v>1058</v>
      </c>
      <c r="H377" s="2" t="s">
        <v>2208</v>
      </c>
      <c r="I377" s="9"/>
      <c r="J377" s="22">
        <v>25000000</v>
      </c>
      <c r="K377" s="22">
        <v>77300000</v>
      </c>
      <c r="L377" s="23">
        <f t="shared" si="0"/>
        <v>52300000</v>
      </c>
      <c r="M377" s="21">
        <f t="shared" si="11"/>
        <v>2012</v>
      </c>
      <c r="N377" t="str">
        <f t="shared" si="12"/>
        <v>January</v>
      </c>
    </row>
    <row r="378" spans="1:14" ht="12.75" x14ac:dyDescent="0.2">
      <c r="A378" s="20" t="s">
        <v>2209</v>
      </c>
      <c r="B378" s="27">
        <v>42083</v>
      </c>
      <c r="C378" s="5" t="s">
        <v>15</v>
      </c>
      <c r="D378" s="21" t="s">
        <v>2211</v>
      </c>
      <c r="E378" s="2" t="s">
        <v>830</v>
      </c>
      <c r="F378" s="2" t="s">
        <v>2212</v>
      </c>
      <c r="G378" s="2" t="s">
        <v>1475</v>
      </c>
      <c r="H378" s="2" t="s">
        <v>858</v>
      </c>
      <c r="I378" s="2" t="s">
        <v>392</v>
      </c>
      <c r="J378" s="22">
        <v>40000000</v>
      </c>
      <c r="K378" s="22">
        <v>24200000</v>
      </c>
      <c r="L378" s="23">
        <f t="shared" si="0"/>
        <v>-15800000</v>
      </c>
      <c r="M378" s="21">
        <f t="shared" si="11"/>
        <v>2015</v>
      </c>
      <c r="N378" t="str">
        <f t="shared" si="12"/>
        <v>March</v>
      </c>
    </row>
    <row r="379" spans="1:14" ht="12.75" x14ac:dyDescent="0.2">
      <c r="A379" s="20" t="s">
        <v>2213</v>
      </c>
      <c r="B379" s="27">
        <v>41417</v>
      </c>
      <c r="C379" s="5" t="s">
        <v>41</v>
      </c>
      <c r="D379" s="21" t="s">
        <v>2215</v>
      </c>
      <c r="E379" s="2" t="s">
        <v>184</v>
      </c>
      <c r="F379" s="2" t="s">
        <v>2098</v>
      </c>
      <c r="G379" s="2" t="s">
        <v>655</v>
      </c>
      <c r="H379" s="2" t="s">
        <v>2216</v>
      </c>
      <c r="I379" s="2" t="s">
        <v>1536</v>
      </c>
      <c r="J379" s="22">
        <v>103000000</v>
      </c>
      <c r="K379" s="22">
        <v>362000000</v>
      </c>
      <c r="L379" s="23">
        <f t="shared" si="0"/>
        <v>259000000</v>
      </c>
      <c r="M379" s="21">
        <f t="shared" si="11"/>
        <v>2013</v>
      </c>
      <c r="N379" t="str">
        <f t="shared" si="12"/>
        <v>May</v>
      </c>
    </row>
    <row r="380" spans="1:14" ht="12.75" x14ac:dyDescent="0.2">
      <c r="A380" s="20" t="s">
        <v>2217</v>
      </c>
      <c r="B380" s="27">
        <v>42363</v>
      </c>
      <c r="C380" s="5" t="s">
        <v>63</v>
      </c>
      <c r="D380" s="21" t="s">
        <v>632</v>
      </c>
      <c r="E380" s="2" t="s">
        <v>634</v>
      </c>
      <c r="F380" s="2" t="s">
        <v>2219</v>
      </c>
      <c r="G380" s="2" t="s">
        <v>2220</v>
      </c>
      <c r="H380" s="2" t="s">
        <v>2221</v>
      </c>
      <c r="I380" s="2" t="s">
        <v>2222</v>
      </c>
      <c r="J380" s="22">
        <v>44000000</v>
      </c>
      <c r="K380" s="22">
        <v>155800000</v>
      </c>
      <c r="L380" s="23">
        <f t="shared" si="0"/>
        <v>111800000</v>
      </c>
      <c r="M380" s="21">
        <f t="shared" si="11"/>
        <v>2015</v>
      </c>
      <c r="N380" t="str">
        <f t="shared" si="12"/>
        <v>December</v>
      </c>
    </row>
    <row r="381" spans="1:14" ht="12.75" x14ac:dyDescent="0.2">
      <c r="A381" s="20" t="s">
        <v>2223</v>
      </c>
      <c r="B381" s="27">
        <v>41453</v>
      </c>
      <c r="C381" s="5" t="s">
        <v>23</v>
      </c>
      <c r="D381" s="21" t="s">
        <v>864</v>
      </c>
      <c r="E381" s="2" t="s">
        <v>1527</v>
      </c>
      <c r="F381" s="2" t="s">
        <v>865</v>
      </c>
      <c r="G381" s="2" t="s">
        <v>2225</v>
      </c>
      <c r="H381" s="2" t="s">
        <v>193</v>
      </c>
      <c r="I381" s="2" t="s">
        <v>2226</v>
      </c>
      <c r="J381" s="22">
        <v>43000000</v>
      </c>
      <c r="K381" s="22">
        <v>229900000</v>
      </c>
      <c r="L381" s="23">
        <f t="shared" si="0"/>
        <v>186900000</v>
      </c>
      <c r="M381" s="21">
        <f t="shared" si="11"/>
        <v>2013</v>
      </c>
      <c r="N381" t="str">
        <f t="shared" si="12"/>
        <v>June</v>
      </c>
    </row>
    <row r="382" spans="1:14" ht="25.5" x14ac:dyDescent="0.2">
      <c r="A382" s="20" t="s">
        <v>2227</v>
      </c>
      <c r="B382" s="27">
        <v>41974</v>
      </c>
      <c r="C382" s="5" t="s">
        <v>144</v>
      </c>
      <c r="D382" s="21" t="s">
        <v>2229</v>
      </c>
      <c r="E382" s="2" t="s">
        <v>2230</v>
      </c>
      <c r="F382" s="2" t="s">
        <v>2231</v>
      </c>
      <c r="G382" s="2" t="s">
        <v>1069</v>
      </c>
      <c r="H382" s="2" t="s">
        <v>247</v>
      </c>
      <c r="I382" s="2" t="s">
        <v>659</v>
      </c>
      <c r="J382" s="22">
        <v>250000000</v>
      </c>
      <c r="K382" s="22">
        <v>956000000</v>
      </c>
      <c r="L382" s="23">
        <f t="shared" si="0"/>
        <v>706000000</v>
      </c>
      <c r="M382" s="21">
        <f t="shared" si="11"/>
        <v>2014</v>
      </c>
      <c r="N382" t="str">
        <f t="shared" si="12"/>
        <v>December</v>
      </c>
    </row>
    <row r="383" spans="1:14" ht="12.75" x14ac:dyDescent="0.2">
      <c r="A383" s="20" t="s">
        <v>2232</v>
      </c>
      <c r="B383" s="27">
        <v>41362</v>
      </c>
      <c r="C383" s="5" t="s">
        <v>158</v>
      </c>
      <c r="D383" s="21" t="s">
        <v>2234</v>
      </c>
      <c r="E383" s="2" t="s">
        <v>399</v>
      </c>
      <c r="F383" s="2" t="s">
        <v>2235</v>
      </c>
      <c r="G383" s="2" t="s">
        <v>2236</v>
      </c>
      <c r="H383" s="2" t="s">
        <v>2237</v>
      </c>
      <c r="I383" s="2" t="s">
        <v>1693</v>
      </c>
      <c r="J383" s="22">
        <v>40000000</v>
      </c>
      <c r="K383" s="22">
        <v>63300000</v>
      </c>
      <c r="L383" s="23">
        <f t="shared" si="0"/>
        <v>23300000</v>
      </c>
      <c r="M383" s="21">
        <f t="shared" si="11"/>
        <v>2013</v>
      </c>
      <c r="N383" t="str">
        <f t="shared" si="12"/>
        <v>March</v>
      </c>
    </row>
    <row r="384" spans="1:14" ht="12.75" x14ac:dyDescent="0.2">
      <c r="A384" s="20" t="s">
        <v>2238</v>
      </c>
      <c r="B384" s="27">
        <v>41859</v>
      </c>
      <c r="C384" s="5" t="s">
        <v>63</v>
      </c>
      <c r="D384" s="21" t="s">
        <v>1817</v>
      </c>
      <c r="E384" s="2" t="s">
        <v>763</v>
      </c>
      <c r="F384" s="2" t="s">
        <v>2240</v>
      </c>
      <c r="G384" s="9"/>
      <c r="H384" s="9"/>
      <c r="I384" s="9"/>
      <c r="J384" s="22">
        <v>22000000</v>
      </c>
      <c r="K384" s="22">
        <v>88900000</v>
      </c>
      <c r="L384" s="23">
        <f t="shared" si="0"/>
        <v>66900000</v>
      </c>
      <c r="M384" s="21">
        <f t="shared" si="11"/>
        <v>2014</v>
      </c>
      <c r="N384" t="str">
        <f t="shared" si="12"/>
        <v>August</v>
      </c>
    </row>
    <row r="385" spans="1:14" ht="12.75" x14ac:dyDescent="0.2">
      <c r="A385" s="20" t="s">
        <v>2241</v>
      </c>
      <c r="B385" s="27">
        <v>40991</v>
      </c>
      <c r="C385" s="5" t="s">
        <v>23</v>
      </c>
      <c r="D385" s="21" t="s">
        <v>800</v>
      </c>
      <c r="E385" s="2" t="s">
        <v>1151</v>
      </c>
      <c r="F385" s="2" t="s">
        <v>738</v>
      </c>
      <c r="G385" s="2" t="s">
        <v>1047</v>
      </c>
      <c r="H385" s="2" t="s">
        <v>2243</v>
      </c>
      <c r="I385" s="2" t="s">
        <v>1302</v>
      </c>
      <c r="J385" s="22">
        <v>78000000</v>
      </c>
      <c r="K385" s="22">
        <v>694400000</v>
      </c>
      <c r="L385" s="23">
        <f t="shared" si="0"/>
        <v>616400000</v>
      </c>
      <c r="M385" s="21">
        <f t="shared" si="11"/>
        <v>2012</v>
      </c>
      <c r="N385" t="str">
        <f t="shared" si="12"/>
        <v>March</v>
      </c>
    </row>
    <row r="386" spans="1:14" ht="25.5" x14ac:dyDescent="0.2">
      <c r="A386" s="20" t="s">
        <v>2244</v>
      </c>
      <c r="B386" s="27">
        <v>41953</v>
      </c>
      <c r="C386" s="5" t="s">
        <v>158</v>
      </c>
      <c r="D386" s="21" t="s">
        <v>2246</v>
      </c>
      <c r="E386" s="2" t="s">
        <v>1151</v>
      </c>
      <c r="F386" s="2" t="s">
        <v>738</v>
      </c>
      <c r="G386" s="2" t="s">
        <v>1486</v>
      </c>
      <c r="H386" s="2" t="s">
        <v>1479</v>
      </c>
      <c r="I386" s="2" t="s">
        <v>2247</v>
      </c>
      <c r="J386" s="22">
        <v>125000000</v>
      </c>
      <c r="K386" s="22">
        <v>755400000</v>
      </c>
      <c r="L386" s="23">
        <f t="shared" si="0"/>
        <v>630400000</v>
      </c>
      <c r="M386" s="21">
        <f t="shared" ref="M386:M449" si="13">YEAR(B386)</f>
        <v>2014</v>
      </c>
      <c r="N386" t="str">
        <f t="shared" ref="N386:N449" si="14">TEXT(B386, "mmmm")</f>
        <v>November</v>
      </c>
    </row>
    <row r="387" spans="1:14" ht="25.5" x14ac:dyDescent="0.2">
      <c r="A387" s="20" t="s">
        <v>2248</v>
      </c>
      <c r="B387" s="27">
        <v>42312</v>
      </c>
      <c r="C387" s="5" t="s">
        <v>158</v>
      </c>
      <c r="D387" s="21" t="s">
        <v>2246</v>
      </c>
      <c r="E387" s="2" t="s">
        <v>1151</v>
      </c>
      <c r="F387" s="2" t="s">
        <v>738</v>
      </c>
      <c r="G387" s="2" t="s">
        <v>1047</v>
      </c>
      <c r="H387" s="2" t="s">
        <v>1486</v>
      </c>
      <c r="I387" s="2" t="s">
        <v>1302</v>
      </c>
      <c r="J387" s="22">
        <v>160000000</v>
      </c>
      <c r="K387" s="22">
        <v>653400000</v>
      </c>
      <c r="L387" s="23">
        <f t="shared" si="0"/>
        <v>493400000</v>
      </c>
      <c r="M387" s="21">
        <f t="shared" si="13"/>
        <v>2015</v>
      </c>
      <c r="N387" t="str">
        <f t="shared" si="14"/>
        <v>November</v>
      </c>
    </row>
    <row r="388" spans="1:14" ht="12.75" x14ac:dyDescent="0.2">
      <c r="A388" s="20" t="s">
        <v>2250</v>
      </c>
      <c r="B388" s="27">
        <v>42482</v>
      </c>
      <c r="C388" s="5" t="s">
        <v>53</v>
      </c>
      <c r="D388" s="21" t="s">
        <v>2252</v>
      </c>
      <c r="E388" s="2" t="s">
        <v>358</v>
      </c>
      <c r="F388" s="2" t="s">
        <v>1184</v>
      </c>
      <c r="G388" s="2" t="s">
        <v>701</v>
      </c>
      <c r="H388" s="2" t="s">
        <v>115</v>
      </c>
      <c r="I388" s="2" t="s">
        <v>2253</v>
      </c>
      <c r="J388" s="22">
        <v>115000000</v>
      </c>
      <c r="K388" s="22">
        <v>164600000</v>
      </c>
      <c r="L388" s="23">
        <f t="shared" si="0"/>
        <v>49600000</v>
      </c>
      <c r="M388" s="21">
        <f t="shared" si="13"/>
        <v>2016</v>
      </c>
      <c r="N388" t="str">
        <f t="shared" si="14"/>
        <v>April</v>
      </c>
    </row>
    <row r="389" spans="1:14" ht="12.75" x14ac:dyDescent="0.2">
      <c r="A389" s="20" t="s">
        <v>2254</v>
      </c>
      <c r="B389" s="27">
        <v>41397</v>
      </c>
      <c r="C389" s="5" t="s">
        <v>63</v>
      </c>
      <c r="D389" s="21" t="s">
        <v>529</v>
      </c>
      <c r="E389" s="2" t="s">
        <v>2256</v>
      </c>
      <c r="F389" s="2" t="s">
        <v>1296</v>
      </c>
      <c r="G389" s="2" t="s">
        <v>2257</v>
      </c>
      <c r="H389" s="2" t="s">
        <v>428</v>
      </c>
      <c r="I389" s="2" t="s">
        <v>1165</v>
      </c>
      <c r="J389" s="22">
        <v>10000000</v>
      </c>
      <c r="K389" s="22">
        <v>4400000</v>
      </c>
      <c r="L389" s="23">
        <f t="shared" si="0"/>
        <v>-5600000</v>
      </c>
      <c r="M389" s="21">
        <f t="shared" si="13"/>
        <v>2013</v>
      </c>
      <c r="N389" t="str">
        <f t="shared" si="14"/>
        <v>May</v>
      </c>
    </row>
    <row r="390" spans="1:14" ht="12.75" x14ac:dyDescent="0.2">
      <c r="A390" s="20" t="s">
        <v>2258</v>
      </c>
      <c r="B390" s="27">
        <v>41746</v>
      </c>
      <c r="C390" s="5" t="s">
        <v>870</v>
      </c>
      <c r="D390" s="21" t="s">
        <v>2260</v>
      </c>
      <c r="E390" s="2" t="s">
        <v>1165</v>
      </c>
      <c r="F390" s="2" t="s">
        <v>2261</v>
      </c>
      <c r="G390" s="2" t="s">
        <v>2262</v>
      </c>
      <c r="H390" s="2" t="s">
        <v>779</v>
      </c>
      <c r="I390" s="2" t="s">
        <v>2263</v>
      </c>
      <c r="J390" s="22">
        <v>16000000</v>
      </c>
      <c r="K390" s="22">
        <v>2800000</v>
      </c>
      <c r="L390" s="23">
        <f t="shared" si="0"/>
        <v>-13200000</v>
      </c>
      <c r="M390" s="21">
        <f t="shared" si="13"/>
        <v>2014</v>
      </c>
      <c r="N390" t="str">
        <f t="shared" si="14"/>
        <v>April</v>
      </c>
    </row>
    <row r="391" spans="1:14" ht="12.75" x14ac:dyDescent="0.2">
      <c r="A391" s="20" t="s">
        <v>2264</v>
      </c>
      <c r="B391" s="27">
        <v>41880</v>
      </c>
      <c r="C391" s="5" t="s">
        <v>63</v>
      </c>
      <c r="D391" s="21" t="s">
        <v>2266</v>
      </c>
      <c r="E391" s="2" t="s">
        <v>353</v>
      </c>
      <c r="F391" s="2" t="s">
        <v>2267</v>
      </c>
      <c r="G391" s="2" t="s">
        <v>1842</v>
      </c>
      <c r="H391" s="2" t="s">
        <v>2268</v>
      </c>
      <c r="I391" s="2" t="s">
        <v>2269</v>
      </c>
      <c r="J391" s="22">
        <v>14000000</v>
      </c>
      <c r="K391" s="22">
        <v>233600000</v>
      </c>
      <c r="L391" s="23">
        <f t="shared" si="0"/>
        <v>219600000</v>
      </c>
      <c r="M391" s="21">
        <f t="shared" si="13"/>
        <v>2014</v>
      </c>
      <c r="N391" t="str">
        <f t="shared" si="14"/>
        <v>August</v>
      </c>
    </row>
    <row r="392" spans="1:14" ht="12.75" x14ac:dyDescent="0.2">
      <c r="A392" s="20" t="s">
        <v>2270</v>
      </c>
      <c r="B392" s="27">
        <v>41264</v>
      </c>
      <c r="C392" s="5" t="s">
        <v>63</v>
      </c>
      <c r="D392" s="21" t="s">
        <v>2272</v>
      </c>
      <c r="E392" s="2" t="s">
        <v>1925</v>
      </c>
      <c r="F392" s="2" t="s">
        <v>1102</v>
      </c>
      <c r="G392" s="9"/>
      <c r="H392" s="9"/>
      <c r="I392" s="9"/>
      <c r="J392" s="22">
        <v>45000000</v>
      </c>
      <c r="K392" s="22">
        <v>180300000</v>
      </c>
      <c r="L392" s="23">
        <f t="shared" si="0"/>
        <v>135300000</v>
      </c>
      <c r="M392" s="21">
        <f t="shared" si="13"/>
        <v>2012</v>
      </c>
      <c r="N392" t="str">
        <f t="shared" si="14"/>
        <v>December</v>
      </c>
    </row>
    <row r="393" spans="1:14" ht="25.5" x14ac:dyDescent="0.2">
      <c r="A393" s="20" t="s">
        <v>2273</v>
      </c>
      <c r="B393" s="27">
        <v>41348</v>
      </c>
      <c r="C393" s="5" t="s">
        <v>41</v>
      </c>
      <c r="D393" s="21" t="s">
        <v>2275</v>
      </c>
      <c r="E393" s="2" t="s">
        <v>600</v>
      </c>
      <c r="F393" s="2" t="s">
        <v>681</v>
      </c>
      <c r="G393" s="2" t="s">
        <v>997</v>
      </c>
      <c r="H393" s="2" t="s">
        <v>1267</v>
      </c>
      <c r="I393" s="2" t="s">
        <v>723</v>
      </c>
      <c r="J393" s="22">
        <v>34000000</v>
      </c>
      <c r="K393" s="22">
        <v>27400000</v>
      </c>
      <c r="L393" s="23">
        <f t="shared" si="0"/>
        <v>-6600000</v>
      </c>
      <c r="M393" s="21">
        <f t="shared" si="13"/>
        <v>2013</v>
      </c>
      <c r="N393" t="str">
        <f t="shared" si="14"/>
        <v>March</v>
      </c>
    </row>
    <row r="394" spans="1:14" ht="12.75" x14ac:dyDescent="0.2">
      <c r="A394" s="20" t="s">
        <v>2276</v>
      </c>
      <c r="B394" s="27">
        <v>42564</v>
      </c>
      <c r="C394" s="5" t="s">
        <v>63</v>
      </c>
      <c r="D394" s="21" t="s">
        <v>1801</v>
      </c>
      <c r="E394" s="2" t="s">
        <v>254</v>
      </c>
      <c r="F394" s="2" t="s">
        <v>2237</v>
      </c>
      <c r="G394" s="2" t="s">
        <v>1750</v>
      </c>
      <c r="H394" s="2" t="s">
        <v>218</v>
      </c>
      <c r="I394" s="2" t="s">
        <v>393</v>
      </c>
      <c r="J394" s="22">
        <v>47500000</v>
      </c>
      <c r="K394" s="22">
        <v>15200000</v>
      </c>
      <c r="L394" s="23">
        <f t="shared" si="0"/>
        <v>-32300000</v>
      </c>
      <c r="M394" s="21">
        <f t="shared" si="13"/>
        <v>2016</v>
      </c>
      <c r="N394" t="str">
        <f t="shared" si="14"/>
        <v>July</v>
      </c>
    </row>
    <row r="395" spans="1:14" ht="12.75" x14ac:dyDescent="0.2">
      <c r="A395" s="20" t="s">
        <v>2278</v>
      </c>
      <c r="B395" s="27">
        <v>42262</v>
      </c>
      <c r="C395" s="5" t="s">
        <v>41</v>
      </c>
      <c r="D395" s="21" t="s">
        <v>2280</v>
      </c>
      <c r="E395" s="2" t="s">
        <v>930</v>
      </c>
      <c r="F395" s="2" t="s">
        <v>1064</v>
      </c>
      <c r="G395" s="2" t="s">
        <v>1450</v>
      </c>
      <c r="H395" s="2" t="s">
        <v>1606</v>
      </c>
      <c r="I395" s="2" t="s">
        <v>2281</v>
      </c>
      <c r="J395" s="22">
        <v>44000000</v>
      </c>
      <c r="K395" s="22">
        <v>194600000</v>
      </c>
      <c r="L395" s="23">
        <f t="shared" si="0"/>
        <v>150600000</v>
      </c>
      <c r="M395" s="21">
        <f t="shared" si="13"/>
        <v>2015</v>
      </c>
      <c r="N395" t="str">
        <f t="shared" si="14"/>
        <v>September</v>
      </c>
    </row>
    <row r="396" spans="1:14" ht="12.75" x14ac:dyDescent="0.2">
      <c r="A396" s="20" t="s">
        <v>2282</v>
      </c>
      <c r="B396" s="27">
        <v>41432</v>
      </c>
      <c r="C396" s="5" t="s">
        <v>41</v>
      </c>
      <c r="D396" s="21" t="s">
        <v>1442</v>
      </c>
      <c r="E396" s="2" t="s">
        <v>2284</v>
      </c>
      <c r="F396" s="2" t="s">
        <v>1445</v>
      </c>
      <c r="G396" s="2" t="s">
        <v>1312</v>
      </c>
      <c r="H396" s="2" t="s">
        <v>241</v>
      </c>
      <c r="I396" s="2" t="s">
        <v>2285</v>
      </c>
      <c r="J396" s="22">
        <v>58000000</v>
      </c>
      <c r="K396" s="22">
        <v>93000000</v>
      </c>
      <c r="L396" s="23">
        <f t="shared" si="0"/>
        <v>35000000</v>
      </c>
      <c r="M396" s="21">
        <f t="shared" si="13"/>
        <v>2013</v>
      </c>
      <c r="N396" t="str">
        <f t="shared" si="14"/>
        <v>June</v>
      </c>
    </row>
    <row r="397" spans="1:14" ht="12.75" x14ac:dyDescent="0.2">
      <c r="A397" s="20" t="s">
        <v>2286</v>
      </c>
      <c r="B397" s="27">
        <v>41984</v>
      </c>
      <c r="C397" s="5" t="s">
        <v>23</v>
      </c>
      <c r="D397" s="21" t="s">
        <v>1190</v>
      </c>
      <c r="E397" s="2" t="s">
        <v>1190</v>
      </c>
      <c r="F397" s="2" t="s">
        <v>2289</v>
      </c>
      <c r="G397" s="2" t="s">
        <v>1490</v>
      </c>
      <c r="H397" s="9"/>
      <c r="I397" s="9"/>
      <c r="J397" s="22">
        <v>44000000</v>
      </c>
      <c r="K397" s="22">
        <v>11300000</v>
      </c>
      <c r="L397" s="23">
        <f t="shared" si="0"/>
        <v>-32700000</v>
      </c>
      <c r="M397" s="21">
        <f t="shared" si="13"/>
        <v>2014</v>
      </c>
      <c r="N397" t="str">
        <f t="shared" si="14"/>
        <v>December</v>
      </c>
    </row>
    <row r="398" spans="1:14" ht="12.75" x14ac:dyDescent="0.2">
      <c r="A398" s="20" t="s">
        <v>2290</v>
      </c>
      <c r="B398" s="27">
        <v>41886</v>
      </c>
      <c r="C398" s="5" t="s">
        <v>41</v>
      </c>
      <c r="D398" s="21" t="s">
        <v>2292</v>
      </c>
      <c r="E398" s="2" t="s">
        <v>476</v>
      </c>
      <c r="F398" s="2" t="s">
        <v>643</v>
      </c>
      <c r="G398" s="2" t="s">
        <v>2293</v>
      </c>
      <c r="H398" s="2" t="s">
        <v>2113</v>
      </c>
      <c r="I398" s="2" t="s">
        <v>1528</v>
      </c>
      <c r="J398" s="22">
        <v>50000000</v>
      </c>
      <c r="K398" s="22">
        <v>84400000</v>
      </c>
      <c r="L398" s="23">
        <f t="shared" si="0"/>
        <v>34400000</v>
      </c>
      <c r="M398" s="21">
        <f t="shared" si="13"/>
        <v>2014</v>
      </c>
      <c r="N398" t="str">
        <f t="shared" si="14"/>
        <v>September</v>
      </c>
    </row>
    <row r="399" spans="1:14" ht="12.75" x14ac:dyDescent="0.2">
      <c r="A399" s="20" t="s">
        <v>2294</v>
      </c>
      <c r="B399" s="27">
        <v>42342</v>
      </c>
      <c r="C399" s="5" t="s">
        <v>41</v>
      </c>
      <c r="D399" s="21" t="s">
        <v>2296</v>
      </c>
      <c r="E399" s="2" t="s">
        <v>2042</v>
      </c>
      <c r="F399" s="2" t="s">
        <v>2297</v>
      </c>
      <c r="G399" s="2" t="s">
        <v>402</v>
      </c>
      <c r="H399" s="2" t="s">
        <v>2298</v>
      </c>
      <c r="I399" s="2" t="s">
        <v>2299</v>
      </c>
      <c r="J399" s="22">
        <v>6000000</v>
      </c>
      <c r="K399" s="22">
        <v>41400000</v>
      </c>
      <c r="L399" s="23">
        <f t="shared" si="0"/>
        <v>35400000</v>
      </c>
      <c r="M399" s="21">
        <f t="shared" si="13"/>
        <v>2015</v>
      </c>
      <c r="N399" t="str">
        <f t="shared" si="14"/>
        <v>December</v>
      </c>
    </row>
    <row r="400" spans="1:14" ht="12.75" x14ac:dyDescent="0.2">
      <c r="A400" s="20" t="s">
        <v>2300</v>
      </c>
      <c r="B400" s="27">
        <v>41334</v>
      </c>
      <c r="C400" s="5" t="s">
        <v>16</v>
      </c>
      <c r="D400" s="21" t="s">
        <v>2302</v>
      </c>
      <c r="E400" s="2" t="s">
        <v>2303</v>
      </c>
      <c r="F400" s="2" t="s">
        <v>2304</v>
      </c>
      <c r="G400" s="2" t="s">
        <v>2305</v>
      </c>
      <c r="H400" s="2" t="s">
        <v>2306</v>
      </c>
      <c r="I400" s="2" t="s">
        <v>2307</v>
      </c>
      <c r="J400" s="22">
        <v>5000000</v>
      </c>
      <c r="K400" s="22">
        <v>15100000</v>
      </c>
      <c r="L400" s="23">
        <f t="shared" si="0"/>
        <v>10100000</v>
      </c>
      <c r="M400" s="21">
        <f t="shared" si="13"/>
        <v>2013</v>
      </c>
      <c r="N400" t="str">
        <f t="shared" si="14"/>
        <v>March</v>
      </c>
    </row>
    <row r="401" spans="1:14" ht="12.75" x14ac:dyDescent="0.2">
      <c r="A401" s="20" t="s">
        <v>2308</v>
      </c>
      <c r="B401" s="27">
        <v>41292</v>
      </c>
      <c r="C401" s="5" t="s">
        <v>23</v>
      </c>
      <c r="D401" s="21" t="s">
        <v>2310</v>
      </c>
      <c r="E401" s="2" t="s">
        <v>1809</v>
      </c>
      <c r="F401" s="2" t="s">
        <v>1913</v>
      </c>
      <c r="G401" s="2" t="s">
        <v>941</v>
      </c>
      <c r="H401" s="2" t="s">
        <v>2311</v>
      </c>
      <c r="I401" s="2" t="s">
        <v>55</v>
      </c>
      <c r="J401" s="22">
        <v>45000000</v>
      </c>
      <c r="K401" s="22">
        <v>48300000</v>
      </c>
      <c r="L401" s="23">
        <f t="shared" si="0"/>
        <v>3300000</v>
      </c>
      <c r="M401" s="21">
        <f t="shared" si="13"/>
        <v>2013</v>
      </c>
      <c r="N401" t="str">
        <f t="shared" si="14"/>
        <v>January</v>
      </c>
    </row>
    <row r="402" spans="1:14" ht="12.75" x14ac:dyDescent="0.2">
      <c r="A402" s="20" t="s">
        <v>2312</v>
      </c>
      <c r="B402" s="27">
        <v>42300</v>
      </c>
      <c r="C402" s="5" t="s">
        <v>23</v>
      </c>
      <c r="D402" s="21" t="s">
        <v>2314</v>
      </c>
      <c r="E402" s="2" t="s">
        <v>773</v>
      </c>
      <c r="F402" s="2" t="s">
        <v>1065</v>
      </c>
      <c r="G402" s="2" t="s">
        <v>2315</v>
      </c>
      <c r="H402" s="2" t="s">
        <v>2316</v>
      </c>
      <c r="I402" s="9"/>
      <c r="J402" s="22">
        <v>90000000</v>
      </c>
      <c r="K402" s="22">
        <v>140400000</v>
      </c>
      <c r="L402" s="23">
        <f t="shared" si="0"/>
        <v>50400000</v>
      </c>
      <c r="M402" s="21">
        <f t="shared" si="13"/>
        <v>2015</v>
      </c>
      <c r="N402" t="str">
        <f t="shared" si="14"/>
        <v>October</v>
      </c>
    </row>
    <row r="403" spans="1:14" ht="12.75" x14ac:dyDescent="0.2">
      <c r="A403" s="20" t="s">
        <v>2317</v>
      </c>
      <c r="B403" s="27">
        <v>42062</v>
      </c>
      <c r="C403" s="5" t="s">
        <v>16</v>
      </c>
      <c r="D403" s="21" t="s">
        <v>2319</v>
      </c>
      <c r="E403" s="2" t="s">
        <v>1267</v>
      </c>
      <c r="F403" s="2" t="s">
        <v>1594</v>
      </c>
      <c r="G403" s="2" t="s">
        <v>2320</v>
      </c>
      <c r="H403" s="9"/>
      <c r="I403" s="9"/>
      <c r="J403" s="22">
        <v>3300000</v>
      </c>
      <c r="K403" s="22">
        <v>38400000</v>
      </c>
      <c r="L403" s="23">
        <f t="shared" si="0"/>
        <v>35100000</v>
      </c>
      <c r="M403" s="21">
        <f t="shared" si="13"/>
        <v>2015</v>
      </c>
      <c r="N403" t="str">
        <f t="shared" si="14"/>
        <v>February</v>
      </c>
    </row>
    <row r="404" spans="1:14" ht="12.75" x14ac:dyDescent="0.2">
      <c r="A404" s="20" t="s">
        <v>2321</v>
      </c>
      <c r="B404" s="27">
        <v>41649</v>
      </c>
      <c r="C404" s="5" t="s">
        <v>23</v>
      </c>
      <c r="D404" s="21" t="s">
        <v>2323</v>
      </c>
      <c r="E404" s="2" t="s">
        <v>2324</v>
      </c>
      <c r="F404" s="2" t="s">
        <v>2325</v>
      </c>
      <c r="G404" s="2" t="s">
        <v>2326</v>
      </c>
      <c r="H404" s="2" t="s">
        <v>2327</v>
      </c>
      <c r="I404" s="2" t="s">
        <v>2328</v>
      </c>
      <c r="J404" s="22">
        <v>70000000</v>
      </c>
      <c r="K404" s="22">
        <v>61300000</v>
      </c>
      <c r="L404" s="23">
        <f t="shared" si="0"/>
        <v>-8700000</v>
      </c>
      <c r="M404" s="21">
        <f t="shared" si="13"/>
        <v>2014</v>
      </c>
      <c r="N404" t="str">
        <f t="shared" si="14"/>
        <v>January</v>
      </c>
    </row>
    <row r="405" spans="1:14" ht="12.75" x14ac:dyDescent="0.2">
      <c r="A405" s="20" t="s">
        <v>2329</v>
      </c>
      <c r="B405" s="27">
        <v>42552</v>
      </c>
      <c r="C405" s="5" t="s">
        <v>23</v>
      </c>
      <c r="D405" s="21" t="s">
        <v>2331</v>
      </c>
      <c r="E405" s="2" t="s">
        <v>2158</v>
      </c>
      <c r="F405" s="2" t="s">
        <v>1966</v>
      </c>
      <c r="G405" s="2" t="s">
        <v>344</v>
      </c>
      <c r="H405" s="2" t="s">
        <v>634</v>
      </c>
      <c r="I405" s="2" t="s">
        <v>2332</v>
      </c>
      <c r="J405" s="22">
        <v>180000000</v>
      </c>
      <c r="K405" s="22">
        <v>352700000</v>
      </c>
      <c r="L405" s="23">
        <f t="shared" si="0"/>
        <v>172700000</v>
      </c>
      <c r="M405" s="21">
        <f t="shared" si="13"/>
        <v>2016</v>
      </c>
      <c r="N405" t="str">
        <f t="shared" si="14"/>
        <v>July</v>
      </c>
    </row>
    <row r="406" spans="1:14" ht="12.75" x14ac:dyDescent="0.2">
      <c r="A406" s="20" t="s">
        <v>2333</v>
      </c>
      <c r="B406" s="27">
        <v>41671</v>
      </c>
      <c r="C406" s="5" t="s">
        <v>190</v>
      </c>
      <c r="D406" s="21" t="s">
        <v>42</v>
      </c>
      <c r="E406" s="2" t="s">
        <v>2183</v>
      </c>
      <c r="F406" s="2" t="s">
        <v>545</v>
      </c>
      <c r="G406" s="2" t="s">
        <v>1302</v>
      </c>
      <c r="H406" s="2" t="s">
        <v>1993</v>
      </c>
      <c r="I406" s="2" t="s">
        <v>1322</v>
      </c>
      <c r="J406" s="22">
        <v>60000000</v>
      </c>
      <c r="K406" s="22">
        <v>469200000</v>
      </c>
      <c r="L406" s="23">
        <f t="shared" si="0"/>
        <v>409200000</v>
      </c>
      <c r="M406" s="21">
        <f t="shared" si="13"/>
        <v>2014</v>
      </c>
      <c r="N406" t="str">
        <f t="shared" si="14"/>
        <v>February</v>
      </c>
    </row>
    <row r="407" spans="1:14" ht="12.75" x14ac:dyDescent="0.2">
      <c r="A407" s="20" t="s">
        <v>2335</v>
      </c>
      <c r="B407" s="27">
        <v>42342</v>
      </c>
      <c r="C407" s="5" t="s">
        <v>63</v>
      </c>
      <c r="D407" s="21" t="s">
        <v>2337</v>
      </c>
      <c r="E407" s="2" t="s">
        <v>2338</v>
      </c>
      <c r="F407" s="2" t="s">
        <v>2339</v>
      </c>
      <c r="G407" s="2" t="s">
        <v>2340</v>
      </c>
      <c r="H407" s="2" t="s">
        <v>2341</v>
      </c>
      <c r="I407" s="9"/>
      <c r="J407" s="22">
        <v>1000000</v>
      </c>
      <c r="K407" s="22">
        <v>1600000</v>
      </c>
      <c r="L407" s="23">
        <f t="shared" si="0"/>
        <v>600000</v>
      </c>
      <c r="M407" s="21">
        <f t="shared" si="13"/>
        <v>2015</v>
      </c>
      <c r="N407" t="str">
        <f t="shared" si="14"/>
        <v>December</v>
      </c>
    </row>
    <row r="408" spans="1:14" ht="12.75" x14ac:dyDescent="0.2">
      <c r="A408" s="20" t="s">
        <v>2342</v>
      </c>
      <c r="B408" s="27">
        <v>41019</v>
      </c>
      <c r="C408" s="5" t="s">
        <v>63</v>
      </c>
      <c r="D408" s="21" t="s">
        <v>2344</v>
      </c>
      <c r="E408" s="2" t="s">
        <v>653</v>
      </c>
      <c r="F408" s="2" t="s">
        <v>2345</v>
      </c>
      <c r="G408" s="2" t="s">
        <v>2346</v>
      </c>
      <c r="H408" s="2" t="s">
        <v>2347</v>
      </c>
      <c r="I408" s="2" t="s">
        <v>2348</v>
      </c>
      <c r="J408" s="22">
        <v>25000000</v>
      </c>
      <c r="K408" s="22">
        <v>99400000</v>
      </c>
      <c r="L408" s="23">
        <f t="shared" si="0"/>
        <v>74400000</v>
      </c>
      <c r="M408" s="21">
        <f t="shared" si="13"/>
        <v>2012</v>
      </c>
      <c r="N408" t="str">
        <f t="shared" si="14"/>
        <v>April</v>
      </c>
    </row>
    <row r="409" spans="1:14" ht="12.75" x14ac:dyDescent="0.2">
      <c r="A409" s="20" t="s">
        <v>2349</v>
      </c>
      <c r="B409" s="27">
        <v>42223</v>
      </c>
      <c r="C409" s="5" t="s">
        <v>23</v>
      </c>
      <c r="D409" s="21" t="s">
        <v>2351</v>
      </c>
      <c r="E409" s="2" t="s">
        <v>282</v>
      </c>
      <c r="F409" s="2" t="s">
        <v>1354</v>
      </c>
      <c r="G409" s="2" t="s">
        <v>2352</v>
      </c>
      <c r="H409" s="2" t="s">
        <v>759</v>
      </c>
      <c r="I409" s="2" t="s">
        <v>786</v>
      </c>
      <c r="J409" s="22">
        <v>75000000</v>
      </c>
      <c r="K409" s="22">
        <v>109800000</v>
      </c>
      <c r="L409" s="23">
        <f t="shared" si="0"/>
        <v>34800000</v>
      </c>
      <c r="M409" s="21">
        <f t="shared" si="13"/>
        <v>2015</v>
      </c>
      <c r="N409" t="str">
        <f t="shared" si="14"/>
        <v>August</v>
      </c>
    </row>
    <row r="410" spans="1:14" ht="12.75" x14ac:dyDescent="0.2">
      <c r="A410" s="20" t="s">
        <v>2353</v>
      </c>
      <c r="B410" s="27">
        <v>41215</v>
      </c>
      <c r="C410" s="5" t="s">
        <v>23</v>
      </c>
      <c r="D410" s="21" t="s">
        <v>387</v>
      </c>
      <c r="E410" s="2" t="s">
        <v>1209</v>
      </c>
      <c r="F410" s="2" t="s">
        <v>2355</v>
      </c>
      <c r="G410" s="2" t="s">
        <v>2356</v>
      </c>
      <c r="H410" s="2" t="s">
        <v>387</v>
      </c>
      <c r="I410" s="2" t="s">
        <v>2357</v>
      </c>
      <c r="J410" s="22">
        <v>20000000</v>
      </c>
      <c r="K410" s="22">
        <v>20300000</v>
      </c>
      <c r="L410" s="23">
        <f t="shared" si="0"/>
        <v>300000</v>
      </c>
      <c r="M410" s="21">
        <f t="shared" si="13"/>
        <v>2012</v>
      </c>
      <c r="N410" t="str">
        <f t="shared" si="14"/>
        <v>November</v>
      </c>
    </row>
    <row r="411" spans="1:14" ht="12.75" x14ac:dyDescent="0.2">
      <c r="A411" s="20" t="s">
        <v>2358</v>
      </c>
      <c r="B411" s="27">
        <v>42258</v>
      </c>
      <c r="C411" s="5" t="s">
        <v>158</v>
      </c>
      <c r="D411" s="21" t="s">
        <v>1676</v>
      </c>
      <c r="E411" s="2" t="s">
        <v>704</v>
      </c>
      <c r="F411" s="2" t="s">
        <v>682</v>
      </c>
      <c r="G411" s="2" t="s">
        <v>601</v>
      </c>
      <c r="H411" s="2" t="s">
        <v>1867</v>
      </c>
      <c r="I411" s="2" t="s">
        <v>115</v>
      </c>
      <c r="J411" s="22">
        <v>108000000</v>
      </c>
      <c r="K411" s="22">
        <v>630200000</v>
      </c>
      <c r="L411" s="23">
        <f t="shared" si="0"/>
        <v>522200000</v>
      </c>
      <c r="M411" s="21">
        <f t="shared" si="13"/>
        <v>2015</v>
      </c>
      <c r="N411" t="str">
        <f t="shared" si="14"/>
        <v>September</v>
      </c>
    </row>
    <row r="412" spans="1:14" ht="12.75" x14ac:dyDescent="0.2">
      <c r="A412" s="20" t="s">
        <v>2360</v>
      </c>
      <c r="B412" s="27">
        <v>41166</v>
      </c>
      <c r="C412" s="5" t="s">
        <v>63</v>
      </c>
      <c r="D412" s="21" t="s">
        <v>2362</v>
      </c>
      <c r="E412" s="2" t="s">
        <v>122</v>
      </c>
      <c r="F412" s="2" t="s">
        <v>1083</v>
      </c>
      <c r="G412" s="2" t="s">
        <v>2363</v>
      </c>
      <c r="H412" s="2" t="s">
        <v>2364</v>
      </c>
      <c r="I412" s="2" t="s">
        <v>283</v>
      </c>
      <c r="J412" s="22">
        <v>32000000</v>
      </c>
      <c r="K412" s="22">
        <v>28300000</v>
      </c>
      <c r="L412" s="23">
        <f t="shared" si="0"/>
        <v>-3700000</v>
      </c>
      <c r="M412" s="21">
        <f t="shared" si="13"/>
        <v>2012</v>
      </c>
      <c r="N412" t="str">
        <f t="shared" si="14"/>
        <v>September</v>
      </c>
    </row>
    <row r="413" spans="1:14" ht="12.75" x14ac:dyDescent="0.2">
      <c r="A413" s="20" t="s">
        <v>2365</v>
      </c>
      <c r="B413" s="27">
        <v>41901</v>
      </c>
      <c r="C413" s="5" t="s">
        <v>158</v>
      </c>
      <c r="D413" s="21" t="s">
        <v>1311</v>
      </c>
      <c r="E413" s="2" t="s">
        <v>1312</v>
      </c>
      <c r="F413" s="2" t="s">
        <v>2367</v>
      </c>
      <c r="G413" s="2" t="s">
        <v>1314</v>
      </c>
      <c r="H413" s="2" t="s">
        <v>2368</v>
      </c>
      <c r="I413" s="2" t="s">
        <v>1315</v>
      </c>
      <c r="J413" s="22">
        <v>34000000</v>
      </c>
      <c r="K413" s="22">
        <v>348300000</v>
      </c>
      <c r="L413" s="23">
        <f t="shared" si="0"/>
        <v>314300000</v>
      </c>
      <c r="M413" s="21">
        <f t="shared" si="13"/>
        <v>2014</v>
      </c>
      <c r="N413" t="str">
        <f t="shared" si="14"/>
        <v>September</v>
      </c>
    </row>
    <row r="414" spans="1:14" ht="12.75" x14ac:dyDescent="0.2">
      <c r="A414" s="20" t="s">
        <v>2369</v>
      </c>
      <c r="B414" s="27">
        <v>42408</v>
      </c>
      <c r="C414" s="5" t="s">
        <v>158</v>
      </c>
      <c r="D414" s="21" t="s">
        <v>2371</v>
      </c>
      <c r="E414" s="2" t="s">
        <v>2372</v>
      </c>
      <c r="F414" s="2" t="s">
        <v>2373</v>
      </c>
      <c r="G414" s="2" t="s">
        <v>2374</v>
      </c>
      <c r="H414" s="2" t="s">
        <v>2375</v>
      </c>
      <c r="I414" s="2" t="s">
        <v>2376</v>
      </c>
      <c r="J414" s="22">
        <v>60720000</v>
      </c>
      <c r="K414" s="22">
        <v>553800000</v>
      </c>
      <c r="L414" s="23">
        <f t="shared" si="0"/>
        <v>493080000</v>
      </c>
      <c r="M414" s="21">
        <f t="shared" si="13"/>
        <v>2016</v>
      </c>
      <c r="N414" t="str">
        <f t="shared" si="14"/>
        <v>February</v>
      </c>
    </row>
    <row r="415" spans="1:14" ht="12.75" x14ac:dyDescent="0.2">
      <c r="A415" s="20" t="s">
        <v>2377</v>
      </c>
      <c r="B415" s="27">
        <v>41677</v>
      </c>
      <c r="C415" s="5" t="s">
        <v>63</v>
      </c>
      <c r="D415" s="21" t="s">
        <v>924</v>
      </c>
      <c r="E415" s="2" t="s">
        <v>924</v>
      </c>
      <c r="F415" s="2" t="s">
        <v>704</v>
      </c>
      <c r="G415" s="2" t="s">
        <v>187</v>
      </c>
      <c r="H415" s="2" t="s">
        <v>19</v>
      </c>
      <c r="I415" s="2" t="s">
        <v>2379</v>
      </c>
      <c r="J415" s="22">
        <v>70000000</v>
      </c>
      <c r="K415" s="22">
        <v>155000000</v>
      </c>
      <c r="L415" s="23">
        <f t="shared" si="0"/>
        <v>85000000</v>
      </c>
      <c r="M415" s="21">
        <f t="shared" si="13"/>
        <v>2014</v>
      </c>
      <c r="N415" t="str">
        <f t="shared" si="14"/>
        <v>February</v>
      </c>
    </row>
    <row r="416" spans="1:14" ht="25.5" x14ac:dyDescent="0.2">
      <c r="A416" s="20" t="s">
        <v>2380</v>
      </c>
      <c r="B416" s="27">
        <v>41507</v>
      </c>
      <c r="C416" s="5" t="s">
        <v>23</v>
      </c>
      <c r="D416" s="21" t="s">
        <v>2382</v>
      </c>
      <c r="E416" s="2" t="s">
        <v>1352</v>
      </c>
      <c r="F416" s="2" t="s">
        <v>2383</v>
      </c>
      <c r="G416" s="2" t="s">
        <v>2384</v>
      </c>
      <c r="H416" s="2" t="s">
        <v>2385</v>
      </c>
      <c r="I416" s="2" t="s">
        <v>2386</v>
      </c>
      <c r="J416" s="22">
        <v>60000000</v>
      </c>
      <c r="K416" s="22">
        <v>90600000</v>
      </c>
      <c r="L416" s="23">
        <f t="shared" si="0"/>
        <v>30600000</v>
      </c>
      <c r="M416" s="21">
        <f t="shared" si="13"/>
        <v>2013</v>
      </c>
      <c r="N416" t="str">
        <f t="shared" si="14"/>
        <v>August</v>
      </c>
    </row>
    <row r="417" spans="1:14" ht="12.75" x14ac:dyDescent="0.2">
      <c r="A417" s="20" t="s">
        <v>2387</v>
      </c>
      <c r="B417" s="27">
        <v>42328</v>
      </c>
      <c r="C417" s="5" t="s">
        <v>41</v>
      </c>
      <c r="D417" s="21" t="s">
        <v>2389</v>
      </c>
      <c r="E417" s="2" t="s">
        <v>1236</v>
      </c>
      <c r="F417" s="2" t="s">
        <v>1190</v>
      </c>
      <c r="G417" s="2" t="s">
        <v>154</v>
      </c>
      <c r="H417" s="9"/>
      <c r="I417" s="9"/>
      <c r="J417" s="22">
        <v>25000000</v>
      </c>
      <c r="K417" s="22">
        <v>52400000</v>
      </c>
      <c r="L417" s="23">
        <f t="shared" si="0"/>
        <v>27400000</v>
      </c>
      <c r="M417" s="21">
        <f t="shared" si="13"/>
        <v>2015</v>
      </c>
      <c r="N417" t="str">
        <f t="shared" si="14"/>
        <v>November</v>
      </c>
    </row>
    <row r="418" spans="1:14" ht="12.75" x14ac:dyDescent="0.2">
      <c r="A418" s="20" t="s">
        <v>2390</v>
      </c>
      <c r="B418" s="27">
        <v>41878</v>
      </c>
      <c r="C418" s="5" t="s">
        <v>15</v>
      </c>
      <c r="D418" s="21" t="s">
        <v>2392</v>
      </c>
      <c r="E418" s="2" t="s">
        <v>108</v>
      </c>
      <c r="F418" s="2" t="s">
        <v>1494</v>
      </c>
      <c r="G418" s="2" t="s">
        <v>1622</v>
      </c>
      <c r="H418" s="2" t="s">
        <v>2393</v>
      </c>
      <c r="I418" s="2" t="s">
        <v>2394</v>
      </c>
      <c r="J418" s="22">
        <v>15000000</v>
      </c>
      <c r="K418" s="22">
        <v>34800000</v>
      </c>
      <c r="L418" s="23">
        <f t="shared" si="0"/>
        <v>19800000</v>
      </c>
      <c r="M418" s="21">
        <f t="shared" si="13"/>
        <v>2014</v>
      </c>
      <c r="N418" t="str">
        <f t="shared" si="14"/>
        <v>August</v>
      </c>
    </row>
    <row r="419" spans="1:14" ht="12.75" x14ac:dyDescent="0.2">
      <c r="A419" s="20" t="s">
        <v>2395</v>
      </c>
      <c r="B419" s="27">
        <v>41650</v>
      </c>
      <c r="C419" s="5" t="s">
        <v>190</v>
      </c>
      <c r="D419" s="21" t="s">
        <v>2397</v>
      </c>
      <c r="E419" s="2" t="s">
        <v>1993</v>
      </c>
      <c r="F419" s="2" t="s">
        <v>1512</v>
      </c>
      <c r="G419" s="2" t="s">
        <v>138</v>
      </c>
      <c r="H419" s="2" t="s">
        <v>744</v>
      </c>
      <c r="I419" s="2" t="s">
        <v>103</v>
      </c>
      <c r="J419" s="22">
        <v>42800000</v>
      </c>
      <c r="K419" s="22">
        <v>120900000</v>
      </c>
      <c r="L419" s="23">
        <f t="shared" si="0"/>
        <v>78100000</v>
      </c>
      <c r="M419" s="21">
        <f t="shared" si="13"/>
        <v>2014</v>
      </c>
      <c r="N419" t="str">
        <f t="shared" si="14"/>
        <v>January</v>
      </c>
    </row>
    <row r="420" spans="1:14" ht="25.5" x14ac:dyDescent="0.2">
      <c r="A420" s="20" t="s">
        <v>2398</v>
      </c>
      <c r="B420" s="27">
        <v>41150</v>
      </c>
      <c r="C420" s="5" t="s">
        <v>190</v>
      </c>
      <c r="D420" s="21" t="s">
        <v>2400</v>
      </c>
      <c r="E420" s="2" t="s">
        <v>2401</v>
      </c>
      <c r="F420" s="2" t="s">
        <v>2402</v>
      </c>
      <c r="G420" s="2" t="s">
        <v>2403</v>
      </c>
      <c r="H420" s="2" t="s">
        <v>2404</v>
      </c>
      <c r="I420" s="2" t="s">
        <v>2405</v>
      </c>
      <c r="J420" s="22">
        <v>20000000</v>
      </c>
      <c r="K420" s="22">
        <v>1100000</v>
      </c>
      <c r="L420" s="23">
        <f t="shared" si="0"/>
        <v>-18900000</v>
      </c>
      <c r="M420" s="21">
        <f t="shared" si="13"/>
        <v>2012</v>
      </c>
      <c r="N420" t="str">
        <f t="shared" si="14"/>
        <v>August</v>
      </c>
    </row>
    <row r="421" spans="1:14" ht="12.75" x14ac:dyDescent="0.2">
      <c r="A421" s="20" t="s">
        <v>2406</v>
      </c>
      <c r="B421" s="27">
        <v>41729</v>
      </c>
      <c r="C421" s="5" t="s">
        <v>41</v>
      </c>
      <c r="D421" s="21" t="s">
        <v>2408</v>
      </c>
      <c r="E421" s="2" t="s">
        <v>240</v>
      </c>
      <c r="F421" s="2" t="s">
        <v>1754</v>
      </c>
      <c r="G421" s="2" t="s">
        <v>2409</v>
      </c>
      <c r="H421" s="2" t="s">
        <v>888</v>
      </c>
      <c r="I421" s="2" t="s">
        <v>2189</v>
      </c>
      <c r="J421" s="22">
        <v>40000000</v>
      </c>
      <c r="K421" s="22">
        <v>196700000</v>
      </c>
      <c r="L421" s="23">
        <f t="shared" si="0"/>
        <v>156700000</v>
      </c>
      <c r="M421" s="21">
        <f t="shared" si="13"/>
        <v>2014</v>
      </c>
      <c r="N421" t="str">
        <f t="shared" si="14"/>
        <v>March</v>
      </c>
    </row>
    <row r="422" spans="1:14" ht="12.75" x14ac:dyDescent="0.2">
      <c r="A422" s="20" t="s">
        <v>2410</v>
      </c>
      <c r="B422" s="27">
        <v>42309</v>
      </c>
      <c r="C422" s="5" t="s">
        <v>969</v>
      </c>
      <c r="D422" s="21" t="s">
        <v>1022</v>
      </c>
      <c r="E422" s="2" t="s">
        <v>2412</v>
      </c>
      <c r="F422" s="2" t="s">
        <v>2413</v>
      </c>
      <c r="G422" s="2" t="s">
        <v>2414</v>
      </c>
      <c r="H422" s="2" t="s">
        <v>2415</v>
      </c>
      <c r="I422" s="2" t="s">
        <v>2416</v>
      </c>
      <c r="J422" s="22">
        <v>99000000</v>
      </c>
      <c r="K422" s="22">
        <v>246200000</v>
      </c>
      <c r="L422" s="23">
        <f t="shared" si="0"/>
        <v>147200000</v>
      </c>
      <c r="M422" s="21">
        <f t="shared" si="13"/>
        <v>2015</v>
      </c>
      <c r="N422" t="str">
        <f t="shared" si="14"/>
        <v>November</v>
      </c>
    </row>
    <row r="423" spans="1:14" ht="12.75" x14ac:dyDescent="0.2">
      <c r="A423" s="20" t="s">
        <v>2417</v>
      </c>
      <c r="B423" s="27">
        <v>42249</v>
      </c>
      <c r="C423" s="5" t="s">
        <v>15</v>
      </c>
      <c r="D423" s="21" t="s">
        <v>2419</v>
      </c>
      <c r="E423" s="2" t="s">
        <v>2420</v>
      </c>
      <c r="F423" s="2" t="s">
        <v>2421</v>
      </c>
      <c r="G423" s="2" t="s">
        <v>2092</v>
      </c>
      <c r="H423" s="9"/>
      <c r="I423" s="9"/>
      <c r="J423" s="22">
        <v>18000000</v>
      </c>
      <c r="K423" s="22">
        <v>60300000</v>
      </c>
      <c r="L423" s="23">
        <f t="shared" si="0"/>
        <v>42300000</v>
      </c>
      <c r="M423" s="21">
        <f t="shared" si="13"/>
        <v>2015</v>
      </c>
      <c r="N423" t="str">
        <f t="shared" si="14"/>
        <v>September</v>
      </c>
    </row>
    <row r="424" spans="1:14" ht="12.75" x14ac:dyDescent="0.2">
      <c r="A424" s="20" t="s">
        <v>2422</v>
      </c>
      <c r="B424" s="27">
        <v>42440</v>
      </c>
      <c r="C424" s="5" t="s">
        <v>182</v>
      </c>
      <c r="D424" s="21" t="s">
        <v>2424</v>
      </c>
      <c r="E424" s="2" t="s">
        <v>2425</v>
      </c>
      <c r="F424" s="2" t="s">
        <v>2426</v>
      </c>
      <c r="G424" s="2" t="s">
        <v>2427</v>
      </c>
      <c r="H424" s="2" t="s">
        <v>2428</v>
      </c>
      <c r="I424" s="2" t="s">
        <v>2429</v>
      </c>
      <c r="J424" s="22">
        <v>5000000</v>
      </c>
      <c r="K424" s="22">
        <v>10400000</v>
      </c>
      <c r="L424" s="23">
        <f t="shared" si="0"/>
        <v>5400000</v>
      </c>
      <c r="M424" s="21">
        <f t="shared" si="13"/>
        <v>2016</v>
      </c>
      <c r="N424" t="str">
        <f t="shared" si="14"/>
        <v>March</v>
      </c>
    </row>
    <row r="425" spans="1:14" ht="12.75" x14ac:dyDescent="0.2">
      <c r="A425" s="20" t="s">
        <v>2430</v>
      </c>
      <c r="B425" s="27">
        <v>41173</v>
      </c>
      <c r="C425" s="5" t="s">
        <v>63</v>
      </c>
      <c r="D425" s="21" t="s">
        <v>2432</v>
      </c>
      <c r="E425" s="2" t="s">
        <v>1474</v>
      </c>
      <c r="F425" s="2" t="s">
        <v>819</v>
      </c>
      <c r="G425" s="2" t="s">
        <v>2152</v>
      </c>
      <c r="H425" s="2" t="s">
        <v>2433</v>
      </c>
      <c r="I425" s="2" t="s">
        <v>2434</v>
      </c>
      <c r="J425" s="22">
        <v>13000000</v>
      </c>
      <c r="K425" s="22">
        <v>33400000</v>
      </c>
      <c r="L425" s="23">
        <f t="shared" si="0"/>
        <v>20400000</v>
      </c>
      <c r="M425" s="21">
        <f t="shared" si="13"/>
        <v>2012</v>
      </c>
      <c r="N425" t="str">
        <f t="shared" si="14"/>
        <v>September</v>
      </c>
    </row>
    <row r="426" spans="1:14" ht="12.75" x14ac:dyDescent="0.2">
      <c r="A426" s="20" t="s">
        <v>2435</v>
      </c>
      <c r="B426" s="27">
        <v>41026</v>
      </c>
      <c r="C426" s="5" t="s">
        <v>41</v>
      </c>
      <c r="D426" s="21" t="s">
        <v>2437</v>
      </c>
      <c r="E426" s="2" t="s">
        <v>786</v>
      </c>
      <c r="F426" s="2" t="s">
        <v>952</v>
      </c>
      <c r="G426" s="2" t="s">
        <v>734</v>
      </c>
      <c r="H426" s="2" t="s">
        <v>2439</v>
      </c>
      <c r="I426" s="2" t="s">
        <v>2440</v>
      </c>
      <c r="J426" s="22">
        <v>55000000</v>
      </c>
      <c r="K426" s="22">
        <v>123000000</v>
      </c>
      <c r="L426" s="23">
        <f t="shared" si="0"/>
        <v>68000000</v>
      </c>
      <c r="M426" s="21">
        <f t="shared" si="13"/>
        <v>2012</v>
      </c>
      <c r="N426" t="str">
        <f t="shared" si="14"/>
        <v>April</v>
      </c>
    </row>
    <row r="427" spans="1:14" ht="12.75" x14ac:dyDescent="0.2">
      <c r="A427" s="20" t="s">
        <v>2441</v>
      </c>
      <c r="B427" s="27">
        <v>41362</v>
      </c>
      <c r="C427" s="5" t="s">
        <v>32</v>
      </c>
      <c r="D427" s="21" t="s">
        <v>2443</v>
      </c>
      <c r="E427" s="2" t="s">
        <v>829</v>
      </c>
      <c r="F427" s="2" t="s">
        <v>184</v>
      </c>
      <c r="G427" s="2" t="s">
        <v>241</v>
      </c>
      <c r="H427" s="2" t="s">
        <v>2444</v>
      </c>
      <c r="I427" s="2" t="s">
        <v>1165</v>
      </c>
      <c r="J427" s="22">
        <v>15000000</v>
      </c>
      <c r="K427" s="22">
        <v>47000000</v>
      </c>
      <c r="L427" s="23">
        <f t="shared" si="0"/>
        <v>32000000</v>
      </c>
      <c r="M427" s="21">
        <f t="shared" si="13"/>
        <v>2013</v>
      </c>
      <c r="N427" t="str">
        <f t="shared" si="14"/>
        <v>March</v>
      </c>
    </row>
    <row r="428" spans="1:14" ht="12.75" x14ac:dyDescent="0.2">
      <c r="A428" s="20" t="s">
        <v>2445</v>
      </c>
      <c r="B428" s="27">
        <v>41152</v>
      </c>
      <c r="C428" s="5" t="s">
        <v>16</v>
      </c>
      <c r="D428" s="21" t="s">
        <v>2447</v>
      </c>
      <c r="E428" s="2" t="s">
        <v>2448</v>
      </c>
      <c r="F428" s="2" t="s">
        <v>1303</v>
      </c>
      <c r="G428" s="9"/>
      <c r="H428" s="9"/>
      <c r="I428" s="9"/>
      <c r="J428" s="22">
        <v>14000000</v>
      </c>
      <c r="K428" s="22">
        <v>78500000</v>
      </c>
      <c r="L428" s="23">
        <f t="shared" si="0"/>
        <v>64500000</v>
      </c>
      <c r="M428" s="21">
        <f t="shared" si="13"/>
        <v>2012</v>
      </c>
      <c r="N428" t="str">
        <f t="shared" si="14"/>
        <v>August</v>
      </c>
    </row>
    <row r="429" spans="1:14" ht="12.75" x14ac:dyDescent="0.2">
      <c r="A429" s="20" t="s">
        <v>2449</v>
      </c>
      <c r="B429" s="27">
        <v>41425</v>
      </c>
      <c r="C429" s="5" t="s">
        <v>158</v>
      </c>
      <c r="D429" s="21" t="s">
        <v>2451</v>
      </c>
      <c r="E429" s="2" t="s">
        <v>379</v>
      </c>
      <c r="F429" s="2" t="s">
        <v>59</v>
      </c>
      <c r="G429" s="2" t="s">
        <v>2452</v>
      </c>
      <c r="H429" s="2" t="s">
        <v>2453</v>
      </c>
      <c r="I429" s="2" t="s">
        <v>261</v>
      </c>
      <c r="J429" s="22">
        <v>3000000</v>
      </c>
      <c r="K429" s="22">
        <v>89300000</v>
      </c>
      <c r="L429" s="23">
        <f t="shared" si="0"/>
        <v>86300000</v>
      </c>
      <c r="M429" s="21">
        <f t="shared" si="13"/>
        <v>2013</v>
      </c>
      <c r="N429" t="str">
        <f t="shared" si="14"/>
        <v>May</v>
      </c>
    </row>
    <row r="430" spans="1:14" ht="12.75" x14ac:dyDescent="0.2">
      <c r="A430" s="20" t="s">
        <v>2454</v>
      </c>
      <c r="B430" s="27">
        <v>42552</v>
      </c>
      <c r="C430" s="5" t="s">
        <v>16</v>
      </c>
      <c r="D430" s="21" t="s">
        <v>2451</v>
      </c>
      <c r="E430" s="2" t="s">
        <v>719</v>
      </c>
      <c r="F430" s="2" t="s">
        <v>2456</v>
      </c>
      <c r="G430" s="2" t="s">
        <v>261</v>
      </c>
      <c r="H430" s="2" t="s">
        <v>2457</v>
      </c>
      <c r="I430" s="2" t="s">
        <v>2458</v>
      </c>
      <c r="J430" s="22">
        <v>10000000</v>
      </c>
      <c r="K430" s="22">
        <v>105600000</v>
      </c>
      <c r="L430" s="23">
        <f t="shared" si="0"/>
        <v>95600000</v>
      </c>
      <c r="M430" s="21">
        <f t="shared" si="13"/>
        <v>2016</v>
      </c>
      <c r="N430" t="str">
        <f t="shared" si="14"/>
        <v>July</v>
      </c>
    </row>
    <row r="431" spans="1:14" ht="12.75" x14ac:dyDescent="0.2">
      <c r="A431" s="20" t="s">
        <v>2459</v>
      </c>
      <c r="B431" s="27">
        <v>41660</v>
      </c>
      <c r="C431" s="5" t="s">
        <v>23</v>
      </c>
      <c r="D431" s="21" t="s">
        <v>2461</v>
      </c>
      <c r="E431" s="2" t="s">
        <v>2462</v>
      </c>
      <c r="F431" s="2" t="s">
        <v>2463</v>
      </c>
      <c r="G431" s="2" t="s">
        <v>2464</v>
      </c>
      <c r="H431" s="2" t="s">
        <v>2465</v>
      </c>
      <c r="I431" s="2" t="s">
        <v>2466</v>
      </c>
      <c r="J431" s="22">
        <v>4500000</v>
      </c>
      <c r="K431" s="22">
        <v>6600000</v>
      </c>
      <c r="L431" s="23">
        <f t="shared" si="0"/>
        <v>2100000</v>
      </c>
      <c r="M431" s="21">
        <f t="shared" si="13"/>
        <v>2014</v>
      </c>
      <c r="N431" t="str">
        <f t="shared" si="14"/>
        <v>January</v>
      </c>
    </row>
    <row r="432" spans="1:14" ht="12.75" x14ac:dyDescent="0.2">
      <c r="A432" s="20" t="s">
        <v>2467</v>
      </c>
      <c r="B432" s="27">
        <v>40991</v>
      </c>
      <c r="C432" s="5" t="s">
        <v>23</v>
      </c>
      <c r="D432" s="21" t="s">
        <v>2461</v>
      </c>
      <c r="E432" s="2" t="s">
        <v>2462</v>
      </c>
      <c r="F432" s="2" t="s">
        <v>2469</v>
      </c>
      <c r="G432" s="2" t="s">
        <v>2470</v>
      </c>
      <c r="H432" s="2" t="s">
        <v>2471</v>
      </c>
      <c r="I432" s="2" t="s">
        <v>2472</v>
      </c>
      <c r="J432" s="22">
        <v>1100000</v>
      </c>
      <c r="K432" s="22">
        <v>9140000</v>
      </c>
      <c r="L432" s="23">
        <f t="shared" si="0"/>
        <v>8040000</v>
      </c>
      <c r="M432" s="21">
        <f t="shared" si="13"/>
        <v>2012</v>
      </c>
      <c r="N432" t="str">
        <f t="shared" si="14"/>
        <v>March</v>
      </c>
    </row>
    <row r="433" spans="1:14" ht="12.75" x14ac:dyDescent="0.2">
      <c r="A433" s="20" t="s">
        <v>2473</v>
      </c>
      <c r="B433" s="27">
        <v>41026</v>
      </c>
      <c r="C433" s="5" t="s">
        <v>15</v>
      </c>
      <c r="D433" s="21" t="s">
        <v>2475</v>
      </c>
      <c r="E433" s="2" t="s">
        <v>674</v>
      </c>
      <c r="F433" s="2" t="s">
        <v>532</v>
      </c>
      <c r="G433" s="2" t="s">
        <v>659</v>
      </c>
      <c r="H433" s="2" t="s">
        <v>1962</v>
      </c>
      <c r="I433" s="2" t="s">
        <v>2476</v>
      </c>
      <c r="J433" s="22">
        <v>26000000</v>
      </c>
      <c r="K433" s="22">
        <v>29700000</v>
      </c>
      <c r="L433" s="23">
        <f t="shared" si="0"/>
        <v>3700000</v>
      </c>
      <c r="M433" s="21">
        <f t="shared" si="13"/>
        <v>2012</v>
      </c>
      <c r="N433" t="str">
        <f t="shared" si="14"/>
        <v>April</v>
      </c>
    </row>
    <row r="434" spans="1:14" ht="12.75" x14ac:dyDescent="0.2">
      <c r="A434" s="20" t="s">
        <v>2477</v>
      </c>
      <c r="B434" s="27">
        <v>42363</v>
      </c>
      <c r="C434" s="5" t="s">
        <v>15</v>
      </c>
      <c r="D434" s="21" t="s">
        <v>2479</v>
      </c>
      <c r="E434" s="2" t="s">
        <v>633</v>
      </c>
      <c r="F434" s="2" t="s">
        <v>488</v>
      </c>
      <c r="G434" s="2" t="s">
        <v>401</v>
      </c>
      <c r="H434" s="2" t="s">
        <v>2367</v>
      </c>
      <c r="I434" s="9"/>
      <c r="J434" s="22">
        <v>135000000</v>
      </c>
      <c r="K434" s="22">
        <v>533000000</v>
      </c>
      <c r="L434" s="23">
        <f t="shared" si="0"/>
        <v>398000000</v>
      </c>
      <c r="M434" s="21">
        <f t="shared" si="13"/>
        <v>2015</v>
      </c>
      <c r="N434" t="str">
        <f t="shared" si="14"/>
        <v>December</v>
      </c>
    </row>
    <row r="435" spans="1:14" ht="25.5" x14ac:dyDescent="0.2">
      <c r="A435" s="20" t="s">
        <v>2480</v>
      </c>
      <c r="B435" s="27">
        <v>42061</v>
      </c>
      <c r="C435" s="5" t="s">
        <v>41</v>
      </c>
      <c r="D435" s="21" t="s">
        <v>2039</v>
      </c>
      <c r="E435" s="2" t="s">
        <v>2040</v>
      </c>
      <c r="F435" s="2" t="s">
        <v>2041</v>
      </c>
      <c r="G435" s="2" t="s">
        <v>2042</v>
      </c>
      <c r="H435" s="2" t="s">
        <v>2482</v>
      </c>
      <c r="I435" s="2" t="s">
        <v>2483</v>
      </c>
      <c r="J435" s="22">
        <v>10000000</v>
      </c>
      <c r="K435" s="22">
        <v>86000000</v>
      </c>
      <c r="L435" s="23">
        <f t="shared" si="0"/>
        <v>76000000</v>
      </c>
      <c r="M435" s="21">
        <f t="shared" si="13"/>
        <v>2015</v>
      </c>
      <c r="N435" t="str">
        <f t="shared" si="14"/>
        <v>February</v>
      </c>
    </row>
    <row r="436" spans="1:14" ht="12.75" x14ac:dyDescent="0.2">
      <c r="A436" s="20" t="s">
        <v>2484</v>
      </c>
      <c r="B436" s="27">
        <v>42029</v>
      </c>
      <c r="C436" s="5" t="s">
        <v>63</v>
      </c>
      <c r="D436" s="21" t="s">
        <v>2486</v>
      </c>
      <c r="E436" s="2" t="s">
        <v>2487</v>
      </c>
      <c r="F436" s="2" t="s">
        <v>2488</v>
      </c>
      <c r="G436" s="2" t="s">
        <v>2489</v>
      </c>
      <c r="H436" s="9"/>
      <c r="I436" s="9"/>
      <c r="J436" s="22">
        <v>4000000</v>
      </c>
      <c r="K436" s="22">
        <v>6200000</v>
      </c>
      <c r="L436" s="23">
        <f t="shared" si="0"/>
        <v>2200000</v>
      </c>
      <c r="M436" s="21">
        <f t="shared" si="13"/>
        <v>2015</v>
      </c>
      <c r="N436" t="str">
        <f t="shared" si="14"/>
        <v>January</v>
      </c>
    </row>
    <row r="437" spans="1:14" ht="12.75" x14ac:dyDescent="0.2">
      <c r="A437" s="20" t="s">
        <v>2490</v>
      </c>
      <c r="B437" s="27">
        <v>42559</v>
      </c>
      <c r="C437" s="5" t="s">
        <v>144</v>
      </c>
      <c r="D437" s="21" t="s">
        <v>598</v>
      </c>
      <c r="E437" s="2" t="s">
        <v>374</v>
      </c>
      <c r="F437" s="2" t="s">
        <v>2493</v>
      </c>
      <c r="G437" s="2" t="s">
        <v>449</v>
      </c>
      <c r="H437" s="2" t="s">
        <v>118</v>
      </c>
      <c r="I437" s="2" t="s">
        <v>2494</v>
      </c>
      <c r="J437" s="22">
        <v>75000000</v>
      </c>
      <c r="K437" s="22">
        <v>724900000</v>
      </c>
      <c r="L437" s="23">
        <f t="shared" si="0"/>
        <v>649900000</v>
      </c>
      <c r="M437" s="21">
        <f t="shared" si="13"/>
        <v>2016</v>
      </c>
      <c r="N437" t="str">
        <f t="shared" si="14"/>
        <v>July</v>
      </c>
    </row>
    <row r="438" spans="1:14" ht="12.75" x14ac:dyDescent="0.2">
      <c r="A438" s="20" t="s">
        <v>2495</v>
      </c>
      <c r="B438" s="27">
        <v>40956</v>
      </c>
      <c r="C438" s="5" t="s">
        <v>144</v>
      </c>
      <c r="D438" s="21" t="s">
        <v>2497</v>
      </c>
      <c r="E438" s="2" t="s">
        <v>1993</v>
      </c>
      <c r="F438" s="2" t="s">
        <v>1889</v>
      </c>
      <c r="G438" s="2" t="s">
        <v>2498</v>
      </c>
      <c r="H438" s="2" t="s">
        <v>2499</v>
      </c>
      <c r="I438" s="2" t="s">
        <v>1241</v>
      </c>
      <c r="J438" s="22">
        <v>23000000</v>
      </c>
      <c r="K438" s="22">
        <v>145600000</v>
      </c>
      <c r="L438" s="23">
        <f t="shared" si="0"/>
        <v>122600000</v>
      </c>
      <c r="M438" s="21">
        <f t="shared" si="13"/>
        <v>2012</v>
      </c>
      <c r="N438" t="str">
        <f t="shared" si="14"/>
        <v>February</v>
      </c>
    </row>
    <row r="439" spans="1:14" ht="12.75" x14ac:dyDescent="0.2">
      <c r="A439" s="20" t="s">
        <v>2500</v>
      </c>
      <c r="B439" s="27">
        <v>42542</v>
      </c>
      <c r="C439" s="5" t="s">
        <v>16</v>
      </c>
      <c r="D439" s="21" t="s">
        <v>1478</v>
      </c>
      <c r="E439" s="2" t="s">
        <v>1823</v>
      </c>
      <c r="F439" s="2" t="s">
        <v>2502</v>
      </c>
      <c r="G439" s="9"/>
      <c r="H439" s="9"/>
      <c r="I439" s="9"/>
      <c r="J439" s="22">
        <v>17000000</v>
      </c>
      <c r="K439" s="22">
        <v>93200000</v>
      </c>
      <c r="L439" s="23">
        <f t="shared" si="0"/>
        <v>76200000</v>
      </c>
      <c r="M439" s="21">
        <f t="shared" si="13"/>
        <v>2016</v>
      </c>
      <c r="N439" t="str">
        <f t="shared" si="14"/>
        <v>June</v>
      </c>
    </row>
    <row r="440" spans="1:14" ht="12.75" x14ac:dyDescent="0.2">
      <c r="A440" s="20" t="s">
        <v>2503</v>
      </c>
      <c r="B440" s="27">
        <v>41659</v>
      </c>
      <c r="C440" s="5" t="s">
        <v>158</v>
      </c>
      <c r="D440" s="21" t="s">
        <v>2505</v>
      </c>
      <c r="E440" s="2" t="s">
        <v>886</v>
      </c>
      <c r="F440" s="2" t="s">
        <v>1320</v>
      </c>
      <c r="G440" s="2" t="s">
        <v>2506</v>
      </c>
      <c r="H440" s="2" t="s">
        <v>2507</v>
      </c>
      <c r="I440" s="9"/>
      <c r="J440" s="22">
        <v>4000000</v>
      </c>
      <c r="K440" s="22">
        <v>2420000</v>
      </c>
      <c r="L440" s="23">
        <f t="shared" si="0"/>
        <v>-1580000</v>
      </c>
      <c r="M440" s="21">
        <f t="shared" si="13"/>
        <v>2014</v>
      </c>
      <c r="N440" t="str">
        <f t="shared" si="14"/>
        <v>January</v>
      </c>
    </row>
    <row r="441" spans="1:14" ht="12.75" x14ac:dyDescent="0.2">
      <c r="A441" s="20" t="s">
        <v>2508</v>
      </c>
      <c r="B441" s="27">
        <v>41712</v>
      </c>
      <c r="C441" s="5" t="s">
        <v>41</v>
      </c>
      <c r="D441" s="21" t="s">
        <v>175</v>
      </c>
      <c r="E441" s="2" t="s">
        <v>175</v>
      </c>
      <c r="F441" s="2" t="s">
        <v>2510</v>
      </c>
      <c r="G441" s="2" t="s">
        <v>2511</v>
      </c>
      <c r="H441" s="2" t="s">
        <v>2512</v>
      </c>
      <c r="I441" s="2" t="s">
        <v>2513</v>
      </c>
      <c r="J441" s="22">
        <v>8000000</v>
      </c>
      <c r="K441" s="22">
        <v>16300000</v>
      </c>
      <c r="L441" s="23">
        <f t="shared" si="0"/>
        <v>8300000</v>
      </c>
      <c r="M441" s="21">
        <f t="shared" si="13"/>
        <v>2014</v>
      </c>
      <c r="N441" t="str">
        <f t="shared" si="14"/>
        <v>March</v>
      </c>
    </row>
    <row r="442" spans="1:14" ht="12.75" x14ac:dyDescent="0.2">
      <c r="A442" s="20" t="s">
        <v>2514</v>
      </c>
      <c r="B442" s="27">
        <v>41486</v>
      </c>
      <c r="C442" s="5" t="s">
        <v>144</v>
      </c>
      <c r="D442" s="21" t="s">
        <v>2516</v>
      </c>
      <c r="E442" s="2" t="s">
        <v>900</v>
      </c>
      <c r="F442" s="2" t="s">
        <v>2517</v>
      </c>
      <c r="G442" s="2" t="s">
        <v>2518</v>
      </c>
      <c r="H442" s="2" t="s">
        <v>2519</v>
      </c>
      <c r="I442" s="2" t="s">
        <v>1962</v>
      </c>
      <c r="J442" s="22">
        <v>105000000</v>
      </c>
      <c r="K442" s="22">
        <v>347500000</v>
      </c>
      <c r="L442" s="23">
        <f t="shared" si="0"/>
        <v>242500000</v>
      </c>
      <c r="M442" s="21">
        <f t="shared" si="13"/>
        <v>2013</v>
      </c>
      <c r="N442" t="str">
        <f t="shared" si="14"/>
        <v>July</v>
      </c>
    </row>
    <row r="443" spans="1:14" ht="12.75" x14ac:dyDescent="0.2">
      <c r="A443" s="20" t="s">
        <v>2520</v>
      </c>
      <c r="B443" s="27">
        <v>41488</v>
      </c>
      <c r="C443" s="5" t="s">
        <v>63</v>
      </c>
      <c r="D443" s="21" t="s">
        <v>2522</v>
      </c>
      <c r="E443" s="2" t="s">
        <v>768</v>
      </c>
      <c r="F443" s="2" t="s">
        <v>625</v>
      </c>
      <c r="G443" s="2" t="s">
        <v>2523</v>
      </c>
      <c r="H443" s="2" t="s">
        <v>47</v>
      </c>
      <c r="I443" s="2" t="s">
        <v>2524</v>
      </c>
      <c r="J443" s="22">
        <v>2500000</v>
      </c>
      <c r="K443" s="22">
        <v>6900000</v>
      </c>
      <c r="L443" s="23">
        <f t="shared" si="0"/>
        <v>4400000</v>
      </c>
      <c r="M443" s="21">
        <f t="shared" si="13"/>
        <v>2013</v>
      </c>
      <c r="N443" t="str">
        <f t="shared" si="14"/>
        <v>August</v>
      </c>
    </row>
    <row r="444" spans="1:14" ht="25.5" x14ac:dyDescent="0.2">
      <c r="A444" s="20" t="s">
        <v>2525</v>
      </c>
      <c r="B444" s="27">
        <v>42041</v>
      </c>
      <c r="C444" s="5" t="s">
        <v>144</v>
      </c>
      <c r="D444" s="21" t="s">
        <v>2527</v>
      </c>
      <c r="E444" s="2" t="s">
        <v>2529</v>
      </c>
      <c r="F444" s="2" t="s">
        <v>2528</v>
      </c>
      <c r="G444" s="2" t="s">
        <v>2530</v>
      </c>
      <c r="H444" s="2" t="s">
        <v>2012</v>
      </c>
      <c r="I444" s="2" t="s">
        <v>2531</v>
      </c>
      <c r="J444" s="22">
        <v>74000000</v>
      </c>
      <c r="K444" s="22">
        <v>323400000</v>
      </c>
      <c r="L444" s="23">
        <f t="shared" si="0"/>
        <v>249400000</v>
      </c>
      <c r="M444" s="21">
        <f t="shared" si="13"/>
        <v>2015</v>
      </c>
      <c r="N444" t="str">
        <f t="shared" si="14"/>
        <v>February</v>
      </c>
    </row>
    <row r="445" spans="1:14" ht="12.75" x14ac:dyDescent="0.2">
      <c r="A445" s="20" t="s">
        <v>2532</v>
      </c>
      <c r="B445" s="27">
        <v>42165</v>
      </c>
      <c r="C445" s="5" t="s">
        <v>41</v>
      </c>
      <c r="D445" s="21" t="s">
        <v>2534</v>
      </c>
      <c r="E445" s="2" t="s">
        <v>2534</v>
      </c>
      <c r="F445" s="2" t="s">
        <v>2535</v>
      </c>
      <c r="G445" s="2" t="s">
        <v>2536</v>
      </c>
      <c r="H445" s="2" t="s">
        <v>2537</v>
      </c>
      <c r="I445" s="9"/>
      <c r="J445" s="22">
        <v>3800000</v>
      </c>
      <c r="K445" s="22">
        <v>3300000</v>
      </c>
      <c r="L445" s="23">
        <f t="shared" si="0"/>
        <v>-500000</v>
      </c>
      <c r="M445" s="21">
        <f t="shared" si="13"/>
        <v>2015</v>
      </c>
      <c r="N445" t="str">
        <f t="shared" si="14"/>
        <v>June</v>
      </c>
    </row>
    <row r="446" spans="1:14" ht="12.75" x14ac:dyDescent="0.2">
      <c r="A446" s="20" t="s">
        <v>2538</v>
      </c>
      <c r="B446" s="27">
        <v>41889</v>
      </c>
      <c r="C446" s="5" t="s">
        <v>62</v>
      </c>
      <c r="D446" s="21" t="s">
        <v>2540</v>
      </c>
      <c r="E446" s="2" t="s">
        <v>1210</v>
      </c>
      <c r="F446" s="2" t="s">
        <v>2541</v>
      </c>
      <c r="G446" s="9"/>
      <c r="H446" s="9"/>
      <c r="I446" s="9"/>
      <c r="J446" s="22">
        <v>15000000</v>
      </c>
      <c r="K446" s="22">
        <v>123700000</v>
      </c>
      <c r="L446" s="23">
        <f t="shared" si="0"/>
        <v>108700000</v>
      </c>
      <c r="M446" s="21">
        <f t="shared" si="13"/>
        <v>2014</v>
      </c>
      <c r="N446" t="str">
        <f t="shared" si="14"/>
        <v>September</v>
      </c>
    </row>
    <row r="447" spans="1:14" ht="12.75" x14ac:dyDescent="0.2">
      <c r="A447" s="20" t="s">
        <v>2542</v>
      </c>
      <c r="B447" s="27">
        <v>41012</v>
      </c>
      <c r="C447" s="5" t="s">
        <v>41</v>
      </c>
      <c r="D447" s="21" t="s">
        <v>680</v>
      </c>
      <c r="E447" s="2" t="s">
        <v>2544</v>
      </c>
      <c r="F447" s="2" t="s">
        <v>2545</v>
      </c>
      <c r="G447" s="2" t="s">
        <v>2546</v>
      </c>
      <c r="H447" s="2" t="s">
        <v>2547</v>
      </c>
      <c r="I447" s="2" t="s">
        <v>2548</v>
      </c>
      <c r="J447" s="22">
        <v>30000000</v>
      </c>
      <c r="K447" s="22">
        <v>54800000</v>
      </c>
      <c r="L447" s="23">
        <f t="shared" si="0"/>
        <v>24800000</v>
      </c>
      <c r="M447" s="21">
        <f t="shared" si="13"/>
        <v>2012</v>
      </c>
      <c r="N447" t="str">
        <f t="shared" si="14"/>
        <v>April</v>
      </c>
    </row>
    <row r="448" spans="1:14" ht="12.75" x14ac:dyDescent="0.2">
      <c r="A448" s="20" t="s">
        <v>2549</v>
      </c>
      <c r="B448" s="27">
        <v>42251</v>
      </c>
      <c r="C448" s="5" t="s">
        <v>23</v>
      </c>
      <c r="D448" s="21" t="s">
        <v>384</v>
      </c>
      <c r="E448" s="2" t="s">
        <v>582</v>
      </c>
      <c r="F448" s="2" t="s">
        <v>2551</v>
      </c>
      <c r="G448" s="2" t="s">
        <v>2552</v>
      </c>
      <c r="H448" s="2" t="s">
        <v>2553</v>
      </c>
      <c r="I448" s="9"/>
      <c r="J448" s="22">
        <v>25000000</v>
      </c>
      <c r="K448" s="22">
        <v>72600000</v>
      </c>
      <c r="L448" s="23">
        <f t="shared" si="0"/>
        <v>47600000</v>
      </c>
      <c r="M448" s="21">
        <f t="shared" si="13"/>
        <v>2015</v>
      </c>
      <c r="N448" t="str">
        <f t="shared" si="14"/>
        <v>September</v>
      </c>
    </row>
    <row r="449" spans="1:14" ht="25.5" x14ac:dyDescent="0.2">
      <c r="A449" s="20" t="s">
        <v>2554</v>
      </c>
      <c r="B449" s="27">
        <v>41229</v>
      </c>
      <c r="C449" s="5" t="s">
        <v>53</v>
      </c>
      <c r="D449" s="21" t="s">
        <v>2556</v>
      </c>
      <c r="E449" s="2" t="s">
        <v>215</v>
      </c>
      <c r="F449" s="2" t="s">
        <v>2557</v>
      </c>
      <c r="G449" s="2" t="s">
        <v>2558</v>
      </c>
      <c r="H449" s="2" t="s">
        <v>2559</v>
      </c>
      <c r="I449" s="2" t="s">
        <v>2560</v>
      </c>
      <c r="J449" s="22">
        <v>120000000</v>
      </c>
      <c r="K449" s="22">
        <v>829700000</v>
      </c>
      <c r="L449" s="23">
        <f t="shared" si="0"/>
        <v>709700000</v>
      </c>
      <c r="M449" s="21">
        <f t="shared" si="13"/>
        <v>2012</v>
      </c>
      <c r="N449" t="str">
        <f t="shared" si="14"/>
        <v>November</v>
      </c>
    </row>
    <row r="450" spans="1:14" ht="12.75" x14ac:dyDescent="0.2">
      <c r="A450" s="20" t="s">
        <v>2561</v>
      </c>
      <c r="B450" s="27">
        <v>42210</v>
      </c>
      <c r="C450" s="5" t="s">
        <v>16</v>
      </c>
      <c r="D450" s="21" t="s">
        <v>855</v>
      </c>
      <c r="E450" s="2" t="s">
        <v>2563</v>
      </c>
      <c r="F450" s="2" t="s">
        <v>249</v>
      </c>
      <c r="G450" s="2" t="s">
        <v>2332</v>
      </c>
      <c r="H450" s="2" t="s">
        <v>2564</v>
      </c>
      <c r="I450" s="2" t="s">
        <v>2565</v>
      </c>
      <c r="J450" s="22">
        <v>13000000</v>
      </c>
      <c r="K450" s="22">
        <v>13500000</v>
      </c>
      <c r="L450" s="23">
        <f t="shared" si="0"/>
        <v>500000</v>
      </c>
      <c r="M450" s="21">
        <f t="shared" ref="M450:M509" si="15">YEAR(B450)</f>
        <v>2015</v>
      </c>
      <c r="N450" t="str">
        <f t="shared" ref="N450:N509" si="16">TEXT(B450, "mmmm")</f>
        <v>July</v>
      </c>
    </row>
    <row r="451" spans="1:14" ht="12.75" x14ac:dyDescent="0.2">
      <c r="A451" s="20" t="s">
        <v>2566</v>
      </c>
      <c r="B451" s="27">
        <v>42255</v>
      </c>
      <c r="C451" s="5" t="s">
        <v>16</v>
      </c>
      <c r="D451" s="21" t="s">
        <v>159</v>
      </c>
      <c r="E451" s="2" t="s">
        <v>272</v>
      </c>
      <c r="F451" s="2" t="s">
        <v>2568</v>
      </c>
      <c r="G451" s="2" t="s">
        <v>2569</v>
      </c>
      <c r="H451" s="2" t="s">
        <v>2570</v>
      </c>
      <c r="I451" s="2" t="s">
        <v>2571</v>
      </c>
      <c r="J451" s="22">
        <v>5000000</v>
      </c>
      <c r="K451" s="22">
        <v>98500000</v>
      </c>
      <c r="L451" s="23">
        <f t="shared" si="0"/>
        <v>93500000</v>
      </c>
      <c r="M451" s="21">
        <f t="shared" si="15"/>
        <v>2015</v>
      </c>
      <c r="N451" t="str">
        <f t="shared" si="16"/>
        <v>September</v>
      </c>
    </row>
    <row r="452" spans="1:14" ht="12.75" x14ac:dyDescent="0.2">
      <c r="A452" s="20" t="s">
        <v>2572</v>
      </c>
      <c r="B452" s="27">
        <v>42277</v>
      </c>
      <c r="C452" s="5" t="s">
        <v>62</v>
      </c>
      <c r="D452" s="21" t="s">
        <v>778</v>
      </c>
      <c r="E452" s="2" t="s">
        <v>1236</v>
      </c>
      <c r="F452" s="2" t="s">
        <v>1840</v>
      </c>
      <c r="G452" s="2" t="s">
        <v>25</v>
      </c>
      <c r="H452" s="2" t="s">
        <v>2574</v>
      </c>
      <c r="I452" s="9"/>
      <c r="J452" s="22">
        <v>45000000</v>
      </c>
      <c r="K452" s="22">
        <v>61200000</v>
      </c>
      <c r="L452" s="23">
        <f t="shared" si="0"/>
        <v>16200000</v>
      </c>
      <c r="M452" s="21">
        <f t="shared" si="15"/>
        <v>2015</v>
      </c>
      <c r="N452" t="str">
        <f t="shared" si="16"/>
        <v>September</v>
      </c>
    </row>
    <row r="453" spans="1:14" ht="12.75" x14ac:dyDescent="0.2">
      <c r="A453" s="20" t="s">
        <v>2575</v>
      </c>
      <c r="B453" s="27">
        <v>41117</v>
      </c>
      <c r="C453" s="5" t="s">
        <v>41</v>
      </c>
      <c r="D453" s="21" t="s">
        <v>1648</v>
      </c>
      <c r="E453" s="2" t="s">
        <v>1443</v>
      </c>
      <c r="F453" s="2" t="s">
        <v>2284</v>
      </c>
      <c r="G453" s="2" t="s">
        <v>1164</v>
      </c>
      <c r="H453" s="2" t="s">
        <v>44</v>
      </c>
      <c r="I453" s="2" t="s">
        <v>2577</v>
      </c>
      <c r="J453" s="22">
        <v>68000000</v>
      </c>
      <c r="K453" s="22">
        <v>68300000</v>
      </c>
      <c r="L453" s="23">
        <f t="shared" si="0"/>
        <v>300000</v>
      </c>
      <c r="M453" s="21">
        <f t="shared" si="15"/>
        <v>2012</v>
      </c>
      <c r="N453" t="str">
        <f t="shared" si="16"/>
        <v>July</v>
      </c>
    </row>
    <row r="454" spans="1:14" ht="12.75" x14ac:dyDescent="0.2">
      <c r="A454" s="20" t="s">
        <v>2578</v>
      </c>
      <c r="B454" s="27">
        <v>41999</v>
      </c>
      <c r="C454" s="5" t="s">
        <v>63</v>
      </c>
      <c r="D454" s="21" t="s">
        <v>1209</v>
      </c>
      <c r="E454" s="2" t="s">
        <v>2580</v>
      </c>
      <c r="F454" s="2" t="s">
        <v>2581</v>
      </c>
      <c r="G454" s="2" t="s">
        <v>2582</v>
      </c>
      <c r="H454" s="9"/>
      <c r="I454" s="9"/>
      <c r="J454" s="22">
        <v>22500000</v>
      </c>
      <c r="K454" s="22">
        <v>30800000</v>
      </c>
      <c r="L454" s="23">
        <f t="shared" si="0"/>
        <v>8300000</v>
      </c>
      <c r="M454" s="21">
        <f t="shared" si="15"/>
        <v>2014</v>
      </c>
      <c r="N454" t="str">
        <f t="shared" si="16"/>
        <v>December</v>
      </c>
    </row>
    <row r="455" spans="1:14" ht="12.75" x14ac:dyDescent="0.2">
      <c r="A455" s="20" t="s">
        <v>2583</v>
      </c>
      <c r="B455" s="27">
        <v>41460</v>
      </c>
      <c r="C455" s="5" t="s">
        <v>41</v>
      </c>
      <c r="D455" s="21" t="s">
        <v>2585</v>
      </c>
      <c r="E455" s="2" t="s">
        <v>600</v>
      </c>
      <c r="F455" s="2" t="s">
        <v>107</v>
      </c>
      <c r="G455" s="2" t="s">
        <v>134</v>
      </c>
      <c r="H455" s="2" t="s">
        <v>2587</v>
      </c>
      <c r="I455" s="2" t="s">
        <v>1634</v>
      </c>
      <c r="J455" s="22">
        <v>5000000</v>
      </c>
      <c r="K455" s="22">
        <v>5000000</v>
      </c>
      <c r="L455" s="23">
        <f t="shared" si="0"/>
        <v>0</v>
      </c>
      <c r="M455" s="21">
        <f t="shared" si="15"/>
        <v>2013</v>
      </c>
      <c r="N455" t="str">
        <f t="shared" si="16"/>
        <v>July</v>
      </c>
    </row>
    <row r="456" spans="1:14" ht="12.75" x14ac:dyDescent="0.2">
      <c r="A456" s="20" t="s">
        <v>2588</v>
      </c>
      <c r="B456" s="27">
        <v>42020</v>
      </c>
      <c r="C456" s="5" t="s">
        <v>182</v>
      </c>
      <c r="D456" s="21" t="s">
        <v>2590</v>
      </c>
      <c r="E456" s="2" t="s">
        <v>449</v>
      </c>
      <c r="F456" s="2" t="s">
        <v>1134</v>
      </c>
      <c r="G456" s="2" t="s">
        <v>2591</v>
      </c>
      <c r="H456" s="2" t="s">
        <v>2592</v>
      </c>
      <c r="I456" s="2" t="s">
        <v>1987</v>
      </c>
      <c r="J456" s="22">
        <v>23000000</v>
      </c>
      <c r="K456" s="22">
        <v>79800000</v>
      </c>
      <c r="L456" s="23">
        <f t="shared" si="0"/>
        <v>56800000</v>
      </c>
      <c r="M456" s="21">
        <f t="shared" si="15"/>
        <v>2015</v>
      </c>
      <c r="N456" t="str">
        <f t="shared" si="16"/>
        <v>January</v>
      </c>
    </row>
    <row r="457" spans="1:14" ht="12.75" x14ac:dyDescent="0.2">
      <c r="A457" s="20" t="s">
        <v>2593</v>
      </c>
      <c r="B457" s="27">
        <v>42396</v>
      </c>
      <c r="C457" s="5" t="s">
        <v>16</v>
      </c>
      <c r="D457" s="21" t="s">
        <v>2595</v>
      </c>
      <c r="E457" s="2" t="s">
        <v>2596</v>
      </c>
      <c r="F457" s="2" t="s">
        <v>2597</v>
      </c>
      <c r="G457" s="2" t="s">
        <v>2598</v>
      </c>
      <c r="H457" s="9"/>
      <c r="I457" s="9"/>
      <c r="J457" s="22">
        <v>3000000</v>
      </c>
      <c r="K457" s="22">
        <v>40400000</v>
      </c>
      <c r="L457" s="23">
        <f t="shared" si="0"/>
        <v>37400000</v>
      </c>
      <c r="M457" s="21">
        <f t="shared" si="15"/>
        <v>2016</v>
      </c>
      <c r="N457" t="str">
        <f t="shared" si="16"/>
        <v>January</v>
      </c>
    </row>
    <row r="458" spans="1:14" ht="12.75" x14ac:dyDescent="0.2">
      <c r="A458" s="20" t="s">
        <v>2599</v>
      </c>
      <c r="B458" s="27">
        <v>41479</v>
      </c>
      <c r="C458" s="5" t="s">
        <v>23</v>
      </c>
      <c r="D458" s="21" t="s">
        <v>2601</v>
      </c>
      <c r="E458" s="2" t="s">
        <v>463</v>
      </c>
      <c r="F458" s="2" t="s">
        <v>940</v>
      </c>
      <c r="G458" s="2" t="s">
        <v>2602</v>
      </c>
      <c r="H458" s="2" t="s">
        <v>2603</v>
      </c>
      <c r="I458" s="2" t="s">
        <v>2604</v>
      </c>
      <c r="J458" s="22">
        <v>120000000</v>
      </c>
      <c r="K458" s="22">
        <v>414800000</v>
      </c>
      <c r="L458" s="23">
        <f t="shared" si="0"/>
        <v>294800000</v>
      </c>
      <c r="M458" s="21">
        <f t="shared" si="15"/>
        <v>2013</v>
      </c>
      <c r="N458" t="str">
        <f t="shared" si="16"/>
        <v>July</v>
      </c>
    </row>
    <row r="459" spans="1:14" ht="12.75" x14ac:dyDescent="0.2">
      <c r="A459" s="20" t="s">
        <v>2605</v>
      </c>
      <c r="B459" s="27">
        <v>40942</v>
      </c>
      <c r="C459" s="5" t="s">
        <v>16</v>
      </c>
      <c r="D459" s="21" t="s">
        <v>2607</v>
      </c>
      <c r="E459" s="2" t="s">
        <v>2608</v>
      </c>
      <c r="F459" s="2" t="s">
        <v>860</v>
      </c>
      <c r="G459" s="2" t="s">
        <v>1330</v>
      </c>
      <c r="H459" s="2" t="s">
        <v>2609</v>
      </c>
      <c r="I459" s="2" t="s">
        <v>2610</v>
      </c>
      <c r="J459" s="22">
        <v>15000000</v>
      </c>
      <c r="K459" s="22">
        <v>128500000</v>
      </c>
      <c r="L459" s="23">
        <f t="shared" si="0"/>
        <v>113500000</v>
      </c>
      <c r="M459" s="21">
        <f t="shared" si="15"/>
        <v>2012</v>
      </c>
      <c r="N459" t="str">
        <f t="shared" si="16"/>
        <v>February</v>
      </c>
    </row>
    <row r="460" spans="1:14" ht="25.5" x14ac:dyDescent="0.2">
      <c r="A460" s="20" t="s">
        <v>2611</v>
      </c>
      <c r="B460" s="27">
        <v>42003</v>
      </c>
      <c r="C460" s="5" t="s">
        <v>16</v>
      </c>
      <c r="D460" s="21" t="s">
        <v>2613</v>
      </c>
      <c r="E460" s="2" t="s">
        <v>2614</v>
      </c>
      <c r="F460" s="2" t="s">
        <v>2615</v>
      </c>
      <c r="G460" s="2" t="s">
        <v>2616</v>
      </c>
      <c r="H460" s="2" t="s">
        <v>2617</v>
      </c>
      <c r="I460" s="2" t="s">
        <v>2618</v>
      </c>
      <c r="J460" s="22">
        <v>15000000</v>
      </c>
      <c r="K460" s="22">
        <v>48900000</v>
      </c>
      <c r="L460" s="23">
        <f t="shared" si="0"/>
        <v>33900000</v>
      </c>
      <c r="M460" s="21">
        <f t="shared" si="15"/>
        <v>2014</v>
      </c>
      <c r="N460" t="str">
        <f t="shared" si="16"/>
        <v>December</v>
      </c>
    </row>
    <row r="461" spans="1:14" ht="12.75" x14ac:dyDescent="0.2">
      <c r="A461" s="20" t="s">
        <v>2619</v>
      </c>
      <c r="B461" s="27">
        <v>41474</v>
      </c>
      <c r="C461" s="5" t="s">
        <v>41</v>
      </c>
      <c r="D461" s="21" t="s">
        <v>2621</v>
      </c>
      <c r="E461" s="2" t="s">
        <v>1359</v>
      </c>
      <c r="F461" s="2" t="s">
        <v>2253</v>
      </c>
      <c r="G461" s="2" t="s">
        <v>2622</v>
      </c>
      <c r="H461" s="2" t="s">
        <v>2231</v>
      </c>
      <c r="I461" s="2" t="s">
        <v>2623</v>
      </c>
      <c r="J461" s="22">
        <v>20000000</v>
      </c>
      <c r="K461" s="22">
        <v>46100000</v>
      </c>
      <c r="L461" s="23">
        <f t="shared" si="0"/>
        <v>26100000</v>
      </c>
      <c r="M461" s="21">
        <f t="shared" si="15"/>
        <v>2013</v>
      </c>
      <c r="N461" t="str">
        <f t="shared" si="16"/>
        <v>July</v>
      </c>
    </row>
    <row r="462" spans="1:14" ht="12.75" x14ac:dyDescent="0.2">
      <c r="A462" s="20" t="s">
        <v>2624</v>
      </c>
      <c r="B462" s="27">
        <v>42440</v>
      </c>
      <c r="C462" s="5" t="s">
        <v>63</v>
      </c>
      <c r="D462" s="21" t="s">
        <v>2626</v>
      </c>
      <c r="E462" s="2" t="s">
        <v>2627</v>
      </c>
      <c r="F462" s="2" t="s">
        <v>1867</v>
      </c>
      <c r="G462" s="9"/>
      <c r="H462" s="9"/>
      <c r="I462" s="9"/>
      <c r="J462" s="22">
        <v>18500000</v>
      </c>
      <c r="K462" s="22">
        <v>7200000</v>
      </c>
      <c r="L462" s="23">
        <f t="shared" si="0"/>
        <v>-11300000</v>
      </c>
      <c r="M462" s="21">
        <f t="shared" si="15"/>
        <v>2016</v>
      </c>
      <c r="N462" t="str">
        <f t="shared" si="16"/>
        <v>March</v>
      </c>
    </row>
    <row r="463" spans="1:14" ht="12.75" x14ac:dyDescent="0.2">
      <c r="A463" s="20" t="s">
        <v>2628</v>
      </c>
      <c r="B463" s="27">
        <v>41019</v>
      </c>
      <c r="C463" s="5" t="s">
        <v>41</v>
      </c>
      <c r="D463" s="21" t="s">
        <v>1746</v>
      </c>
      <c r="E463" s="2" t="s">
        <v>449</v>
      </c>
      <c r="F463" s="2" t="s">
        <v>2421</v>
      </c>
      <c r="G463" s="2" t="s">
        <v>1461</v>
      </c>
      <c r="H463" s="2" t="s">
        <v>733</v>
      </c>
      <c r="I463" s="2" t="s">
        <v>2630</v>
      </c>
      <c r="J463" s="22">
        <v>12000000</v>
      </c>
      <c r="K463" s="22">
        <v>96100000</v>
      </c>
      <c r="L463" s="23">
        <f t="shared" si="0"/>
        <v>84100000</v>
      </c>
      <c r="M463" s="21">
        <f t="shared" si="15"/>
        <v>2012</v>
      </c>
      <c r="N463" t="str">
        <f t="shared" si="16"/>
        <v>April</v>
      </c>
    </row>
    <row r="464" spans="1:14" ht="12.75" x14ac:dyDescent="0.2">
      <c r="A464" s="20" t="s">
        <v>2631</v>
      </c>
      <c r="B464" s="27">
        <v>41437</v>
      </c>
      <c r="C464" s="5" t="s">
        <v>41</v>
      </c>
      <c r="D464" s="21" t="s">
        <v>2288</v>
      </c>
      <c r="E464" s="2" t="s">
        <v>1190</v>
      </c>
      <c r="F464" s="2" t="s">
        <v>1001</v>
      </c>
      <c r="G464" s="2" t="s">
        <v>2289</v>
      </c>
      <c r="H464" s="2" t="s">
        <v>2633</v>
      </c>
      <c r="I464" s="2" t="s">
        <v>2036</v>
      </c>
      <c r="J464" s="22">
        <v>32000000</v>
      </c>
      <c r="K464" s="22">
        <v>126000000</v>
      </c>
      <c r="L464" s="23">
        <f t="shared" si="0"/>
        <v>94000000</v>
      </c>
      <c r="M464" s="21">
        <f t="shared" si="15"/>
        <v>2013</v>
      </c>
      <c r="N464" t="str">
        <f t="shared" si="16"/>
        <v>June</v>
      </c>
    </row>
    <row r="465" spans="1:14" ht="12.75" x14ac:dyDescent="0.2">
      <c r="A465" s="20" t="s">
        <v>2634</v>
      </c>
      <c r="B465" s="27">
        <v>41901</v>
      </c>
      <c r="C465" s="5" t="s">
        <v>41</v>
      </c>
      <c r="D465" s="21" t="s">
        <v>1442</v>
      </c>
      <c r="E465" s="2" t="s">
        <v>981</v>
      </c>
      <c r="F465" s="2" t="s">
        <v>1890</v>
      </c>
      <c r="G465" s="2" t="s">
        <v>2636</v>
      </c>
      <c r="H465" s="2" t="s">
        <v>1393</v>
      </c>
      <c r="I465" s="2" t="s">
        <v>248</v>
      </c>
      <c r="J465" s="22">
        <v>19800000</v>
      </c>
      <c r="K465" s="22">
        <v>41300000</v>
      </c>
      <c r="L465" s="23">
        <f t="shared" si="0"/>
        <v>21500000</v>
      </c>
      <c r="M465" s="21">
        <f t="shared" si="15"/>
        <v>2014</v>
      </c>
      <c r="N465" t="str">
        <f t="shared" si="16"/>
        <v>September</v>
      </c>
    </row>
    <row r="466" spans="1:14" ht="12.75" x14ac:dyDescent="0.2">
      <c r="A466" s="20" t="s">
        <v>2637</v>
      </c>
      <c r="B466" s="27">
        <v>40956</v>
      </c>
      <c r="C466" s="5" t="s">
        <v>23</v>
      </c>
      <c r="D466" s="21" t="s">
        <v>2639</v>
      </c>
      <c r="E466" s="2" t="s">
        <v>488</v>
      </c>
      <c r="F466" s="2" t="s">
        <v>1097</v>
      </c>
      <c r="G466" s="2" t="s">
        <v>988</v>
      </c>
      <c r="H466" s="2" t="s">
        <v>815</v>
      </c>
      <c r="I466" s="2" t="s">
        <v>2640</v>
      </c>
      <c r="J466" s="22">
        <v>65000000</v>
      </c>
      <c r="K466" s="22">
        <v>156500000</v>
      </c>
      <c r="L466" s="23">
        <f t="shared" si="0"/>
        <v>91500000</v>
      </c>
      <c r="M466" s="21">
        <f t="shared" si="15"/>
        <v>2012</v>
      </c>
      <c r="N466" t="str">
        <f t="shared" si="16"/>
        <v>February</v>
      </c>
    </row>
    <row r="467" spans="1:14" ht="12.75" x14ac:dyDescent="0.2">
      <c r="A467" s="20" t="s">
        <v>2641</v>
      </c>
      <c r="B467" s="27">
        <v>41888</v>
      </c>
      <c r="C467" s="5" t="s">
        <v>41</v>
      </c>
      <c r="D467" s="21" t="s">
        <v>918</v>
      </c>
      <c r="E467" s="2" t="s">
        <v>918</v>
      </c>
      <c r="F467" s="2" t="s">
        <v>454</v>
      </c>
      <c r="G467" s="2" t="s">
        <v>2643</v>
      </c>
      <c r="H467" s="2" t="s">
        <v>2644</v>
      </c>
      <c r="I467" s="2" t="s">
        <v>2645</v>
      </c>
      <c r="J467" s="22">
        <v>12000000</v>
      </c>
      <c r="K467" s="22">
        <v>26100000</v>
      </c>
      <c r="L467" s="23">
        <f t="shared" si="0"/>
        <v>14100000</v>
      </c>
      <c r="M467" s="21">
        <f t="shared" si="15"/>
        <v>2014</v>
      </c>
      <c r="N467" t="str">
        <f t="shared" si="16"/>
        <v>September</v>
      </c>
    </row>
    <row r="468" spans="1:14" ht="12.75" x14ac:dyDescent="0.2">
      <c r="A468" s="20" t="s">
        <v>2646</v>
      </c>
      <c r="B468" s="27">
        <v>41313</v>
      </c>
      <c r="C468" s="5" t="s">
        <v>23</v>
      </c>
      <c r="D468" s="21" t="s">
        <v>2648</v>
      </c>
      <c r="E468" s="2" t="s">
        <v>700</v>
      </c>
      <c r="F468" s="2" t="s">
        <v>2649</v>
      </c>
      <c r="G468" s="2" t="s">
        <v>2650</v>
      </c>
      <c r="H468" s="2" t="s">
        <v>2651</v>
      </c>
      <c r="I468" s="2" t="s">
        <v>2652</v>
      </c>
      <c r="J468" s="22">
        <v>15000000</v>
      </c>
      <c r="K468" s="22">
        <v>356800000</v>
      </c>
      <c r="L468" s="23">
        <f t="shared" si="0"/>
        <v>341800000</v>
      </c>
      <c r="M468" s="21">
        <f t="shared" si="15"/>
        <v>2013</v>
      </c>
      <c r="N468" t="str">
        <f t="shared" si="16"/>
        <v>February</v>
      </c>
    </row>
    <row r="469" spans="1:14" ht="12.75" x14ac:dyDescent="0.2">
      <c r="A469" s="20" t="s">
        <v>2653</v>
      </c>
      <c r="B469" s="27">
        <v>41124</v>
      </c>
      <c r="C469" s="5" t="s">
        <v>23</v>
      </c>
      <c r="D469" s="21" t="s">
        <v>2655</v>
      </c>
      <c r="E469" s="2" t="s">
        <v>573</v>
      </c>
      <c r="F469" s="2" t="s">
        <v>2656</v>
      </c>
      <c r="G469" s="2" t="s">
        <v>254</v>
      </c>
      <c r="H469" s="2" t="s">
        <v>2657</v>
      </c>
      <c r="I469" s="2" t="s">
        <v>2041</v>
      </c>
      <c r="J469" s="22">
        <v>125000000</v>
      </c>
      <c r="K469" s="22">
        <v>198500000</v>
      </c>
      <c r="L469" s="23">
        <f t="shared" si="0"/>
        <v>73500000</v>
      </c>
      <c r="M469" s="21">
        <f t="shared" si="15"/>
        <v>2012</v>
      </c>
      <c r="N469" t="str">
        <f t="shared" si="16"/>
        <v>August</v>
      </c>
    </row>
    <row r="470" spans="1:14" ht="12.75" x14ac:dyDescent="0.2">
      <c r="A470" s="20" t="s">
        <v>2658</v>
      </c>
      <c r="B470" s="27">
        <v>41360</v>
      </c>
      <c r="C470" s="5" t="s">
        <v>32</v>
      </c>
      <c r="D470" s="21" t="s">
        <v>1949</v>
      </c>
      <c r="E470" s="2" t="s">
        <v>2660</v>
      </c>
      <c r="F470" s="2" t="s">
        <v>1109</v>
      </c>
      <c r="G470" s="2" t="s">
        <v>454</v>
      </c>
      <c r="H470" s="2" t="s">
        <v>2661</v>
      </c>
      <c r="I470" s="2" t="s">
        <v>2662</v>
      </c>
      <c r="J470" s="22">
        <v>20000000</v>
      </c>
      <c r="K470" s="22">
        <v>24300000</v>
      </c>
      <c r="L470" s="23">
        <f t="shared" si="0"/>
        <v>4300000</v>
      </c>
      <c r="M470" s="21">
        <f t="shared" si="15"/>
        <v>2013</v>
      </c>
      <c r="N470" t="str">
        <f t="shared" si="16"/>
        <v>March</v>
      </c>
    </row>
    <row r="471" spans="1:14" ht="12.75" x14ac:dyDescent="0.2">
      <c r="A471" s="20" t="s">
        <v>2663</v>
      </c>
      <c r="B471" s="27">
        <v>41739</v>
      </c>
      <c r="C471" s="5" t="s">
        <v>158</v>
      </c>
      <c r="D471" s="21" t="s">
        <v>2665</v>
      </c>
      <c r="E471" s="2" t="s">
        <v>351</v>
      </c>
      <c r="F471" s="2" t="s">
        <v>2666</v>
      </c>
      <c r="G471" s="2" t="s">
        <v>2192</v>
      </c>
      <c r="H471" s="2" t="s">
        <v>435</v>
      </c>
      <c r="I471" s="2" t="s">
        <v>331</v>
      </c>
      <c r="J471" s="22">
        <v>100000000</v>
      </c>
      <c r="K471" s="22">
        <v>103000000</v>
      </c>
      <c r="L471" s="23">
        <f t="shared" si="0"/>
        <v>3000000</v>
      </c>
      <c r="M471" s="21">
        <f t="shared" si="15"/>
        <v>2014</v>
      </c>
      <c r="N471" t="str">
        <f t="shared" si="16"/>
        <v>April</v>
      </c>
    </row>
    <row r="472" spans="1:14" ht="12.75" x14ac:dyDescent="0.2">
      <c r="A472" s="20" t="s">
        <v>2667</v>
      </c>
      <c r="B472" s="27">
        <v>42416</v>
      </c>
      <c r="C472" s="5" t="s">
        <v>32</v>
      </c>
      <c r="D472" s="21" t="s">
        <v>2669</v>
      </c>
      <c r="E472" s="2" t="s">
        <v>626</v>
      </c>
      <c r="F472" s="2" t="s">
        <v>1486</v>
      </c>
      <c r="G472" s="2" t="s">
        <v>533</v>
      </c>
      <c r="H472" s="2" t="s">
        <v>154</v>
      </c>
      <c r="I472" s="2" t="s">
        <v>1227</v>
      </c>
      <c r="J472" s="22">
        <v>20000000</v>
      </c>
      <c r="K472" s="22">
        <v>23400000</v>
      </c>
      <c r="L472" s="23">
        <f t="shared" si="0"/>
        <v>3400000</v>
      </c>
      <c r="M472" s="21">
        <f t="shared" si="15"/>
        <v>2016</v>
      </c>
      <c r="N472" t="str">
        <f t="shared" si="16"/>
        <v>February</v>
      </c>
    </row>
    <row r="473" spans="1:14" ht="12.75" x14ac:dyDescent="0.2">
      <c r="A473" s="20" t="s">
        <v>2670</v>
      </c>
      <c r="B473" s="27">
        <v>41173</v>
      </c>
      <c r="C473" s="5" t="s">
        <v>63</v>
      </c>
      <c r="D473" s="21" t="s">
        <v>2672</v>
      </c>
      <c r="E473" s="2" t="s">
        <v>207</v>
      </c>
      <c r="F473" s="2" t="s">
        <v>283</v>
      </c>
      <c r="G473" s="2" t="s">
        <v>2673</v>
      </c>
      <c r="H473" s="2" t="s">
        <v>1802</v>
      </c>
      <c r="I473" s="2" t="s">
        <v>19</v>
      </c>
      <c r="J473" s="22">
        <v>60000000</v>
      </c>
      <c r="K473" s="22">
        <v>49000000</v>
      </c>
      <c r="L473" s="23">
        <f t="shared" si="0"/>
        <v>-11000000</v>
      </c>
      <c r="M473" s="21">
        <f t="shared" si="15"/>
        <v>2012</v>
      </c>
      <c r="N473" t="str">
        <f t="shared" si="16"/>
        <v>September</v>
      </c>
    </row>
    <row r="474" spans="1:14" ht="12.75" x14ac:dyDescent="0.2">
      <c r="A474" s="20" t="s">
        <v>2674</v>
      </c>
      <c r="B474" s="27">
        <v>42259</v>
      </c>
      <c r="C474" s="5" t="s">
        <v>63</v>
      </c>
      <c r="D474" s="21" t="s">
        <v>2097</v>
      </c>
      <c r="E474" s="2" t="s">
        <v>254</v>
      </c>
      <c r="F474" s="2" t="s">
        <v>284</v>
      </c>
      <c r="G474" s="2" t="s">
        <v>763</v>
      </c>
      <c r="H474" s="2" t="s">
        <v>19</v>
      </c>
      <c r="I474" s="2" t="s">
        <v>2068</v>
      </c>
      <c r="J474" s="22">
        <v>15000000</v>
      </c>
      <c r="K474" s="22">
        <v>8199999.9999999991</v>
      </c>
      <c r="L474" s="23">
        <f t="shared" si="0"/>
        <v>-6800000.0000000009</v>
      </c>
      <c r="M474" s="21">
        <f t="shared" si="15"/>
        <v>2015</v>
      </c>
      <c r="N474" t="str">
        <f t="shared" si="16"/>
        <v>September</v>
      </c>
    </row>
    <row r="475" spans="1:14" ht="12.75" x14ac:dyDescent="0.2">
      <c r="A475" s="20" t="s">
        <v>2676</v>
      </c>
      <c r="B475" s="27">
        <v>42259</v>
      </c>
      <c r="C475" s="5" t="s">
        <v>63</v>
      </c>
      <c r="D475" s="21" t="s">
        <v>2678</v>
      </c>
      <c r="E475" s="2" t="s">
        <v>146</v>
      </c>
      <c r="F475" s="2" t="s">
        <v>373</v>
      </c>
      <c r="G475" s="2" t="s">
        <v>2679</v>
      </c>
      <c r="H475" s="2" t="s">
        <v>217</v>
      </c>
      <c r="I475" s="2" t="s">
        <v>2680</v>
      </c>
      <c r="J475" s="22">
        <v>9600000</v>
      </c>
      <c r="K475" s="22">
        <v>5400000</v>
      </c>
      <c r="L475" s="23">
        <f t="shared" si="0"/>
        <v>-4200000</v>
      </c>
      <c r="M475" s="21">
        <f t="shared" si="15"/>
        <v>2015</v>
      </c>
      <c r="N475" t="str">
        <f t="shared" si="16"/>
        <v>September</v>
      </c>
    </row>
    <row r="476" spans="1:14" ht="12.75" x14ac:dyDescent="0.2">
      <c r="A476" s="20" t="s">
        <v>2681</v>
      </c>
      <c r="B476" s="27">
        <v>41472</v>
      </c>
      <c r="C476" s="5" t="s">
        <v>41</v>
      </c>
      <c r="D476" s="21" t="s">
        <v>2683</v>
      </c>
      <c r="E476" s="2" t="s">
        <v>579</v>
      </c>
      <c r="F476" s="2" t="s">
        <v>1709</v>
      </c>
      <c r="G476" s="2" t="s">
        <v>249</v>
      </c>
      <c r="H476" s="2" t="s">
        <v>1147</v>
      </c>
      <c r="I476" s="2" t="s">
        <v>512</v>
      </c>
      <c r="J476" s="22">
        <v>127000000</v>
      </c>
      <c r="K476" s="22">
        <v>282600000</v>
      </c>
      <c r="L476" s="23">
        <f t="shared" si="0"/>
        <v>155600000</v>
      </c>
      <c r="M476" s="21">
        <f t="shared" si="15"/>
        <v>2013</v>
      </c>
      <c r="N476" t="str">
        <f t="shared" si="16"/>
        <v>July</v>
      </c>
    </row>
    <row r="477" spans="1:14" ht="12.75" x14ac:dyDescent="0.2">
      <c r="A477" s="20" t="s">
        <v>2684</v>
      </c>
      <c r="B477" s="27">
        <v>41888</v>
      </c>
      <c r="C477" s="5" t="s">
        <v>16</v>
      </c>
      <c r="D477" s="21" t="s">
        <v>2686</v>
      </c>
      <c r="E477" s="2" t="s">
        <v>2687</v>
      </c>
      <c r="F477" s="2" t="s">
        <v>2688</v>
      </c>
      <c r="G477" s="2" t="s">
        <v>2689</v>
      </c>
      <c r="H477" s="2" t="s">
        <v>2690</v>
      </c>
      <c r="I477" s="2" t="s">
        <v>351</v>
      </c>
      <c r="J477" s="22">
        <v>3000000</v>
      </c>
      <c r="K477" s="22">
        <v>1900000</v>
      </c>
      <c r="L477" s="23">
        <f t="shared" si="0"/>
        <v>-1100000</v>
      </c>
      <c r="M477" s="21">
        <f t="shared" si="15"/>
        <v>2014</v>
      </c>
      <c r="N477" t="str">
        <f t="shared" si="16"/>
        <v>September</v>
      </c>
    </row>
    <row r="478" spans="1:14" ht="12.75" x14ac:dyDescent="0.2">
      <c r="A478" s="20" t="s">
        <v>2691</v>
      </c>
      <c r="B478" s="27">
        <v>41960</v>
      </c>
      <c r="C478" s="5" t="s">
        <v>63</v>
      </c>
      <c r="D478" s="21" t="s">
        <v>419</v>
      </c>
      <c r="E478" s="2" t="s">
        <v>73</v>
      </c>
      <c r="F478" s="2" t="s">
        <v>2581</v>
      </c>
      <c r="G478" s="2" t="s">
        <v>401</v>
      </c>
      <c r="H478" s="2" t="s">
        <v>1540</v>
      </c>
      <c r="I478" s="2" t="s">
        <v>88</v>
      </c>
      <c r="J478" s="22">
        <v>65000000</v>
      </c>
      <c r="K478" s="22">
        <v>163400000</v>
      </c>
      <c r="L478" s="23">
        <f t="shared" si="0"/>
        <v>98400000</v>
      </c>
      <c r="M478" s="21">
        <f t="shared" si="15"/>
        <v>2014</v>
      </c>
      <c r="N478" t="str">
        <f t="shared" si="16"/>
        <v>November</v>
      </c>
    </row>
    <row r="479" spans="1:14" ht="12.75" x14ac:dyDescent="0.2">
      <c r="A479" s="20" t="s">
        <v>2693</v>
      </c>
      <c r="B479" s="27">
        <v>42069</v>
      </c>
      <c r="C479" s="5" t="s">
        <v>41</v>
      </c>
      <c r="D479" s="21" t="s">
        <v>2695</v>
      </c>
      <c r="E479" s="2" t="s">
        <v>2284</v>
      </c>
      <c r="F479" s="2" t="s">
        <v>1846</v>
      </c>
      <c r="G479" s="2" t="s">
        <v>1429</v>
      </c>
      <c r="H479" s="2" t="s">
        <v>208</v>
      </c>
      <c r="I479" s="2" t="s">
        <v>2253</v>
      </c>
      <c r="J479" s="22">
        <v>35000000</v>
      </c>
      <c r="K479" s="22">
        <v>14400000</v>
      </c>
      <c r="L479" s="23">
        <f t="shared" si="0"/>
        <v>-20600000</v>
      </c>
      <c r="M479" s="21">
        <f t="shared" si="15"/>
        <v>2015</v>
      </c>
      <c r="N479" t="str">
        <f t="shared" si="16"/>
        <v>March</v>
      </c>
    </row>
    <row r="480" spans="1:14" ht="12.75" x14ac:dyDescent="0.2">
      <c r="A480" s="20" t="s">
        <v>2696</v>
      </c>
      <c r="B480" s="27">
        <v>41840</v>
      </c>
      <c r="C480" s="5" t="s">
        <v>16</v>
      </c>
      <c r="D480" s="21" t="s">
        <v>2698</v>
      </c>
      <c r="E480" s="2" t="s">
        <v>2699</v>
      </c>
      <c r="F480" s="2" t="s">
        <v>2700</v>
      </c>
      <c r="G480" s="2" t="s">
        <v>2701</v>
      </c>
      <c r="H480" s="2" t="s">
        <v>2702</v>
      </c>
      <c r="I480" s="9"/>
      <c r="J480" s="22">
        <v>1000000</v>
      </c>
      <c r="K480" s="22">
        <v>64099999.999999993</v>
      </c>
      <c r="L480" s="23">
        <f t="shared" si="0"/>
        <v>63099999.999999993</v>
      </c>
      <c r="M480" s="21">
        <f t="shared" si="15"/>
        <v>2014</v>
      </c>
      <c r="N480" t="str">
        <f t="shared" si="16"/>
        <v>July</v>
      </c>
    </row>
    <row r="481" spans="1:14" ht="12.75" x14ac:dyDescent="0.2">
      <c r="A481" s="20" t="s">
        <v>2703</v>
      </c>
      <c r="B481" s="27">
        <v>42214</v>
      </c>
      <c r="C481" s="5" t="s">
        <v>144</v>
      </c>
      <c r="D481" s="21" t="s">
        <v>2705</v>
      </c>
      <c r="E481" s="2" t="s">
        <v>655</v>
      </c>
      <c r="F481" s="2" t="s">
        <v>269</v>
      </c>
      <c r="G481" s="2" t="s">
        <v>1754</v>
      </c>
      <c r="H481" s="2" t="s">
        <v>358</v>
      </c>
      <c r="I481" s="2" t="s">
        <v>982</v>
      </c>
      <c r="J481" s="22">
        <v>31000000</v>
      </c>
      <c r="K481" s="22">
        <v>104900000</v>
      </c>
      <c r="L481" s="23">
        <f t="shared" si="0"/>
        <v>73900000</v>
      </c>
      <c r="M481" s="21">
        <f t="shared" si="15"/>
        <v>2015</v>
      </c>
      <c r="N481" t="str">
        <f t="shared" si="16"/>
        <v>July</v>
      </c>
    </row>
    <row r="482" spans="1:14" ht="12.75" x14ac:dyDescent="0.2">
      <c r="A482" s="20" t="s">
        <v>2707</v>
      </c>
      <c r="B482" s="27">
        <v>41677</v>
      </c>
      <c r="C482" s="5" t="s">
        <v>23</v>
      </c>
      <c r="D482" s="21" t="s">
        <v>2709</v>
      </c>
      <c r="E482" s="2" t="s">
        <v>2710</v>
      </c>
      <c r="F482" s="2" t="s">
        <v>2130</v>
      </c>
      <c r="G482" s="2" t="s">
        <v>2711</v>
      </c>
      <c r="H482" s="9"/>
      <c r="I482" s="9"/>
      <c r="J482" s="22">
        <v>30000000</v>
      </c>
      <c r="K482" s="22">
        <v>15400000</v>
      </c>
      <c r="L482" s="23">
        <f t="shared" si="0"/>
        <v>-14600000</v>
      </c>
      <c r="M482" s="21">
        <f t="shared" si="15"/>
        <v>2014</v>
      </c>
      <c r="N482" t="str">
        <f t="shared" si="16"/>
        <v>February</v>
      </c>
    </row>
    <row r="483" spans="1:14" ht="12.75" x14ac:dyDescent="0.2">
      <c r="A483" s="20" t="s">
        <v>2712</v>
      </c>
      <c r="B483" s="27">
        <v>41712</v>
      </c>
      <c r="C483" s="5" t="s">
        <v>322</v>
      </c>
      <c r="D483" s="21" t="s">
        <v>2714</v>
      </c>
      <c r="E483" s="2" t="s">
        <v>270</v>
      </c>
      <c r="F483" s="2" t="s">
        <v>2715</v>
      </c>
      <c r="G483" s="2" t="s">
        <v>345</v>
      </c>
      <c r="H483" s="2" t="s">
        <v>2716</v>
      </c>
      <c r="I483" s="2" t="s">
        <v>2717</v>
      </c>
      <c r="J483" s="22">
        <v>6000000</v>
      </c>
      <c r="K483" s="22">
        <v>3500000</v>
      </c>
      <c r="L483" s="23">
        <f t="shared" si="0"/>
        <v>-2500000</v>
      </c>
      <c r="M483" s="21">
        <f t="shared" si="15"/>
        <v>2014</v>
      </c>
      <c r="N483" t="str">
        <f t="shared" si="16"/>
        <v>March</v>
      </c>
    </row>
    <row r="484" spans="1:14" ht="12.75" x14ac:dyDescent="0.2">
      <c r="A484" s="20" t="s">
        <v>2718</v>
      </c>
      <c r="B484" s="27">
        <v>42333</v>
      </c>
      <c r="C484" s="5" t="s">
        <v>16</v>
      </c>
      <c r="D484" s="21" t="s">
        <v>2720</v>
      </c>
      <c r="E484" s="2" t="s">
        <v>2608</v>
      </c>
      <c r="F484" s="2" t="s">
        <v>2660</v>
      </c>
      <c r="G484" s="2" t="s">
        <v>2721</v>
      </c>
      <c r="H484" s="2" t="s">
        <v>2722</v>
      </c>
      <c r="I484" s="9"/>
      <c r="J484" s="22">
        <v>40000000</v>
      </c>
      <c r="K484" s="22">
        <v>34200000</v>
      </c>
      <c r="L484" s="23">
        <f t="shared" si="0"/>
        <v>-5800000</v>
      </c>
      <c r="M484" s="21">
        <f t="shared" si="15"/>
        <v>2015</v>
      </c>
      <c r="N484" t="str">
        <f t="shared" si="16"/>
        <v>November</v>
      </c>
    </row>
    <row r="485" spans="1:14" ht="12.75" x14ac:dyDescent="0.2">
      <c r="A485" s="20" t="s">
        <v>2723</v>
      </c>
      <c r="B485" s="27">
        <v>40963</v>
      </c>
      <c r="C485" s="5" t="s">
        <v>41</v>
      </c>
      <c r="D485" s="21" t="s">
        <v>2725</v>
      </c>
      <c r="E485" s="2" t="s">
        <v>246</v>
      </c>
      <c r="F485" s="2" t="s">
        <v>984</v>
      </c>
      <c r="G485" s="2" t="s">
        <v>2726</v>
      </c>
      <c r="H485" s="2" t="s">
        <v>2727</v>
      </c>
      <c r="I485" s="2" t="s">
        <v>2728</v>
      </c>
      <c r="J485" s="22">
        <v>35000000</v>
      </c>
      <c r="K485" s="22">
        <v>24200000</v>
      </c>
      <c r="L485" s="23">
        <f t="shared" si="0"/>
        <v>-10800000</v>
      </c>
      <c r="M485" s="21">
        <f t="shared" si="15"/>
        <v>2012</v>
      </c>
      <c r="N485" t="str">
        <f t="shared" si="16"/>
        <v>February</v>
      </c>
    </row>
    <row r="486" spans="1:14" ht="12.75" x14ac:dyDescent="0.2">
      <c r="A486" s="20" t="s">
        <v>2729</v>
      </c>
      <c r="B486" s="27">
        <v>42601</v>
      </c>
      <c r="C486" s="5" t="s">
        <v>32</v>
      </c>
      <c r="D486" s="21" t="s">
        <v>2215</v>
      </c>
      <c r="E486" s="2" t="s">
        <v>44</v>
      </c>
      <c r="F486" s="2" t="s">
        <v>768</v>
      </c>
      <c r="G486" s="2" t="s">
        <v>933</v>
      </c>
      <c r="H486" s="2" t="s">
        <v>2731</v>
      </c>
      <c r="I486" s="9"/>
      <c r="J486" s="22">
        <v>40000000</v>
      </c>
      <c r="K486" s="22">
        <v>42700000</v>
      </c>
      <c r="L486" s="23">
        <f t="shared" si="0"/>
        <v>2700000</v>
      </c>
      <c r="M486" s="21">
        <f t="shared" si="15"/>
        <v>2016</v>
      </c>
      <c r="N486" t="str">
        <f t="shared" si="16"/>
        <v>August</v>
      </c>
    </row>
    <row r="487" spans="1:14" ht="12.75" x14ac:dyDescent="0.2">
      <c r="A487" s="20" t="s">
        <v>2732</v>
      </c>
      <c r="B487" s="27">
        <v>42244</v>
      </c>
      <c r="C487" s="5" t="s">
        <v>63</v>
      </c>
      <c r="D487" s="21" t="s">
        <v>2734</v>
      </c>
      <c r="E487" s="2" t="s">
        <v>2734</v>
      </c>
      <c r="F487" s="2" t="s">
        <v>2735</v>
      </c>
      <c r="G487" s="2" t="s">
        <v>2736</v>
      </c>
      <c r="H487" s="2" t="s">
        <v>2737</v>
      </c>
      <c r="I487" s="2" t="s">
        <v>2738</v>
      </c>
      <c r="J487" s="22">
        <v>3000000</v>
      </c>
      <c r="K487" s="22">
        <v>73700000</v>
      </c>
      <c r="L487" s="23">
        <f t="shared" si="0"/>
        <v>70700000</v>
      </c>
      <c r="M487" s="21">
        <f t="shared" si="15"/>
        <v>2015</v>
      </c>
      <c r="N487" t="str">
        <f t="shared" si="16"/>
        <v>August</v>
      </c>
    </row>
    <row r="488" spans="1:14" ht="12.75" x14ac:dyDescent="0.2">
      <c r="A488" s="20" t="s">
        <v>2739</v>
      </c>
      <c r="B488" s="27">
        <v>42531</v>
      </c>
      <c r="C488" s="5" t="s">
        <v>23</v>
      </c>
      <c r="D488" s="21" t="s">
        <v>2741</v>
      </c>
      <c r="E488" s="2" t="s">
        <v>169</v>
      </c>
      <c r="F488" s="2" t="s">
        <v>2742</v>
      </c>
      <c r="G488" s="2" t="s">
        <v>36</v>
      </c>
      <c r="H488" s="2" t="s">
        <v>332</v>
      </c>
      <c r="I488" s="2" t="s">
        <v>153</v>
      </c>
      <c r="J488" s="22">
        <v>160000000</v>
      </c>
      <c r="K488" s="22">
        <v>433500000</v>
      </c>
      <c r="L488" s="23">
        <f t="shared" si="0"/>
        <v>273500000</v>
      </c>
      <c r="M488" s="21">
        <f t="shared" si="15"/>
        <v>2016</v>
      </c>
      <c r="N488" t="str">
        <f t="shared" si="16"/>
        <v>June</v>
      </c>
    </row>
    <row r="489" spans="1:14" ht="12.75" x14ac:dyDescent="0.2">
      <c r="A489" s="20" t="s">
        <v>2743</v>
      </c>
      <c r="B489" s="27">
        <v>41306</v>
      </c>
      <c r="C489" s="5" t="s">
        <v>41</v>
      </c>
      <c r="D489" s="21" t="s">
        <v>2389</v>
      </c>
      <c r="E489" s="2" t="s">
        <v>1276</v>
      </c>
      <c r="F489" s="2" t="s">
        <v>1227</v>
      </c>
      <c r="G489" s="2" t="s">
        <v>745</v>
      </c>
      <c r="H489" s="2" t="s">
        <v>455</v>
      </c>
      <c r="I489" s="2" t="s">
        <v>2745</v>
      </c>
      <c r="J489" s="22">
        <v>35000000</v>
      </c>
      <c r="K489" s="22">
        <v>117000000</v>
      </c>
      <c r="L489" s="23">
        <f t="shared" si="0"/>
        <v>82000000</v>
      </c>
      <c r="M489" s="21">
        <f t="shared" si="15"/>
        <v>2013</v>
      </c>
      <c r="N489" t="str">
        <f t="shared" si="16"/>
        <v>February</v>
      </c>
    </row>
    <row r="490" spans="1:14" ht="12.75" x14ac:dyDescent="0.2">
      <c r="A490" s="20" t="s">
        <v>2746</v>
      </c>
      <c r="B490" s="27">
        <v>41397</v>
      </c>
      <c r="C490" s="5" t="s">
        <v>63</v>
      </c>
      <c r="D490" s="21" t="s">
        <v>2748</v>
      </c>
      <c r="E490" s="2" t="s">
        <v>1479</v>
      </c>
      <c r="F490" s="2" t="s">
        <v>2750</v>
      </c>
      <c r="G490" s="2" t="s">
        <v>305</v>
      </c>
      <c r="H490" s="2" t="s">
        <v>2751</v>
      </c>
      <c r="I490" s="2" t="s">
        <v>2752</v>
      </c>
      <c r="J490" s="22">
        <v>5000000</v>
      </c>
      <c r="K490" s="22">
        <v>2700000</v>
      </c>
      <c r="L490" s="23">
        <f t="shared" si="0"/>
        <v>-2300000</v>
      </c>
      <c r="M490" s="21">
        <f t="shared" si="15"/>
        <v>2013</v>
      </c>
      <c r="N490" t="str">
        <f t="shared" si="16"/>
        <v>May</v>
      </c>
    </row>
    <row r="491" spans="1:14" ht="25.5" x14ac:dyDescent="0.2">
      <c r="A491" s="20" t="s">
        <v>2753</v>
      </c>
      <c r="B491" s="27">
        <v>41047</v>
      </c>
      <c r="C491" s="5" t="s">
        <v>41</v>
      </c>
      <c r="D491" s="21" t="s">
        <v>1415</v>
      </c>
      <c r="E491" s="2" t="s">
        <v>240</v>
      </c>
      <c r="F491" s="2" t="s">
        <v>972</v>
      </c>
      <c r="G491" s="2" t="s">
        <v>307</v>
      </c>
      <c r="H491" s="2" t="s">
        <v>1302</v>
      </c>
      <c r="I491" s="2" t="s">
        <v>718</v>
      </c>
      <c r="J491" s="22">
        <v>40000000</v>
      </c>
      <c r="K491" s="22">
        <v>84400000</v>
      </c>
      <c r="L491" s="23">
        <f t="shared" si="0"/>
        <v>44400000</v>
      </c>
      <c r="M491" s="21">
        <f t="shared" si="15"/>
        <v>2012</v>
      </c>
      <c r="N491" t="str">
        <f t="shared" si="16"/>
        <v>May</v>
      </c>
    </row>
    <row r="492" spans="1:14" ht="12.75" x14ac:dyDescent="0.2">
      <c r="A492" s="20" t="s">
        <v>2755</v>
      </c>
      <c r="B492" s="27">
        <v>41855</v>
      </c>
      <c r="C492" s="5" t="s">
        <v>870</v>
      </c>
      <c r="D492" s="21" t="s">
        <v>2757</v>
      </c>
      <c r="E492" s="2" t="s">
        <v>2758</v>
      </c>
      <c r="F492" s="2" t="s">
        <v>2759</v>
      </c>
      <c r="G492" s="2" t="s">
        <v>2760</v>
      </c>
      <c r="H492" s="2" t="s">
        <v>2761</v>
      </c>
      <c r="I492" s="9"/>
      <c r="J492" s="22">
        <v>15000000</v>
      </c>
      <c r="K492" s="22">
        <v>30100000</v>
      </c>
      <c r="L492" s="23">
        <f t="shared" si="0"/>
        <v>15100000</v>
      </c>
      <c r="M492" s="21">
        <f t="shared" si="15"/>
        <v>2014</v>
      </c>
      <c r="N492" t="str">
        <f t="shared" si="16"/>
        <v>August</v>
      </c>
    </row>
    <row r="493" spans="1:14" ht="12.75" x14ac:dyDescent="0.2">
      <c r="A493" s="20" t="s">
        <v>2762</v>
      </c>
      <c r="B493" s="27">
        <v>41655</v>
      </c>
      <c r="C493" s="5" t="s">
        <v>63</v>
      </c>
      <c r="D493" s="21" t="s">
        <v>2764</v>
      </c>
      <c r="E493" s="2" t="s">
        <v>1999</v>
      </c>
      <c r="F493" s="2" t="s">
        <v>768</v>
      </c>
      <c r="G493" s="2" t="s">
        <v>520</v>
      </c>
      <c r="H493" s="2" t="s">
        <v>2765</v>
      </c>
      <c r="I493" s="9"/>
      <c r="J493" s="22">
        <v>3300000</v>
      </c>
      <c r="K493" s="22">
        <v>49000000</v>
      </c>
      <c r="L493" s="23">
        <f t="shared" si="0"/>
        <v>45700000</v>
      </c>
      <c r="M493" s="21">
        <f t="shared" si="15"/>
        <v>2014</v>
      </c>
      <c r="N493" t="str">
        <f t="shared" si="16"/>
        <v>January</v>
      </c>
    </row>
    <row r="494" spans="1:14" ht="12.75" x14ac:dyDescent="0.2">
      <c r="A494" s="20" t="s">
        <v>2766</v>
      </c>
      <c r="B494" s="27">
        <v>42433</v>
      </c>
      <c r="C494" s="5" t="s">
        <v>63</v>
      </c>
      <c r="D494" s="21" t="s">
        <v>2768</v>
      </c>
      <c r="E494" s="2" t="s">
        <v>1890</v>
      </c>
      <c r="F494" s="2" t="s">
        <v>1966</v>
      </c>
      <c r="G494" s="2" t="s">
        <v>2231</v>
      </c>
      <c r="H494" s="2" t="s">
        <v>1528</v>
      </c>
      <c r="I494" s="2" t="s">
        <v>1700</v>
      </c>
      <c r="J494" s="22">
        <v>35000000</v>
      </c>
      <c r="K494" s="22">
        <v>24900000</v>
      </c>
      <c r="L494" s="23">
        <f t="shared" si="0"/>
        <v>-10100000</v>
      </c>
      <c r="M494" s="21">
        <f t="shared" si="15"/>
        <v>2016</v>
      </c>
      <c r="N494" t="str">
        <f t="shared" si="16"/>
        <v>March</v>
      </c>
    </row>
    <row r="495" spans="1:14" ht="12.75" x14ac:dyDescent="0.2">
      <c r="A495" s="20" t="s">
        <v>2770</v>
      </c>
      <c r="B495" s="27">
        <v>41453</v>
      </c>
      <c r="C495" s="5" t="s">
        <v>23</v>
      </c>
      <c r="D495" s="21" t="s">
        <v>1043</v>
      </c>
      <c r="E495" s="2" t="s">
        <v>45</v>
      </c>
      <c r="F495" s="2" t="s">
        <v>239</v>
      </c>
      <c r="G495" s="2" t="s">
        <v>2772</v>
      </c>
      <c r="H495" s="2" t="s">
        <v>2773</v>
      </c>
      <c r="I495" s="2" t="s">
        <v>1088</v>
      </c>
      <c r="J495" s="22">
        <v>150000000</v>
      </c>
      <c r="K495" s="22">
        <v>205000000</v>
      </c>
      <c r="L495" s="23">
        <f t="shared" si="0"/>
        <v>55000000</v>
      </c>
      <c r="M495" s="21">
        <f t="shared" si="15"/>
        <v>2013</v>
      </c>
      <c r="N495" t="str">
        <f t="shared" si="16"/>
        <v>June</v>
      </c>
    </row>
    <row r="496" spans="1:14" ht="12.75" x14ac:dyDescent="0.2">
      <c r="A496" s="20" t="s">
        <v>2774</v>
      </c>
      <c r="B496" s="27">
        <v>41880</v>
      </c>
      <c r="C496" s="5" t="s">
        <v>63</v>
      </c>
      <c r="D496" s="21" t="s">
        <v>2776</v>
      </c>
      <c r="E496" s="2" t="s">
        <v>988</v>
      </c>
      <c r="F496" s="2" t="s">
        <v>2777</v>
      </c>
      <c r="G496" s="2" t="s">
        <v>2024</v>
      </c>
      <c r="H496" s="2" t="s">
        <v>2778</v>
      </c>
      <c r="I496" s="9"/>
      <c r="J496" s="22">
        <v>15000000</v>
      </c>
      <c r="K496" s="22">
        <v>52500000</v>
      </c>
      <c r="L496" s="23">
        <f t="shared" si="0"/>
        <v>37500000</v>
      </c>
      <c r="M496" s="21">
        <f t="shared" si="15"/>
        <v>2014</v>
      </c>
      <c r="N496" t="str">
        <f t="shared" si="16"/>
        <v>August</v>
      </c>
    </row>
    <row r="497" spans="1:14" ht="12.75" x14ac:dyDescent="0.2">
      <c r="A497" s="20" t="s">
        <v>2779</v>
      </c>
      <c r="B497" s="27">
        <v>41683</v>
      </c>
      <c r="C497" s="5" t="s">
        <v>63</v>
      </c>
      <c r="D497" s="21" t="s">
        <v>2781</v>
      </c>
      <c r="E497" s="2" t="s">
        <v>573</v>
      </c>
      <c r="F497" s="2" t="s">
        <v>1209</v>
      </c>
      <c r="G497" s="2" t="s">
        <v>2721</v>
      </c>
      <c r="H497" s="2" t="s">
        <v>1473</v>
      </c>
      <c r="I497" s="2" t="s">
        <v>161</v>
      </c>
      <c r="J497" s="22">
        <v>60000000</v>
      </c>
      <c r="K497" s="22">
        <v>31100000</v>
      </c>
      <c r="L497" s="23">
        <f t="shared" si="0"/>
        <v>-28900000</v>
      </c>
      <c r="M497" s="21">
        <f t="shared" si="15"/>
        <v>2014</v>
      </c>
      <c r="N497" t="str">
        <f t="shared" si="16"/>
        <v>February</v>
      </c>
    </row>
    <row r="498" spans="1:14" ht="12.75" x14ac:dyDescent="0.2">
      <c r="A498" s="20" t="s">
        <v>2782</v>
      </c>
      <c r="B498" s="27">
        <v>41657</v>
      </c>
      <c r="C498" s="5" t="s">
        <v>63</v>
      </c>
      <c r="D498" s="21" t="s">
        <v>2784</v>
      </c>
      <c r="E498" s="2" t="s">
        <v>2784</v>
      </c>
      <c r="F498" s="2" t="s">
        <v>1392</v>
      </c>
      <c r="G498" s="2" t="s">
        <v>971</v>
      </c>
      <c r="H498" s="2" t="s">
        <v>2785</v>
      </c>
      <c r="I498" s="2" t="s">
        <v>2786</v>
      </c>
      <c r="J498" s="22">
        <v>6000000</v>
      </c>
      <c r="K498" s="22">
        <v>5500000</v>
      </c>
      <c r="L498" s="23">
        <f t="shared" si="0"/>
        <v>-500000</v>
      </c>
      <c r="M498" s="21">
        <f t="shared" si="15"/>
        <v>2014</v>
      </c>
      <c r="N498" t="str">
        <f t="shared" si="16"/>
        <v>January</v>
      </c>
    </row>
    <row r="499" spans="1:14" ht="12.75" x14ac:dyDescent="0.2">
      <c r="A499" s="20" t="s">
        <v>2787</v>
      </c>
      <c r="B499" s="27">
        <v>42095</v>
      </c>
      <c r="C499" s="5" t="s">
        <v>63</v>
      </c>
      <c r="D499" s="21" t="s">
        <v>2789</v>
      </c>
      <c r="E499" s="2" t="s">
        <v>763</v>
      </c>
      <c r="F499" s="2" t="s">
        <v>579</v>
      </c>
      <c r="G499" s="2" t="s">
        <v>416</v>
      </c>
      <c r="H499" s="2" t="s">
        <v>2196</v>
      </c>
      <c r="I499" s="2" t="s">
        <v>2790</v>
      </c>
      <c r="J499" s="22">
        <v>11000000</v>
      </c>
      <c r="K499" s="22">
        <v>61600000</v>
      </c>
      <c r="L499" s="23">
        <f t="shared" si="0"/>
        <v>50600000</v>
      </c>
      <c r="M499" s="21">
        <f t="shared" si="15"/>
        <v>2015</v>
      </c>
      <c r="N499" t="str">
        <f t="shared" si="16"/>
        <v>April</v>
      </c>
    </row>
    <row r="500" spans="1:14" ht="12.75" x14ac:dyDescent="0.2">
      <c r="A500" s="20" t="s">
        <v>2791</v>
      </c>
      <c r="B500" s="27">
        <v>41180</v>
      </c>
      <c r="C500" s="5" t="s">
        <v>63</v>
      </c>
      <c r="D500" s="21" t="s">
        <v>2793</v>
      </c>
      <c r="E500" s="2" t="s">
        <v>316</v>
      </c>
      <c r="F500" s="2" t="s">
        <v>2772</v>
      </c>
      <c r="G500" s="2" t="s">
        <v>2794</v>
      </c>
      <c r="H500" s="2" t="s">
        <v>1360</v>
      </c>
      <c r="I500" s="2" t="s">
        <v>2795</v>
      </c>
      <c r="J500" s="22">
        <v>19000000</v>
      </c>
      <c r="K500" s="22">
        <v>5400000</v>
      </c>
      <c r="L500" s="23">
        <f t="shared" si="0"/>
        <v>-13600000</v>
      </c>
      <c r="M500" s="21">
        <f t="shared" si="15"/>
        <v>2012</v>
      </c>
      <c r="N500" t="str">
        <f t="shared" si="16"/>
        <v>September</v>
      </c>
    </row>
    <row r="501" spans="1:14" ht="12.75" x14ac:dyDescent="0.2">
      <c r="A501" s="20" t="s">
        <v>2796</v>
      </c>
      <c r="B501" s="27">
        <v>42293</v>
      </c>
      <c r="C501" s="5" t="s">
        <v>63</v>
      </c>
      <c r="D501" s="21" t="s">
        <v>2798</v>
      </c>
      <c r="E501" s="2" t="s">
        <v>1366</v>
      </c>
      <c r="F501" s="2" t="s">
        <v>2799</v>
      </c>
      <c r="G501" s="2" t="s">
        <v>2800</v>
      </c>
      <c r="H501" s="2" t="s">
        <v>1516</v>
      </c>
      <c r="I501" s="2" t="s">
        <v>851</v>
      </c>
      <c r="J501" s="22">
        <v>13000000</v>
      </c>
      <c r="K501" s="22">
        <v>14400000</v>
      </c>
      <c r="L501" s="23">
        <f t="shared" si="0"/>
        <v>1400000</v>
      </c>
      <c r="M501" s="21">
        <f t="shared" si="15"/>
        <v>2015</v>
      </c>
      <c r="N501" t="str">
        <f t="shared" si="16"/>
        <v>October</v>
      </c>
    </row>
    <row r="502" spans="1:14" ht="12.75" x14ac:dyDescent="0.2">
      <c r="A502" s="20" t="s">
        <v>2801</v>
      </c>
      <c r="B502" s="27">
        <v>41446</v>
      </c>
      <c r="C502" s="5" t="s">
        <v>23</v>
      </c>
      <c r="D502" s="21" t="s">
        <v>2803</v>
      </c>
      <c r="E502" s="2" t="s">
        <v>420</v>
      </c>
      <c r="F502" s="2" t="s">
        <v>1032</v>
      </c>
      <c r="G502" s="2" t="s">
        <v>25</v>
      </c>
      <c r="H502" s="2" t="s">
        <v>2804</v>
      </c>
      <c r="I502" s="2" t="s">
        <v>176</v>
      </c>
      <c r="J502" s="22">
        <v>190000000</v>
      </c>
      <c r="K502" s="22">
        <v>540000000</v>
      </c>
      <c r="L502" s="23">
        <f t="shared" si="0"/>
        <v>350000000</v>
      </c>
      <c r="M502" s="21">
        <f t="shared" si="15"/>
        <v>2013</v>
      </c>
      <c r="N502" t="str">
        <f t="shared" si="16"/>
        <v>June</v>
      </c>
    </row>
    <row r="503" spans="1:14" ht="12.75" x14ac:dyDescent="0.2">
      <c r="A503" s="20" t="s">
        <v>2805</v>
      </c>
      <c r="B503" s="27">
        <v>40998</v>
      </c>
      <c r="C503" s="5" t="s">
        <v>23</v>
      </c>
      <c r="D503" s="21" t="s">
        <v>1984</v>
      </c>
      <c r="E503" s="2" t="s">
        <v>1300</v>
      </c>
      <c r="F503" s="2" t="s">
        <v>138</v>
      </c>
      <c r="G503" s="2" t="s">
        <v>926</v>
      </c>
      <c r="H503" s="2" t="s">
        <v>1621</v>
      </c>
      <c r="I503" s="2" t="s">
        <v>899</v>
      </c>
      <c r="J503" s="22">
        <v>150000000</v>
      </c>
      <c r="K503" s="22">
        <v>305300000</v>
      </c>
      <c r="L503" s="23">
        <f t="shared" si="0"/>
        <v>155300000</v>
      </c>
      <c r="M503" s="21">
        <f t="shared" si="15"/>
        <v>2012</v>
      </c>
      <c r="N503" t="str">
        <f t="shared" si="16"/>
        <v>March</v>
      </c>
    </row>
    <row r="504" spans="1:14" ht="12.75" x14ac:dyDescent="0.2">
      <c r="A504" s="20" t="s">
        <v>2807</v>
      </c>
      <c r="B504" s="27">
        <v>42499</v>
      </c>
      <c r="C504" s="5" t="s">
        <v>23</v>
      </c>
      <c r="D504" s="21" t="s">
        <v>2809</v>
      </c>
      <c r="E504" s="2" t="s">
        <v>2660</v>
      </c>
      <c r="F504" s="2" t="s">
        <v>1677</v>
      </c>
      <c r="G504" s="2" t="s">
        <v>1151</v>
      </c>
      <c r="H504" s="2" t="s">
        <v>114</v>
      </c>
      <c r="I504" s="2" t="s">
        <v>1276</v>
      </c>
      <c r="J504" s="22">
        <v>178000000</v>
      </c>
      <c r="K504" s="22">
        <v>544600000</v>
      </c>
      <c r="L504" s="23">
        <f t="shared" si="0"/>
        <v>366600000</v>
      </c>
      <c r="M504" s="21">
        <f t="shared" si="15"/>
        <v>2016</v>
      </c>
      <c r="N504" t="str">
        <f t="shared" si="16"/>
        <v>May</v>
      </c>
    </row>
    <row r="505" spans="1:14" ht="12.75" x14ac:dyDescent="0.2">
      <c r="A505" s="20" t="s">
        <v>2810</v>
      </c>
      <c r="B505" s="27">
        <v>41769</v>
      </c>
      <c r="C505" s="5" t="s">
        <v>23</v>
      </c>
      <c r="D505" s="21" t="s">
        <v>2809</v>
      </c>
      <c r="E505" s="2" t="s">
        <v>463</v>
      </c>
      <c r="F505" s="2" t="s">
        <v>2660</v>
      </c>
      <c r="G505" s="2" t="s">
        <v>1677</v>
      </c>
      <c r="H505" s="2" t="s">
        <v>2091</v>
      </c>
      <c r="I505" s="2" t="s">
        <v>1151</v>
      </c>
      <c r="J505" s="22">
        <v>200000000</v>
      </c>
      <c r="K505" s="22">
        <v>747900000</v>
      </c>
      <c r="L505" s="23">
        <f t="shared" si="0"/>
        <v>547900000</v>
      </c>
      <c r="M505" s="21">
        <f t="shared" si="15"/>
        <v>2014</v>
      </c>
      <c r="N505" t="str">
        <f t="shared" si="16"/>
        <v>May</v>
      </c>
    </row>
    <row r="506" spans="1:14" ht="12.75" x14ac:dyDescent="0.2">
      <c r="A506" s="20" t="s">
        <v>2812</v>
      </c>
      <c r="B506" s="27">
        <v>41509</v>
      </c>
      <c r="C506" s="5" t="s">
        <v>16</v>
      </c>
      <c r="D506" s="21" t="s">
        <v>2814</v>
      </c>
      <c r="E506" s="2" t="s">
        <v>2815</v>
      </c>
      <c r="F506" s="2" t="s">
        <v>2816</v>
      </c>
      <c r="G506" s="2" t="s">
        <v>2817</v>
      </c>
      <c r="H506" s="2" t="s">
        <v>2818</v>
      </c>
      <c r="I506" s="2" t="s">
        <v>2819</v>
      </c>
      <c r="J506" s="22">
        <v>1000000</v>
      </c>
      <c r="K506" s="22">
        <v>26800000</v>
      </c>
      <c r="L506" s="23">
        <f t="shared" si="0"/>
        <v>25800000</v>
      </c>
      <c r="M506" s="21">
        <f t="shared" si="15"/>
        <v>2013</v>
      </c>
      <c r="N506" t="str">
        <f t="shared" si="16"/>
        <v>August</v>
      </c>
    </row>
    <row r="507" spans="1:14" ht="12.75" x14ac:dyDescent="0.2">
      <c r="A507" s="20" t="s">
        <v>2820</v>
      </c>
      <c r="B507" s="27">
        <v>41262</v>
      </c>
      <c r="C507" s="5" t="s">
        <v>63</v>
      </c>
      <c r="D507" s="21" t="s">
        <v>2822</v>
      </c>
      <c r="E507" s="2" t="s">
        <v>115</v>
      </c>
      <c r="F507" s="2" t="s">
        <v>2183</v>
      </c>
      <c r="G507" s="2" t="s">
        <v>352</v>
      </c>
      <c r="H507" s="2" t="s">
        <v>443</v>
      </c>
      <c r="I507" s="2" t="s">
        <v>492</v>
      </c>
      <c r="J507" s="22">
        <v>40000000</v>
      </c>
      <c r="K507" s="22">
        <v>132800000.00000001</v>
      </c>
      <c r="L507" s="23">
        <f t="shared" si="0"/>
        <v>92800000.000000015</v>
      </c>
      <c r="M507" s="21">
        <f t="shared" si="15"/>
        <v>2012</v>
      </c>
      <c r="N507" t="str">
        <f t="shared" si="16"/>
        <v>December</v>
      </c>
    </row>
    <row r="508" spans="1:14" ht="25.5" x14ac:dyDescent="0.2">
      <c r="A508" s="20" t="s">
        <v>2823</v>
      </c>
      <c r="B508" s="27">
        <v>42054</v>
      </c>
      <c r="C508" s="5" t="s">
        <v>182</v>
      </c>
      <c r="D508" s="21" t="s">
        <v>2825</v>
      </c>
      <c r="E508" s="2" t="s">
        <v>2826</v>
      </c>
      <c r="F508" s="2" t="s">
        <v>2827</v>
      </c>
      <c r="G508" s="2" t="s">
        <v>2828</v>
      </c>
      <c r="H508" s="2" t="s">
        <v>2829</v>
      </c>
      <c r="I508" s="2" t="s">
        <v>2830</v>
      </c>
      <c r="J508" s="22">
        <v>30000000</v>
      </c>
      <c r="K508" s="22">
        <v>64470000</v>
      </c>
      <c r="L508" s="23">
        <f t="shared" si="0"/>
        <v>34470000</v>
      </c>
      <c r="M508" s="21">
        <f t="shared" si="15"/>
        <v>2015</v>
      </c>
      <c r="N508" t="str">
        <f t="shared" si="16"/>
        <v>February</v>
      </c>
    </row>
    <row r="509" spans="1:14" ht="12.75" x14ac:dyDescent="0.2">
      <c r="A509" s="20" t="s">
        <v>2831</v>
      </c>
      <c r="B509" s="27">
        <v>42412</v>
      </c>
      <c r="C509" s="5" t="s">
        <v>41</v>
      </c>
      <c r="D509" s="21" t="s">
        <v>1443</v>
      </c>
      <c r="E509" s="2" t="s">
        <v>1443</v>
      </c>
      <c r="F509" s="2" t="s">
        <v>1445</v>
      </c>
      <c r="G509" s="2" t="s">
        <v>2833</v>
      </c>
      <c r="H509" s="2" t="s">
        <v>545</v>
      </c>
      <c r="I509" s="2" t="s">
        <v>2834</v>
      </c>
      <c r="J509" s="22">
        <v>50000000</v>
      </c>
      <c r="K509" s="22">
        <v>56000000</v>
      </c>
      <c r="L509" s="23">
        <f t="shared" si="0"/>
        <v>6000000</v>
      </c>
      <c r="M509" s="21">
        <f t="shared" si="15"/>
        <v>2016</v>
      </c>
      <c r="N509" t="str">
        <f t="shared" si="16"/>
        <v>February</v>
      </c>
    </row>
    <row r="510" spans="1:14" ht="12.75" x14ac:dyDescent="0.2">
      <c r="A510" s="25"/>
      <c r="B510" s="30"/>
      <c r="C510" s="21"/>
      <c r="D510" s="21"/>
      <c r="E510" s="23"/>
      <c r="F510" s="23"/>
      <c r="G510" s="21"/>
      <c r="H510" s="21"/>
    </row>
    <row r="511" spans="1:14" ht="12.75" x14ac:dyDescent="0.2">
      <c r="A511" s="25"/>
      <c r="B511" s="30"/>
      <c r="C511" s="21"/>
      <c r="D511" s="21"/>
      <c r="E511" s="23"/>
      <c r="F511" s="23"/>
      <c r="G511" s="21"/>
      <c r="H511" s="21"/>
    </row>
    <row r="512" spans="1:14" ht="12.75" x14ac:dyDescent="0.2">
      <c r="A512" s="25"/>
      <c r="B512" s="30"/>
      <c r="C512" s="21"/>
      <c r="D512" s="21"/>
      <c r="E512" s="23"/>
      <c r="F512" s="23"/>
      <c r="G512" s="21"/>
      <c r="H512" s="21"/>
    </row>
    <row r="513" spans="1:8" ht="12.75" x14ac:dyDescent="0.2">
      <c r="A513" s="25"/>
      <c r="B513" s="30"/>
      <c r="C513" s="21"/>
      <c r="D513" s="21"/>
      <c r="E513" s="23"/>
      <c r="F513" s="23"/>
      <c r="G513" s="21"/>
      <c r="H513" s="21"/>
    </row>
    <row r="514" spans="1:8" ht="12.75" x14ac:dyDescent="0.2">
      <c r="A514" s="25"/>
      <c r="B514" s="30"/>
      <c r="C514" s="21"/>
      <c r="D514" s="21"/>
      <c r="E514" s="23"/>
      <c r="F514" s="23"/>
      <c r="G514" s="21"/>
      <c r="H514" s="21"/>
    </row>
    <row r="515" spans="1:8" ht="12.75" x14ac:dyDescent="0.2">
      <c r="A515" s="25"/>
      <c r="B515" s="30"/>
      <c r="C515" s="21"/>
      <c r="D515" s="21"/>
      <c r="E515" s="23"/>
      <c r="F515" s="23"/>
      <c r="G515" s="21"/>
      <c r="H515" s="21"/>
    </row>
    <row r="516" spans="1:8" ht="12.75" x14ac:dyDescent="0.2">
      <c r="A516" s="25"/>
      <c r="B516" s="30"/>
      <c r="C516" s="21"/>
      <c r="D516" s="21"/>
      <c r="E516" s="23"/>
      <c r="F516" s="23"/>
      <c r="G516" s="21"/>
      <c r="H516" s="21"/>
    </row>
    <row r="517" spans="1:8" ht="12.75" x14ac:dyDescent="0.2">
      <c r="A517" s="25"/>
      <c r="B517" s="30"/>
      <c r="C517" s="21"/>
      <c r="D517" s="21"/>
      <c r="E517" s="23"/>
      <c r="F517" s="23"/>
      <c r="G517" s="21"/>
      <c r="H517" s="21"/>
    </row>
    <row r="518" spans="1:8" ht="12.75" x14ac:dyDescent="0.2">
      <c r="A518" s="25"/>
      <c r="B518" s="30"/>
      <c r="C518" s="21"/>
      <c r="D518" s="21"/>
      <c r="E518" s="23"/>
      <c r="F518" s="23"/>
      <c r="G518" s="21"/>
      <c r="H518" s="21"/>
    </row>
    <row r="519" spans="1:8" ht="12.75" x14ac:dyDescent="0.2">
      <c r="A519" s="25"/>
      <c r="B519" s="30"/>
      <c r="C519" s="21"/>
      <c r="D519" s="21"/>
      <c r="E519" s="23"/>
      <c r="F519" s="23"/>
      <c r="G519" s="21"/>
      <c r="H519" s="21"/>
    </row>
    <row r="520" spans="1:8" ht="12.75" x14ac:dyDescent="0.2">
      <c r="A520" s="25"/>
      <c r="B520" s="30"/>
      <c r="C520" s="21"/>
      <c r="D520" s="21"/>
      <c r="E520" s="23"/>
      <c r="F520" s="23"/>
      <c r="G520" s="21"/>
      <c r="H520" s="21"/>
    </row>
    <row r="521" spans="1:8" ht="12.75" x14ac:dyDescent="0.2">
      <c r="A521" s="25"/>
      <c r="B521" s="30"/>
      <c r="C521" s="21"/>
      <c r="D521" s="21"/>
      <c r="E521" s="23"/>
      <c r="F521" s="23"/>
      <c r="G521" s="21"/>
      <c r="H521" s="21"/>
    </row>
    <row r="522" spans="1:8" ht="12.75" x14ac:dyDescent="0.2">
      <c r="A522" s="25"/>
      <c r="B522" s="30"/>
      <c r="C522" s="21"/>
      <c r="D522" s="21"/>
      <c r="E522" s="23"/>
      <c r="F522" s="23"/>
      <c r="G522" s="21"/>
      <c r="H522" s="21"/>
    </row>
    <row r="523" spans="1:8" ht="12.75" x14ac:dyDescent="0.2">
      <c r="A523" s="25"/>
      <c r="B523" s="30"/>
      <c r="C523" s="21"/>
      <c r="D523" s="21"/>
      <c r="E523" s="23"/>
      <c r="F523" s="23"/>
      <c r="G523" s="21"/>
      <c r="H523" s="21"/>
    </row>
    <row r="524" spans="1:8" ht="12.75" x14ac:dyDescent="0.2">
      <c r="A524" s="25"/>
      <c r="B524" s="30"/>
      <c r="C524" s="21"/>
      <c r="D524" s="21"/>
      <c r="E524" s="23"/>
      <c r="F524" s="23"/>
      <c r="G524" s="21"/>
      <c r="H524" s="21"/>
    </row>
    <row r="525" spans="1:8" ht="12.75" x14ac:dyDescent="0.2">
      <c r="A525" s="25"/>
      <c r="B525" s="30"/>
      <c r="C525" s="21"/>
      <c r="D525" s="21"/>
      <c r="E525" s="23"/>
      <c r="F525" s="23"/>
      <c r="G525" s="21"/>
      <c r="H525" s="21"/>
    </row>
    <row r="526" spans="1:8" ht="12.75" x14ac:dyDescent="0.2">
      <c r="A526" s="25"/>
      <c r="B526" s="30"/>
      <c r="C526" s="21"/>
      <c r="D526" s="21"/>
      <c r="E526" s="23"/>
      <c r="F526" s="23"/>
      <c r="G526" s="21"/>
      <c r="H526" s="21"/>
    </row>
    <row r="527" spans="1:8" ht="12.75" x14ac:dyDescent="0.2">
      <c r="A527" s="25"/>
      <c r="B527" s="30"/>
      <c r="C527" s="21"/>
      <c r="D527" s="21"/>
      <c r="E527" s="23"/>
      <c r="F527" s="23"/>
      <c r="G527" s="21"/>
      <c r="H527" s="21"/>
    </row>
    <row r="528" spans="1:8" ht="12.75" x14ac:dyDescent="0.2">
      <c r="A528" s="25"/>
      <c r="B528" s="30"/>
      <c r="C528" s="21"/>
      <c r="D528" s="21"/>
      <c r="E528" s="23"/>
      <c r="F528" s="23"/>
      <c r="G528" s="21"/>
      <c r="H528" s="21"/>
    </row>
    <row r="529" spans="1:8" ht="12.75" x14ac:dyDescent="0.2">
      <c r="A529" s="25"/>
      <c r="B529" s="30"/>
      <c r="C529" s="21"/>
      <c r="D529" s="21"/>
      <c r="E529" s="23"/>
      <c r="F529" s="23"/>
      <c r="G529" s="21"/>
      <c r="H529" s="21"/>
    </row>
    <row r="530" spans="1:8" ht="12.75" x14ac:dyDescent="0.2">
      <c r="A530" s="25"/>
      <c r="B530" s="30"/>
      <c r="C530" s="21"/>
      <c r="D530" s="21"/>
      <c r="E530" s="23"/>
      <c r="F530" s="23"/>
      <c r="G530" s="21"/>
      <c r="H530" s="21"/>
    </row>
    <row r="531" spans="1:8" ht="12.75" x14ac:dyDescent="0.2">
      <c r="A531" s="25"/>
      <c r="B531" s="30"/>
      <c r="C531" s="21"/>
      <c r="D531" s="21"/>
      <c r="E531" s="23"/>
      <c r="F531" s="23"/>
      <c r="G531" s="21"/>
      <c r="H531" s="21"/>
    </row>
    <row r="532" spans="1:8" ht="12.75" x14ac:dyDescent="0.2">
      <c r="A532" s="25"/>
      <c r="B532" s="30"/>
      <c r="C532" s="21"/>
      <c r="D532" s="21"/>
      <c r="E532" s="23"/>
      <c r="F532" s="23"/>
      <c r="G532" s="21"/>
      <c r="H532" s="21"/>
    </row>
    <row r="533" spans="1:8" ht="12.75" x14ac:dyDescent="0.2">
      <c r="A533" s="25"/>
      <c r="B533" s="30"/>
      <c r="C533" s="21"/>
      <c r="D533" s="21"/>
      <c r="E533" s="23"/>
      <c r="F533" s="23"/>
      <c r="G533" s="21"/>
      <c r="H533" s="21"/>
    </row>
    <row r="534" spans="1:8" ht="12.75" x14ac:dyDescent="0.2">
      <c r="A534" s="25"/>
      <c r="B534" s="30"/>
      <c r="C534" s="21"/>
      <c r="D534" s="21"/>
      <c r="E534" s="23"/>
      <c r="F534" s="23"/>
      <c r="G534" s="21"/>
      <c r="H534" s="21"/>
    </row>
    <row r="535" spans="1:8" ht="12.75" x14ac:dyDescent="0.2">
      <c r="A535" s="25"/>
      <c r="B535" s="30"/>
      <c r="C535" s="21"/>
      <c r="D535" s="21"/>
      <c r="E535" s="23"/>
      <c r="F535" s="23"/>
      <c r="G535" s="21"/>
      <c r="H535" s="21"/>
    </row>
    <row r="536" spans="1:8" ht="12.75" x14ac:dyDescent="0.2">
      <c r="A536" s="25"/>
      <c r="B536" s="30"/>
      <c r="C536" s="21"/>
      <c r="D536" s="21"/>
      <c r="E536" s="23"/>
      <c r="F536" s="23"/>
      <c r="G536" s="21"/>
      <c r="H536" s="21"/>
    </row>
    <row r="537" spans="1:8" ht="12.75" x14ac:dyDescent="0.2">
      <c r="A537" s="25"/>
      <c r="B537" s="30"/>
      <c r="C537" s="21"/>
      <c r="D537" s="21"/>
      <c r="E537" s="23"/>
      <c r="F537" s="23"/>
      <c r="G537" s="21"/>
      <c r="H537" s="21"/>
    </row>
    <row r="538" spans="1:8" ht="12.75" x14ac:dyDescent="0.2">
      <c r="A538" s="25"/>
      <c r="B538" s="30"/>
      <c r="C538" s="21"/>
      <c r="D538" s="21"/>
      <c r="E538" s="23"/>
      <c r="F538" s="23"/>
      <c r="G538" s="21"/>
      <c r="H538" s="21"/>
    </row>
    <row r="539" spans="1:8" ht="12.75" x14ac:dyDescent="0.2">
      <c r="A539" s="25"/>
      <c r="B539" s="30"/>
      <c r="C539" s="21"/>
      <c r="D539" s="21"/>
      <c r="E539" s="23"/>
      <c r="F539" s="23"/>
      <c r="G539" s="21"/>
      <c r="H539" s="21"/>
    </row>
    <row r="540" spans="1:8" ht="12.75" x14ac:dyDescent="0.2">
      <c r="A540" s="25"/>
      <c r="B540" s="30"/>
      <c r="C540" s="21"/>
      <c r="D540" s="21"/>
      <c r="E540" s="23"/>
      <c r="F540" s="23"/>
      <c r="G540" s="21"/>
      <c r="H540" s="21"/>
    </row>
    <row r="541" spans="1:8" ht="12.75" x14ac:dyDescent="0.2">
      <c r="A541" s="25"/>
      <c r="B541" s="30"/>
      <c r="C541" s="21"/>
      <c r="D541" s="21"/>
      <c r="E541" s="23"/>
      <c r="F541" s="23"/>
      <c r="G541" s="21"/>
      <c r="H541" s="21"/>
    </row>
    <row r="542" spans="1:8" ht="12.75" x14ac:dyDescent="0.2">
      <c r="A542" s="25"/>
      <c r="B542" s="30"/>
      <c r="C542" s="21"/>
      <c r="D542" s="21"/>
      <c r="E542" s="23"/>
      <c r="F542" s="23"/>
      <c r="G542" s="21"/>
      <c r="H542" s="21"/>
    </row>
    <row r="543" spans="1:8" ht="12.75" x14ac:dyDescent="0.2">
      <c r="A543" s="25"/>
      <c r="B543" s="30"/>
      <c r="C543" s="21"/>
      <c r="D543" s="21"/>
      <c r="E543" s="23"/>
      <c r="F543" s="23"/>
      <c r="G543" s="21"/>
      <c r="H543" s="21"/>
    </row>
    <row r="544" spans="1:8" ht="12.75" x14ac:dyDescent="0.2">
      <c r="A544" s="25"/>
      <c r="B544" s="30"/>
      <c r="C544" s="21"/>
      <c r="D544" s="21"/>
      <c r="E544" s="23"/>
      <c r="F544" s="23"/>
      <c r="G544" s="21"/>
      <c r="H544" s="21"/>
    </row>
    <row r="545" spans="1:8" ht="12.75" x14ac:dyDescent="0.2">
      <c r="A545" s="25"/>
      <c r="B545" s="30"/>
      <c r="C545" s="21"/>
      <c r="D545" s="21"/>
      <c r="E545" s="23"/>
      <c r="F545" s="23"/>
      <c r="G545" s="21"/>
      <c r="H545" s="21"/>
    </row>
    <row r="546" spans="1:8" ht="12.75" x14ac:dyDescent="0.2">
      <c r="A546" s="25"/>
      <c r="B546" s="30"/>
      <c r="C546" s="21"/>
      <c r="D546" s="21"/>
      <c r="E546" s="23"/>
      <c r="F546" s="23"/>
      <c r="G546" s="21"/>
      <c r="H546" s="21"/>
    </row>
    <row r="547" spans="1:8" ht="12.75" x14ac:dyDescent="0.2">
      <c r="A547" s="25"/>
      <c r="B547" s="30"/>
      <c r="C547" s="21"/>
      <c r="D547" s="21"/>
      <c r="E547" s="23"/>
      <c r="F547" s="23"/>
      <c r="G547" s="21"/>
      <c r="H547" s="21"/>
    </row>
    <row r="548" spans="1:8" ht="12.75" x14ac:dyDescent="0.2">
      <c r="A548" s="25"/>
      <c r="B548" s="30"/>
      <c r="C548" s="21"/>
      <c r="D548" s="21"/>
      <c r="E548" s="23"/>
      <c r="F548" s="23"/>
      <c r="G548" s="21"/>
      <c r="H548" s="21"/>
    </row>
    <row r="549" spans="1:8" ht="12.75" x14ac:dyDescent="0.2">
      <c r="A549" s="25"/>
      <c r="B549" s="30"/>
      <c r="C549" s="21"/>
      <c r="D549" s="21"/>
      <c r="E549" s="23"/>
      <c r="F549" s="23"/>
      <c r="G549" s="21"/>
      <c r="H549" s="21"/>
    </row>
    <row r="550" spans="1:8" ht="12.75" x14ac:dyDescent="0.2">
      <c r="A550" s="25"/>
      <c r="B550" s="30"/>
      <c r="C550" s="21"/>
      <c r="D550" s="21"/>
      <c r="E550" s="23"/>
      <c r="F550" s="23"/>
      <c r="G550" s="21"/>
      <c r="H550" s="21"/>
    </row>
    <row r="551" spans="1:8" ht="12.75" x14ac:dyDescent="0.2">
      <c r="A551" s="25"/>
      <c r="B551" s="30"/>
      <c r="C551" s="21"/>
      <c r="D551" s="21"/>
      <c r="E551" s="23"/>
      <c r="F551" s="23"/>
      <c r="G551" s="21"/>
      <c r="H551" s="21"/>
    </row>
    <row r="552" spans="1:8" ht="12.75" x14ac:dyDescent="0.2">
      <c r="A552" s="25"/>
      <c r="B552" s="30"/>
      <c r="C552" s="21"/>
      <c r="D552" s="21"/>
      <c r="E552" s="23"/>
      <c r="F552" s="23"/>
      <c r="G552" s="21"/>
      <c r="H552" s="21"/>
    </row>
    <row r="553" spans="1:8" ht="12.75" x14ac:dyDescent="0.2">
      <c r="A553" s="25"/>
      <c r="B553" s="30"/>
      <c r="C553" s="21"/>
      <c r="D553" s="21"/>
      <c r="E553" s="23"/>
      <c r="F553" s="23"/>
      <c r="G553" s="21"/>
      <c r="H553" s="21"/>
    </row>
    <row r="554" spans="1:8" ht="12.75" x14ac:dyDescent="0.2">
      <c r="A554" s="25"/>
      <c r="B554" s="30"/>
      <c r="C554" s="21"/>
      <c r="D554" s="21"/>
      <c r="E554" s="23"/>
      <c r="F554" s="23"/>
      <c r="G554" s="21"/>
      <c r="H554" s="21"/>
    </row>
    <row r="555" spans="1:8" ht="12.75" x14ac:dyDescent="0.2">
      <c r="A555" s="25"/>
      <c r="B555" s="30"/>
      <c r="C555" s="21"/>
      <c r="D555" s="21"/>
      <c r="E555" s="23"/>
      <c r="F555" s="23"/>
      <c r="G555" s="21"/>
      <c r="H555" s="21"/>
    </row>
    <row r="556" spans="1:8" ht="12.75" x14ac:dyDescent="0.2">
      <c r="A556" s="25"/>
      <c r="B556" s="30"/>
      <c r="C556" s="21"/>
      <c r="D556" s="21"/>
      <c r="E556" s="23"/>
      <c r="F556" s="23"/>
      <c r="G556" s="21"/>
      <c r="H556" s="21"/>
    </row>
    <row r="557" spans="1:8" ht="12.75" x14ac:dyDescent="0.2">
      <c r="A557" s="25"/>
      <c r="B557" s="30"/>
      <c r="C557" s="21"/>
      <c r="D557" s="21"/>
      <c r="E557" s="23"/>
      <c r="F557" s="23"/>
      <c r="G557" s="21"/>
      <c r="H557" s="21"/>
    </row>
    <row r="558" spans="1:8" ht="12.75" x14ac:dyDescent="0.2">
      <c r="A558" s="25"/>
      <c r="B558" s="30"/>
      <c r="C558" s="21"/>
      <c r="D558" s="21"/>
      <c r="E558" s="23"/>
      <c r="F558" s="23"/>
      <c r="G558" s="21"/>
      <c r="H558" s="21"/>
    </row>
    <row r="559" spans="1:8" ht="12.75" x14ac:dyDescent="0.2">
      <c r="A559" s="25"/>
      <c r="B559" s="30"/>
      <c r="C559" s="21"/>
      <c r="D559" s="21"/>
      <c r="E559" s="23"/>
      <c r="F559" s="23"/>
      <c r="G559" s="21"/>
      <c r="H559" s="21"/>
    </row>
    <row r="560" spans="1:8" ht="12.75" x14ac:dyDescent="0.2">
      <c r="A560" s="25"/>
      <c r="B560" s="30"/>
      <c r="C560" s="21"/>
      <c r="D560" s="21"/>
      <c r="E560" s="23"/>
      <c r="F560" s="23"/>
      <c r="G560" s="21"/>
      <c r="H560" s="21"/>
    </row>
    <row r="561" spans="1:8" ht="12.75" x14ac:dyDescent="0.2">
      <c r="A561" s="25"/>
      <c r="B561" s="30"/>
      <c r="C561" s="21"/>
      <c r="D561" s="21"/>
      <c r="E561" s="23"/>
      <c r="F561" s="23"/>
      <c r="G561" s="21"/>
      <c r="H561" s="21"/>
    </row>
    <row r="562" spans="1:8" ht="12.75" x14ac:dyDescent="0.2">
      <c r="A562" s="25"/>
      <c r="B562" s="30"/>
      <c r="C562" s="21"/>
      <c r="D562" s="21"/>
      <c r="E562" s="23"/>
      <c r="F562" s="23"/>
      <c r="G562" s="21"/>
      <c r="H562" s="21"/>
    </row>
    <row r="563" spans="1:8" ht="12.75" x14ac:dyDescent="0.2">
      <c r="A563" s="25"/>
      <c r="B563" s="30"/>
      <c r="C563" s="21"/>
      <c r="D563" s="21"/>
      <c r="E563" s="23"/>
      <c r="F563" s="23"/>
      <c r="G563" s="21"/>
      <c r="H563" s="21"/>
    </row>
    <row r="564" spans="1:8" ht="12.75" x14ac:dyDescent="0.2">
      <c r="A564" s="25"/>
      <c r="B564" s="30"/>
      <c r="C564" s="21"/>
      <c r="D564" s="21"/>
      <c r="E564" s="23"/>
      <c r="F564" s="23"/>
      <c r="G564" s="21"/>
      <c r="H564" s="21"/>
    </row>
    <row r="565" spans="1:8" ht="12.75" x14ac:dyDescent="0.2">
      <c r="A565" s="25"/>
      <c r="B565" s="30"/>
      <c r="C565" s="21"/>
      <c r="D565" s="21"/>
      <c r="E565" s="23"/>
      <c r="F565" s="23"/>
      <c r="G565" s="21"/>
      <c r="H565" s="21"/>
    </row>
    <row r="566" spans="1:8" ht="12.75" x14ac:dyDescent="0.2">
      <c r="A566" s="25"/>
      <c r="B566" s="30"/>
      <c r="C566" s="21"/>
      <c r="D566" s="21"/>
      <c r="E566" s="23"/>
      <c r="F566" s="23"/>
      <c r="G566" s="21"/>
      <c r="H566" s="21"/>
    </row>
    <row r="567" spans="1:8" ht="12.75" x14ac:dyDescent="0.2">
      <c r="A567" s="25"/>
      <c r="B567" s="30"/>
      <c r="C567" s="21"/>
      <c r="D567" s="21"/>
      <c r="E567" s="23"/>
      <c r="F567" s="23"/>
      <c r="G567" s="21"/>
      <c r="H567" s="21"/>
    </row>
    <row r="568" spans="1:8" ht="12.75" x14ac:dyDescent="0.2">
      <c r="A568" s="25"/>
      <c r="B568" s="30"/>
      <c r="C568" s="21"/>
      <c r="D568" s="21"/>
      <c r="E568" s="23"/>
      <c r="F568" s="23"/>
      <c r="G568" s="21"/>
      <c r="H568" s="21"/>
    </row>
    <row r="569" spans="1:8" ht="12.75" x14ac:dyDescent="0.2">
      <c r="A569" s="25"/>
      <c r="B569" s="30"/>
      <c r="C569" s="21"/>
      <c r="D569" s="21"/>
      <c r="E569" s="23"/>
      <c r="F569" s="23"/>
      <c r="G569" s="21"/>
      <c r="H569" s="21"/>
    </row>
    <row r="570" spans="1:8" ht="12.75" x14ac:dyDescent="0.2">
      <c r="A570" s="25"/>
      <c r="B570" s="30"/>
      <c r="C570" s="21"/>
      <c r="D570" s="21"/>
      <c r="E570" s="23"/>
      <c r="F570" s="23"/>
      <c r="G570" s="21"/>
      <c r="H570" s="21"/>
    </row>
    <row r="571" spans="1:8" ht="12.75" x14ac:dyDescent="0.2">
      <c r="A571" s="25"/>
      <c r="B571" s="30"/>
      <c r="C571" s="21"/>
      <c r="D571" s="21"/>
      <c r="E571" s="23"/>
      <c r="F571" s="23"/>
      <c r="G571" s="21"/>
      <c r="H571" s="21"/>
    </row>
    <row r="572" spans="1:8" ht="12.75" x14ac:dyDescent="0.2">
      <c r="A572" s="25"/>
      <c r="B572" s="30"/>
      <c r="C572" s="21"/>
      <c r="D572" s="21"/>
      <c r="E572" s="23"/>
      <c r="F572" s="23"/>
      <c r="G572" s="21"/>
      <c r="H572" s="21"/>
    </row>
    <row r="573" spans="1:8" ht="12.75" x14ac:dyDescent="0.2">
      <c r="A573" s="25"/>
      <c r="B573" s="30"/>
      <c r="C573" s="21"/>
      <c r="D573" s="21"/>
      <c r="E573" s="23"/>
      <c r="F573" s="23"/>
      <c r="G573" s="21"/>
      <c r="H573" s="21"/>
    </row>
    <row r="574" spans="1:8" ht="12.75" x14ac:dyDescent="0.2">
      <c r="A574" s="25"/>
      <c r="B574" s="30"/>
      <c r="C574" s="21"/>
      <c r="D574" s="21"/>
      <c r="E574" s="23"/>
      <c r="F574" s="23"/>
      <c r="G574" s="21"/>
      <c r="H574" s="21"/>
    </row>
    <row r="575" spans="1:8" ht="12.75" x14ac:dyDescent="0.2">
      <c r="A575" s="25"/>
      <c r="B575" s="30"/>
      <c r="C575" s="21"/>
      <c r="D575" s="21"/>
      <c r="E575" s="23"/>
      <c r="F575" s="23"/>
      <c r="G575" s="21"/>
      <c r="H575" s="21"/>
    </row>
    <row r="576" spans="1:8" ht="12.75" x14ac:dyDescent="0.2">
      <c r="A576" s="25"/>
      <c r="B576" s="30"/>
      <c r="C576" s="21"/>
      <c r="D576" s="21"/>
      <c r="E576" s="23"/>
      <c r="F576" s="23"/>
      <c r="G576" s="21"/>
      <c r="H576" s="21"/>
    </row>
    <row r="577" spans="1:8" ht="12.75" x14ac:dyDescent="0.2">
      <c r="A577" s="25"/>
      <c r="B577" s="30"/>
      <c r="C577" s="21"/>
      <c r="D577" s="21"/>
      <c r="E577" s="23"/>
      <c r="F577" s="23"/>
      <c r="G577" s="21"/>
      <c r="H577" s="21"/>
    </row>
    <row r="578" spans="1:8" ht="12.75" x14ac:dyDescent="0.2">
      <c r="A578" s="25"/>
      <c r="B578" s="30"/>
      <c r="C578" s="21"/>
      <c r="D578" s="21"/>
      <c r="E578" s="23"/>
      <c r="F578" s="23"/>
      <c r="G578" s="21"/>
      <c r="H578" s="21"/>
    </row>
    <row r="579" spans="1:8" ht="12.75" x14ac:dyDescent="0.2">
      <c r="A579" s="25"/>
      <c r="B579" s="30"/>
      <c r="C579" s="21"/>
      <c r="D579" s="21"/>
      <c r="E579" s="23"/>
      <c r="F579" s="23"/>
      <c r="G579" s="21"/>
      <c r="H579" s="21"/>
    </row>
    <row r="580" spans="1:8" ht="12.75" x14ac:dyDescent="0.2">
      <c r="A580" s="25"/>
      <c r="B580" s="30"/>
      <c r="C580" s="21"/>
      <c r="D580" s="21"/>
      <c r="E580" s="23"/>
      <c r="F580" s="23"/>
      <c r="G580" s="21"/>
      <c r="H580" s="21"/>
    </row>
    <row r="581" spans="1:8" ht="12.75" x14ac:dyDescent="0.2">
      <c r="A581" s="25"/>
      <c r="B581" s="30"/>
      <c r="C581" s="21"/>
      <c r="D581" s="21"/>
      <c r="E581" s="23"/>
      <c r="F581" s="23"/>
      <c r="G581" s="21"/>
      <c r="H581" s="21"/>
    </row>
    <row r="582" spans="1:8" ht="12.75" x14ac:dyDescent="0.2">
      <c r="A582" s="25"/>
      <c r="B582" s="30"/>
      <c r="C582" s="21"/>
      <c r="D582" s="21"/>
      <c r="E582" s="23"/>
      <c r="F582" s="23"/>
      <c r="G582" s="21"/>
      <c r="H582" s="21"/>
    </row>
    <row r="583" spans="1:8" ht="12.75" x14ac:dyDescent="0.2">
      <c r="A583" s="25"/>
      <c r="B583" s="30"/>
      <c r="C583" s="21"/>
      <c r="D583" s="21"/>
      <c r="E583" s="23"/>
      <c r="F583" s="23"/>
      <c r="G583" s="21"/>
      <c r="H583" s="21"/>
    </row>
    <row r="584" spans="1:8" ht="12.75" x14ac:dyDescent="0.2">
      <c r="A584" s="25"/>
      <c r="B584" s="30"/>
      <c r="C584" s="21"/>
      <c r="D584" s="21"/>
      <c r="E584" s="23"/>
      <c r="F584" s="23"/>
      <c r="G584" s="21"/>
      <c r="H584" s="21"/>
    </row>
    <row r="585" spans="1:8" ht="12.75" x14ac:dyDescent="0.2">
      <c r="A585" s="25"/>
      <c r="B585" s="30"/>
      <c r="C585" s="21"/>
      <c r="D585" s="21"/>
      <c r="E585" s="23"/>
      <c r="F585" s="23"/>
      <c r="G585" s="21"/>
      <c r="H585" s="21"/>
    </row>
    <row r="586" spans="1:8" ht="12.75" x14ac:dyDescent="0.2">
      <c r="A586" s="25"/>
      <c r="B586" s="30"/>
      <c r="C586" s="21"/>
      <c r="D586" s="21"/>
      <c r="E586" s="23"/>
      <c r="F586" s="23"/>
      <c r="G586" s="21"/>
      <c r="H586" s="21"/>
    </row>
    <row r="587" spans="1:8" ht="12.75" x14ac:dyDescent="0.2">
      <c r="A587" s="25"/>
      <c r="B587" s="30"/>
      <c r="C587" s="21"/>
      <c r="D587" s="21"/>
      <c r="E587" s="23"/>
      <c r="F587" s="23"/>
      <c r="G587" s="21"/>
      <c r="H587" s="21"/>
    </row>
    <row r="588" spans="1:8" ht="12.75" x14ac:dyDescent="0.2">
      <c r="A588" s="25"/>
      <c r="B588" s="30"/>
      <c r="C588" s="21"/>
      <c r="D588" s="21"/>
      <c r="E588" s="23"/>
      <c r="F588" s="23"/>
      <c r="G588" s="21"/>
      <c r="H588" s="21"/>
    </row>
    <row r="589" spans="1:8" ht="12.75" x14ac:dyDescent="0.2">
      <c r="A589" s="25"/>
      <c r="B589" s="30"/>
      <c r="C589" s="21"/>
      <c r="D589" s="21"/>
      <c r="E589" s="23"/>
      <c r="F589" s="23"/>
      <c r="G589" s="21"/>
      <c r="H589" s="21"/>
    </row>
    <row r="590" spans="1:8" ht="12.75" x14ac:dyDescent="0.2">
      <c r="A590" s="25"/>
      <c r="B590" s="30"/>
      <c r="C590" s="21"/>
      <c r="D590" s="21"/>
      <c r="E590" s="23"/>
      <c r="F590" s="23"/>
      <c r="G590" s="21"/>
      <c r="H590" s="21"/>
    </row>
    <row r="591" spans="1:8" ht="12.75" x14ac:dyDescent="0.2">
      <c r="A591" s="25"/>
      <c r="B591" s="30"/>
      <c r="C591" s="21"/>
      <c r="D591" s="21"/>
      <c r="E591" s="23"/>
      <c r="F591" s="23"/>
      <c r="G591" s="21"/>
      <c r="H591" s="21"/>
    </row>
    <row r="592" spans="1:8" ht="12.75" x14ac:dyDescent="0.2">
      <c r="A592" s="25"/>
      <c r="B592" s="30"/>
      <c r="C592" s="21"/>
      <c r="D592" s="21"/>
      <c r="E592" s="23"/>
      <c r="F592" s="23"/>
      <c r="G592" s="21"/>
      <c r="H592" s="21"/>
    </row>
    <row r="593" spans="1:8" ht="12.75" x14ac:dyDescent="0.2">
      <c r="A593" s="25"/>
      <c r="B593" s="30"/>
      <c r="C593" s="21"/>
      <c r="D593" s="21"/>
      <c r="E593" s="23"/>
      <c r="F593" s="23"/>
      <c r="G593" s="21"/>
      <c r="H593" s="21"/>
    </row>
    <row r="594" spans="1:8" ht="12.75" x14ac:dyDescent="0.2">
      <c r="A594" s="25"/>
      <c r="B594" s="30"/>
      <c r="C594" s="21"/>
      <c r="D594" s="21"/>
      <c r="E594" s="23"/>
      <c r="F594" s="23"/>
      <c r="G594" s="21"/>
      <c r="H594" s="21"/>
    </row>
    <row r="595" spans="1:8" ht="12.75" x14ac:dyDescent="0.2">
      <c r="A595" s="25"/>
      <c r="B595" s="30"/>
      <c r="C595" s="21"/>
      <c r="D595" s="21"/>
      <c r="E595" s="23"/>
      <c r="F595" s="23"/>
      <c r="G595" s="21"/>
      <c r="H595" s="21"/>
    </row>
    <row r="596" spans="1:8" ht="12.75" x14ac:dyDescent="0.2">
      <c r="A596" s="25"/>
      <c r="B596" s="30"/>
      <c r="C596" s="21"/>
      <c r="D596" s="21"/>
      <c r="E596" s="23"/>
      <c r="F596" s="23"/>
      <c r="G596" s="21"/>
      <c r="H596" s="21"/>
    </row>
    <row r="597" spans="1:8" ht="12.75" x14ac:dyDescent="0.2">
      <c r="A597" s="25"/>
      <c r="B597" s="30"/>
      <c r="C597" s="21"/>
      <c r="D597" s="21"/>
      <c r="E597" s="23"/>
      <c r="F597" s="23"/>
      <c r="G597" s="21"/>
      <c r="H597" s="21"/>
    </row>
    <row r="598" spans="1:8" ht="12.75" x14ac:dyDescent="0.2">
      <c r="A598" s="25"/>
      <c r="B598" s="30"/>
      <c r="C598" s="21"/>
      <c r="D598" s="21"/>
      <c r="E598" s="23"/>
      <c r="F598" s="23"/>
      <c r="G598" s="21"/>
      <c r="H598" s="21"/>
    </row>
    <row r="599" spans="1:8" ht="12.75" x14ac:dyDescent="0.2">
      <c r="A599" s="25"/>
      <c r="B599" s="30"/>
      <c r="C599" s="21"/>
      <c r="D599" s="21"/>
      <c r="E599" s="23"/>
      <c r="F599" s="23"/>
      <c r="G599" s="21"/>
      <c r="H599" s="21"/>
    </row>
    <row r="600" spans="1:8" ht="12.75" x14ac:dyDescent="0.2">
      <c r="A600" s="25"/>
      <c r="B600" s="30"/>
      <c r="C600" s="21"/>
      <c r="D600" s="21"/>
      <c r="E600" s="23"/>
      <c r="F600" s="23"/>
      <c r="G600" s="21"/>
      <c r="H600" s="21"/>
    </row>
    <row r="601" spans="1:8" ht="12.75" x14ac:dyDescent="0.2">
      <c r="A601" s="25"/>
      <c r="B601" s="30"/>
      <c r="C601" s="21"/>
      <c r="D601" s="21"/>
      <c r="E601" s="23"/>
      <c r="F601" s="23"/>
      <c r="G601" s="21"/>
      <c r="H601" s="21"/>
    </row>
    <row r="602" spans="1:8" ht="12.75" x14ac:dyDescent="0.2">
      <c r="A602" s="25"/>
      <c r="B602" s="30"/>
      <c r="C602" s="21"/>
      <c r="D602" s="21"/>
      <c r="E602" s="23"/>
      <c r="F602" s="23"/>
      <c r="G602" s="21"/>
      <c r="H602" s="21"/>
    </row>
    <row r="603" spans="1:8" ht="12.75" x14ac:dyDescent="0.2">
      <c r="A603" s="25"/>
      <c r="B603" s="30"/>
      <c r="C603" s="21"/>
      <c r="D603" s="21"/>
      <c r="E603" s="23"/>
      <c r="F603" s="23"/>
      <c r="G603" s="21"/>
      <c r="H603" s="21"/>
    </row>
    <row r="604" spans="1:8" ht="12.75" x14ac:dyDescent="0.2">
      <c r="A604" s="25"/>
      <c r="B604" s="30"/>
      <c r="C604" s="21"/>
      <c r="D604" s="21"/>
      <c r="E604" s="23"/>
      <c r="F604" s="23"/>
      <c r="G604" s="21"/>
      <c r="H604" s="21"/>
    </row>
    <row r="605" spans="1:8" ht="12.75" x14ac:dyDescent="0.2">
      <c r="A605" s="25"/>
      <c r="B605" s="30"/>
      <c r="C605" s="21"/>
      <c r="D605" s="21"/>
      <c r="E605" s="23"/>
      <c r="F605" s="23"/>
      <c r="G605" s="21"/>
      <c r="H605" s="21"/>
    </row>
    <row r="606" spans="1:8" ht="12.75" x14ac:dyDescent="0.2">
      <c r="A606" s="25"/>
      <c r="B606" s="30"/>
      <c r="C606" s="21"/>
      <c r="D606" s="21"/>
      <c r="E606" s="23"/>
      <c r="F606" s="23"/>
      <c r="G606" s="21"/>
      <c r="H606" s="21"/>
    </row>
    <row r="607" spans="1:8" ht="12.75" x14ac:dyDescent="0.2">
      <c r="A607" s="25"/>
      <c r="B607" s="30"/>
      <c r="C607" s="21"/>
      <c r="D607" s="21"/>
      <c r="E607" s="23"/>
      <c r="F607" s="23"/>
      <c r="G607" s="21"/>
      <c r="H607" s="21"/>
    </row>
    <row r="608" spans="1:8" ht="12.75" x14ac:dyDescent="0.2">
      <c r="A608" s="25"/>
      <c r="B608" s="30"/>
      <c r="C608" s="21"/>
      <c r="D608" s="21"/>
      <c r="E608" s="23"/>
      <c r="F608" s="23"/>
      <c r="G608" s="21"/>
      <c r="H608" s="21"/>
    </row>
    <row r="609" spans="1:8" ht="12.75" x14ac:dyDescent="0.2">
      <c r="A609" s="25"/>
      <c r="B609" s="30"/>
      <c r="C609" s="21"/>
      <c r="D609" s="21"/>
      <c r="E609" s="23"/>
      <c r="F609" s="23"/>
      <c r="G609" s="21"/>
      <c r="H609" s="21"/>
    </row>
    <row r="610" spans="1:8" ht="12.75" x14ac:dyDescent="0.2">
      <c r="A610" s="25"/>
      <c r="B610" s="30"/>
      <c r="C610" s="21"/>
      <c r="D610" s="21"/>
      <c r="E610" s="23"/>
      <c r="F610" s="23"/>
      <c r="G610" s="21"/>
      <c r="H610" s="21"/>
    </row>
    <row r="611" spans="1:8" ht="12.75" x14ac:dyDescent="0.2">
      <c r="A611" s="25"/>
      <c r="B611" s="30"/>
      <c r="C611" s="21"/>
      <c r="D611" s="21"/>
      <c r="E611" s="23"/>
      <c r="F611" s="23"/>
      <c r="G611" s="21"/>
      <c r="H611" s="21"/>
    </row>
    <row r="612" spans="1:8" ht="12.75" x14ac:dyDescent="0.2">
      <c r="A612" s="25"/>
      <c r="B612" s="30"/>
      <c r="C612" s="21"/>
      <c r="D612" s="21"/>
      <c r="E612" s="23"/>
      <c r="F612" s="23"/>
      <c r="G612" s="21"/>
      <c r="H612" s="21"/>
    </row>
    <row r="613" spans="1:8" ht="12.75" x14ac:dyDescent="0.2">
      <c r="A613" s="25"/>
      <c r="B613" s="30"/>
      <c r="C613" s="21"/>
      <c r="D613" s="21"/>
      <c r="E613" s="23"/>
      <c r="F613" s="23"/>
      <c r="G613" s="21"/>
      <c r="H613" s="21"/>
    </row>
    <row r="614" spans="1:8" ht="12.75" x14ac:dyDescent="0.2">
      <c r="A614" s="25"/>
      <c r="B614" s="30"/>
      <c r="C614" s="21"/>
      <c r="D614" s="21"/>
      <c r="E614" s="23"/>
      <c r="F614" s="23"/>
      <c r="G614" s="21"/>
      <c r="H614" s="21"/>
    </row>
    <row r="615" spans="1:8" ht="12.75" x14ac:dyDescent="0.2">
      <c r="A615" s="25"/>
      <c r="B615" s="30"/>
      <c r="C615" s="21"/>
      <c r="D615" s="21"/>
      <c r="E615" s="23"/>
      <c r="F615" s="23"/>
      <c r="G615" s="21"/>
      <c r="H615" s="21"/>
    </row>
    <row r="616" spans="1:8" ht="12.75" x14ac:dyDescent="0.2">
      <c r="A616" s="25"/>
      <c r="B616" s="30"/>
      <c r="C616" s="21"/>
      <c r="D616" s="21"/>
      <c r="E616" s="23"/>
      <c r="F616" s="23"/>
      <c r="G616" s="21"/>
      <c r="H616" s="21"/>
    </row>
    <row r="617" spans="1:8" ht="12.75" x14ac:dyDescent="0.2">
      <c r="A617" s="25"/>
      <c r="B617" s="30"/>
      <c r="C617" s="21"/>
      <c r="D617" s="21"/>
      <c r="E617" s="23"/>
      <c r="F617" s="23"/>
      <c r="G617" s="21"/>
      <c r="H617" s="21"/>
    </row>
    <row r="618" spans="1:8" ht="12.75" x14ac:dyDescent="0.2">
      <c r="A618" s="25"/>
      <c r="B618" s="30"/>
      <c r="C618" s="21"/>
      <c r="D618" s="21"/>
      <c r="E618" s="23"/>
      <c r="F618" s="23"/>
      <c r="G618" s="21"/>
      <c r="H618" s="21"/>
    </row>
    <row r="619" spans="1:8" ht="12.75" x14ac:dyDescent="0.2">
      <c r="A619" s="25"/>
      <c r="B619" s="30"/>
      <c r="C619" s="21"/>
      <c r="D619" s="21"/>
      <c r="E619" s="23"/>
      <c r="F619" s="23"/>
      <c r="G619" s="21"/>
      <c r="H619" s="21"/>
    </row>
    <row r="620" spans="1:8" ht="12.75" x14ac:dyDescent="0.2">
      <c r="A620" s="25"/>
      <c r="B620" s="30"/>
      <c r="C620" s="21"/>
      <c r="D620" s="21"/>
      <c r="E620" s="23"/>
      <c r="F620" s="23"/>
      <c r="G620" s="21"/>
      <c r="H620" s="21"/>
    </row>
    <row r="621" spans="1:8" ht="12.75" x14ac:dyDescent="0.2">
      <c r="A621" s="25"/>
      <c r="B621" s="30"/>
      <c r="C621" s="21"/>
      <c r="D621" s="21"/>
      <c r="E621" s="23"/>
      <c r="F621" s="23"/>
      <c r="G621" s="21"/>
      <c r="H621" s="21"/>
    </row>
    <row r="622" spans="1:8" ht="12.75" x14ac:dyDescent="0.2">
      <c r="A622" s="25"/>
      <c r="B622" s="30"/>
      <c r="C622" s="21"/>
      <c r="D622" s="21"/>
      <c r="E622" s="23"/>
      <c r="F622" s="23"/>
      <c r="G622" s="21"/>
      <c r="H622" s="21"/>
    </row>
    <row r="623" spans="1:8" ht="12.75" x14ac:dyDescent="0.2">
      <c r="A623" s="25"/>
      <c r="B623" s="30"/>
      <c r="C623" s="21"/>
      <c r="D623" s="21"/>
      <c r="E623" s="23"/>
      <c r="F623" s="23"/>
      <c r="G623" s="21"/>
      <c r="H623" s="21"/>
    </row>
    <row r="624" spans="1:8" ht="12.75" x14ac:dyDescent="0.2">
      <c r="A624" s="25"/>
      <c r="B624" s="30"/>
      <c r="C624" s="21"/>
      <c r="D624" s="21"/>
      <c r="E624" s="23"/>
      <c r="F624" s="23"/>
      <c r="G624" s="21"/>
      <c r="H624" s="21"/>
    </row>
    <row r="625" spans="1:8" ht="12.75" x14ac:dyDescent="0.2">
      <c r="A625" s="25"/>
      <c r="B625" s="30"/>
      <c r="C625" s="21"/>
      <c r="D625" s="21"/>
      <c r="E625" s="23"/>
      <c r="F625" s="23"/>
      <c r="G625" s="21"/>
      <c r="H625" s="21"/>
    </row>
    <row r="626" spans="1:8" ht="12.75" x14ac:dyDescent="0.2">
      <c r="A626" s="25"/>
      <c r="B626" s="30"/>
      <c r="C626" s="21"/>
      <c r="D626" s="21"/>
      <c r="E626" s="23"/>
      <c r="F626" s="23"/>
      <c r="G626" s="21"/>
      <c r="H626" s="21"/>
    </row>
    <row r="627" spans="1:8" ht="12.75" x14ac:dyDescent="0.2">
      <c r="A627" s="25"/>
      <c r="B627" s="30"/>
      <c r="C627" s="21"/>
      <c r="D627" s="21"/>
      <c r="E627" s="23"/>
      <c r="F627" s="23"/>
      <c r="G627" s="21"/>
      <c r="H627" s="21"/>
    </row>
    <row r="628" spans="1:8" ht="12.75" x14ac:dyDescent="0.2">
      <c r="A628" s="25"/>
      <c r="B628" s="30"/>
      <c r="C628" s="21"/>
      <c r="D628" s="21"/>
      <c r="E628" s="23"/>
      <c r="F628" s="23"/>
      <c r="G628" s="21"/>
      <c r="H628" s="21"/>
    </row>
    <row r="629" spans="1:8" ht="12.75" x14ac:dyDescent="0.2">
      <c r="A629" s="25"/>
      <c r="B629" s="30"/>
      <c r="C629" s="21"/>
      <c r="D629" s="21"/>
      <c r="E629" s="23"/>
      <c r="F629" s="23"/>
      <c r="G629" s="21"/>
      <c r="H629" s="21"/>
    </row>
    <row r="630" spans="1:8" ht="12.75" x14ac:dyDescent="0.2">
      <c r="A630" s="25"/>
      <c r="B630" s="30"/>
      <c r="C630" s="21"/>
      <c r="D630" s="21"/>
      <c r="E630" s="23"/>
      <c r="F630" s="23"/>
      <c r="G630" s="21"/>
      <c r="H630" s="21"/>
    </row>
    <row r="631" spans="1:8" ht="12.75" x14ac:dyDescent="0.2">
      <c r="A631" s="25"/>
      <c r="B631" s="30"/>
      <c r="C631" s="21"/>
      <c r="D631" s="21"/>
      <c r="E631" s="23"/>
      <c r="F631" s="23"/>
      <c r="G631" s="21"/>
      <c r="H631" s="21"/>
    </row>
    <row r="632" spans="1:8" ht="12.75" x14ac:dyDescent="0.2">
      <c r="A632" s="25"/>
      <c r="B632" s="30"/>
      <c r="C632" s="21"/>
      <c r="D632" s="21"/>
      <c r="E632" s="23"/>
      <c r="F632" s="23"/>
      <c r="G632" s="21"/>
      <c r="H632" s="21"/>
    </row>
    <row r="633" spans="1:8" ht="12.75" x14ac:dyDescent="0.2">
      <c r="A633" s="25"/>
      <c r="B633" s="30"/>
      <c r="C633" s="21"/>
      <c r="D633" s="21"/>
      <c r="E633" s="23"/>
      <c r="F633" s="23"/>
      <c r="G633" s="21"/>
      <c r="H633" s="21"/>
    </row>
    <row r="634" spans="1:8" ht="12.75" x14ac:dyDescent="0.2">
      <c r="A634" s="25"/>
      <c r="B634" s="30"/>
      <c r="C634" s="21"/>
      <c r="D634" s="21"/>
      <c r="E634" s="23"/>
      <c r="F634" s="23"/>
      <c r="G634" s="21"/>
      <c r="H634" s="21"/>
    </row>
    <row r="635" spans="1:8" ht="12.75" x14ac:dyDescent="0.2">
      <c r="A635" s="25"/>
      <c r="B635" s="30"/>
      <c r="C635" s="21"/>
      <c r="D635" s="21"/>
      <c r="E635" s="23"/>
      <c r="F635" s="23"/>
      <c r="G635" s="21"/>
      <c r="H635" s="21"/>
    </row>
    <row r="636" spans="1:8" ht="12.75" x14ac:dyDescent="0.2">
      <c r="A636" s="25"/>
      <c r="B636" s="30"/>
      <c r="C636" s="21"/>
      <c r="D636" s="21"/>
      <c r="E636" s="23"/>
      <c r="F636" s="23"/>
      <c r="G636" s="21"/>
      <c r="H636" s="21"/>
    </row>
    <row r="637" spans="1:8" ht="12.75" x14ac:dyDescent="0.2">
      <c r="A637" s="25"/>
      <c r="B637" s="30"/>
      <c r="C637" s="21"/>
      <c r="D637" s="21"/>
      <c r="E637" s="23"/>
      <c r="F637" s="23"/>
      <c r="G637" s="21"/>
      <c r="H637" s="21"/>
    </row>
    <row r="638" spans="1:8" ht="12.75" x14ac:dyDescent="0.2">
      <c r="A638" s="25"/>
      <c r="B638" s="30"/>
      <c r="C638" s="21"/>
      <c r="D638" s="21"/>
      <c r="E638" s="23"/>
      <c r="F638" s="23"/>
      <c r="G638" s="21"/>
      <c r="H638" s="21"/>
    </row>
    <row r="639" spans="1:8" ht="12.75" x14ac:dyDescent="0.2">
      <c r="A639" s="25"/>
      <c r="B639" s="30"/>
      <c r="C639" s="21"/>
      <c r="D639" s="21"/>
      <c r="E639" s="23"/>
      <c r="F639" s="23"/>
      <c r="G639" s="21"/>
      <c r="H639" s="21"/>
    </row>
    <row r="640" spans="1:8" ht="12.75" x14ac:dyDescent="0.2">
      <c r="A640" s="25"/>
      <c r="B640" s="30"/>
      <c r="C640" s="21"/>
      <c r="D640" s="21"/>
      <c r="E640" s="23"/>
      <c r="F640" s="23"/>
      <c r="G640" s="21"/>
      <c r="H640" s="21"/>
    </row>
    <row r="641" spans="1:8" ht="12.75" x14ac:dyDescent="0.2">
      <c r="A641" s="25"/>
      <c r="B641" s="30"/>
      <c r="C641" s="21"/>
      <c r="D641" s="21"/>
      <c r="E641" s="23"/>
      <c r="F641" s="23"/>
      <c r="G641" s="21"/>
      <c r="H641" s="21"/>
    </row>
    <row r="642" spans="1:8" ht="12.75" x14ac:dyDescent="0.2">
      <c r="A642" s="25"/>
      <c r="B642" s="30"/>
      <c r="C642" s="21"/>
      <c r="D642" s="21"/>
      <c r="E642" s="23"/>
      <c r="F642" s="23"/>
      <c r="G642" s="21"/>
      <c r="H642" s="21"/>
    </row>
    <row r="643" spans="1:8" ht="12.75" x14ac:dyDescent="0.2">
      <c r="A643" s="25"/>
      <c r="B643" s="30"/>
      <c r="C643" s="21"/>
      <c r="D643" s="21"/>
      <c r="E643" s="23"/>
      <c r="F643" s="23"/>
      <c r="G643" s="21"/>
      <c r="H643" s="21"/>
    </row>
    <row r="644" spans="1:8" ht="12.75" x14ac:dyDescent="0.2">
      <c r="A644" s="25"/>
      <c r="B644" s="30"/>
      <c r="C644" s="21"/>
      <c r="D644" s="21"/>
      <c r="E644" s="23"/>
      <c r="F644" s="23"/>
      <c r="G644" s="21"/>
      <c r="H644" s="21"/>
    </row>
    <row r="645" spans="1:8" ht="12.75" x14ac:dyDescent="0.2">
      <c r="A645" s="25"/>
      <c r="B645" s="30"/>
      <c r="C645" s="21"/>
      <c r="D645" s="21"/>
      <c r="E645" s="23"/>
      <c r="F645" s="23"/>
      <c r="G645" s="21"/>
      <c r="H645" s="21"/>
    </row>
    <row r="646" spans="1:8" ht="12.75" x14ac:dyDescent="0.2">
      <c r="A646" s="25"/>
      <c r="B646" s="30"/>
      <c r="C646" s="21"/>
      <c r="D646" s="21"/>
      <c r="E646" s="23"/>
      <c r="F646" s="23"/>
      <c r="G646" s="21"/>
      <c r="H646" s="21"/>
    </row>
    <row r="647" spans="1:8" ht="12.75" x14ac:dyDescent="0.2">
      <c r="A647" s="25"/>
      <c r="B647" s="30"/>
      <c r="C647" s="21"/>
      <c r="D647" s="21"/>
      <c r="E647" s="23"/>
      <c r="F647" s="23"/>
      <c r="G647" s="21"/>
      <c r="H647" s="21"/>
    </row>
    <row r="648" spans="1:8" ht="12.75" x14ac:dyDescent="0.2">
      <c r="A648" s="25"/>
      <c r="B648" s="30"/>
      <c r="C648" s="21"/>
      <c r="D648" s="21"/>
      <c r="E648" s="23"/>
      <c r="F648" s="23"/>
      <c r="G648" s="21"/>
      <c r="H648" s="21"/>
    </row>
    <row r="649" spans="1:8" ht="12.75" x14ac:dyDescent="0.2">
      <c r="A649" s="25"/>
      <c r="B649" s="30"/>
      <c r="C649" s="21"/>
      <c r="D649" s="21"/>
      <c r="E649" s="23"/>
      <c r="F649" s="23"/>
      <c r="G649" s="21"/>
      <c r="H649" s="21"/>
    </row>
    <row r="650" spans="1:8" ht="12.75" x14ac:dyDescent="0.2">
      <c r="A650" s="25"/>
      <c r="B650" s="30"/>
      <c r="C650" s="21"/>
      <c r="D650" s="21"/>
      <c r="E650" s="23"/>
      <c r="F650" s="23"/>
      <c r="G650" s="21"/>
      <c r="H650" s="21"/>
    </row>
    <row r="651" spans="1:8" ht="12.75" x14ac:dyDescent="0.2">
      <c r="A651" s="25"/>
      <c r="B651" s="30"/>
      <c r="C651" s="21"/>
      <c r="D651" s="21"/>
      <c r="E651" s="23"/>
      <c r="F651" s="23"/>
      <c r="G651" s="21"/>
      <c r="H651" s="21"/>
    </row>
    <row r="652" spans="1:8" ht="12.75" x14ac:dyDescent="0.2">
      <c r="A652" s="25"/>
      <c r="B652" s="30"/>
      <c r="C652" s="21"/>
      <c r="D652" s="21"/>
      <c r="E652" s="23"/>
      <c r="F652" s="23"/>
      <c r="G652" s="21"/>
      <c r="H652" s="21"/>
    </row>
    <row r="653" spans="1:8" ht="12.75" x14ac:dyDescent="0.2">
      <c r="A653" s="25"/>
      <c r="B653" s="30"/>
      <c r="C653" s="21"/>
      <c r="D653" s="21"/>
      <c r="E653" s="23"/>
      <c r="F653" s="23"/>
      <c r="G653" s="21"/>
      <c r="H653" s="21"/>
    </row>
    <row r="654" spans="1:8" ht="12.75" x14ac:dyDescent="0.2">
      <c r="A654" s="25"/>
      <c r="B654" s="30"/>
      <c r="C654" s="21"/>
      <c r="D654" s="21"/>
      <c r="E654" s="23"/>
      <c r="F654" s="23"/>
      <c r="G654" s="21"/>
      <c r="H654" s="21"/>
    </row>
    <row r="655" spans="1:8" ht="12.75" x14ac:dyDescent="0.2">
      <c r="A655" s="25"/>
      <c r="B655" s="30"/>
      <c r="C655" s="21"/>
      <c r="D655" s="21"/>
      <c r="E655" s="23"/>
      <c r="F655" s="23"/>
      <c r="G655" s="21"/>
      <c r="H655" s="21"/>
    </row>
    <row r="656" spans="1:8" ht="12.75" x14ac:dyDescent="0.2">
      <c r="A656" s="25"/>
      <c r="B656" s="30"/>
      <c r="C656" s="21"/>
      <c r="D656" s="21"/>
      <c r="E656" s="23"/>
      <c r="F656" s="23"/>
      <c r="G656" s="21"/>
      <c r="H656" s="21"/>
    </row>
    <row r="657" spans="1:8" ht="12.75" x14ac:dyDescent="0.2">
      <c r="A657" s="25"/>
      <c r="B657" s="30"/>
      <c r="C657" s="21"/>
      <c r="D657" s="21"/>
      <c r="E657" s="23"/>
      <c r="F657" s="23"/>
      <c r="G657" s="21"/>
      <c r="H657" s="21"/>
    </row>
    <row r="658" spans="1:8" ht="12.75" x14ac:dyDescent="0.2">
      <c r="A658" s="25"/>
      <c r="B658" s="30"/>
      <c r="C658" s="21"/>
      <c r="D658" s="21"/>
      <c r="E658" s="23"/>
      <c r="F658" s="23"/>
      <c r="G658" s="21"/>
      <c r="H658" s="21"/>
    </row>
    <row r="659" spans="1:8" ht="12.75" x14ac:dyDescent="0.2">
      <c r="A659" s="25"/>
      <c r="B659" s="30"/>
      <c r="C659" s="21"/>
      <c r="D659" s="21"/>
      <c r="E659" s="23"/>
      <c r="F659" s="23"/>
      <c r="G659" s="21"/>
      <c r="H659" s="21"/>
    </row>
    <row r="660" spans="1:8" ht="12.75" x14ac:dyDescent="0.2">
      <c r="A660" s="25"/>
      <c r="B660" s="30"/>
      <c r="C660" s="21"/>
      <c r="D660" s="21"/>
      <c r="E660" s="23"/>
      <c r="F660" s="23"/>
      <c r="G660" s="21"/>
      <c r="H660" s="21"/>
    </row>
    <row r="661" spans="1:8" ht="12.75" x14ac:dyDescent="0.2">
      <c r="A661" s="25"/>
      <c r="B661" s="30"/>
      <c r="C661" s="21"/>
      <c r="D661" s="21"/>
      <c r="E661" s="23"/>
      <c r="F661" s="23"/>
      <c r="G661" s="21"/>
      <c r="H661" s="21"/>
    </row>
    <row r="662" spans="1:8" ht="12.75" x14ac:dyDescent="0.2">
      <c r="A662" s="25"/>
      <c r="B662" s="30"/>
      <c r="C662" s="21"/>
      <c r="D662" s="21"/>
      <c r="E662" s="23"/>
      <c r="F662" s="23"/>
      <c r="G662" s="21"/>
      <c r="H662" s="21"/>
    </row>
    <row r="663" spans="1:8" ht="12.75" x14ac:dyDescent="0.2">
      <c r="A663" s="25"/>
      <c r="B663" s="30"/>
      <c r="C663" s="21"/>
      <c r="D663" s="21"/>
      <c r="E663" s="23"/>
      <c r="F663" s="23"/>
      <c r="G663" s="21"/>
      <c r="H663" s="21"/>
    </row>
    <row r="664" spans="1:8" ht="12.75" x14ac:dyDescent="0.2">
      <c r="A664" s="25"/>
      <c r="B664" s="30"/>
      <c r="C664" s="21"/>
      <c r="D664" s="21"/>
      <c r="E664" s="23"/>
      <c r="F664" s="23"/>
      <c r="G664" s="21"/>
      <c r="H664" s="21"/>
    </row>
    <row r="665" spans="1:8" ht="12.75" x14ac:dyDescent="0.2">
      <c r="A665" s="25"/>
      <c r="B665" s="30"/>
      <c r="C665" s="21"/>
      <c r="D665" s="21"/>
      <c r="E665" s="23"/>
      <c r="F665" s="23"/>
      <c r="G665" s="21"/>
      <c r="H665" s="21"/>
    </row>
    <row r="666" spans="1:8" ht="12.75" x14ac:dyDescent="0.2">
      <c r="A666" s="25"/>
      <c r="B666" s="30"/>
      <c r="C666" s="21"/>
      <c r="D666" s="21"/>
      <c r="E666" s="23"/>
      <c r="F666" s="23"/>
      <c r="G666" s="21"/>
      <c r="H666" s="21"/>
    </row>
    <row r="667" spans="1:8" ht="12.75" x14ac:dyDescent="0.2">
      <c r="A667" s="25"/>
      <c r="B667" s="30"/>
      <c r="C667" s="21"/>
      <c r="D667" s="21"/>
      <c r="E667" s="23"/>
      <c r="F667" s="23"/>
      <c r="G667" s="21"/>
      <c r="H667" s="21"/>
    </row>
    <row r="668" spans="1:8" ht="12.75" x14ac:dyDescent="0.2">
      <c r="A668" s="25"/>
      <c r="B668" s="30"/>
      <c r="C668" s="21"/>
      <c r="D668" s="21"/>
      <c r="E668" s="23"/>
      <c r="F668" s="23"/>
      <c r="G668" s="21"/>
      <c r="H668" s="21"/>
    </row>
    <row r="669" spans="1:8" ht="12.75" x14ac:dyDescent="0.2">
      <c r="A669" s="25"/>
      <c r="B669" s="30"/>
      <c r="C669" s="21"/>
      <c r="D669" s="21"/>
      <c r="E669" s="23"/>
      <c r="F669" s="23"/>
      <c r="G669" s="21"/>
      <c r="H669" s="21"/>
    </row>
    <row r="670" spans="1:8" ht="12.75" x14ac:dyDescent="0.2">
      <c r="A670" s="25"/>
      <c r="B670" s="30"/>
      <c r="C670" s="21"/>
      <c r="D670" s="21"/>
      <c r="E670" s="23"/>
      <c r="F670" s="23"/>
      <c r="G670" s="21"/>
      <c r="H670" s="21"/>
    </row>
    <row r="671" spans="1:8" ht="12.75" x14ac:dyDescent="0.2">
      <c r="A671" s="25"/>
      <c r="B671" s="30"/>
      <c r="C671" s="21"/>
      <c r="D671" s="21"/>
      <c r="E671" s="23"/>
      <c r="F671" s="23"/>
      <c r="G671" s="21"/>
      <c r="H671" s="21"/>
    </row>
    <row r="672" spans="1:8" ht="12.75" x14ac:dyDescent="0.2">
      <c r="A672" s="25"/>
      <c r="B672" s="30"/>
      <c r="C672" s="21"/>
      <c r="D672" s="21"/>
      <c r="E672" s="23"/>
      <c r="F672" s="23"/>
      <c r="G672" s="21"/>
      <c r="H672" s="21"/>
    </row>
    <row r="673" spans="1:8" ht="12.75" x14ac:dyDescent="0.2">
      <c r="A673" s="25"/>
      <c r="B673" s="30"/>
      <c r="C673" s="21"/>
      <c r="D673" s="21"/>
      <c r="E673" s="23"/>
      <c r="F673" s="23"/>
      <c r="G673" s="21"/>
      <c r="H673" s="21"/>
    </row>
    <row r="674" spans="1:8" ht="12.75" x14ac:dyDescent="0.2">
      <c r="A674" s="25"/>
      <c r="B674" s="30"/>
      <c r="C674" s="21"/>
      <c r="D674" s="21"/>
      <c r="E674" s="23"/>
      <c r="F674" s="23"/>
      <c r="G674" s="21"/>
      <c r="H674" s="21"/>
    </row>
    <row r="675" spans="1:8" ht="12.75" x14ac:dyDescent="0.2">
      <c r="A675" s="25"/>
      <c r="B675" s="30"/>
      <c r="C675" s="21"/>
      <c r="D675" s="21"/>
      <c r="E675" s="23"/>
      <c r="F675" s="23"/>
      <c r="G675" s="21"/>
      <c r="H675" s="21"/>
    </row>
    <row r="676" spans="1:8" ht="12.75" x14ac:dyDescent="0.2">
      <c r="A676" s="25"/>
      <c r="B676" s="30"/>
      <c r="C676" s="21"/>
      <c r="D676" s="21"/>
      <c r="E676" s="23"/>
      <c r="F676" s="23"/>
      <c r="G676" s="21"/>
      <c r="H676" s="21"/>
    </row>
    <row r="677" spans="1:8" ht="12.75" x14ac:dyDescent="0.2">
      <c r="A677" s="25"/>
      <c r="B677" s="30"/>
      <c r="C677" s="21"/>
      <c r="D677" s="21"/>
      <c r="E677" s="23"/>
      <c r="F677" s="23"/>
      <c r="G677" s="21"/>
      <c r="H677" s="21"/>
    </row>
    <row r="678" spans="1:8" ht="12.75" x14ac:dyDescent="0.2">
      <c r="A678" s="25"/>
      <c r="B678" s="30"/>
      <c r="C678" s="21"/>
      <c r="D678" s="21"/>
      <c r="E678" s="23"/>
      <c r="F678" s="23"/>
      <c r="G678" s="21"/>
      <c r="H678" s="21"/>
    </row>
    <row r="679" spans="1:8" ht="12.75" x14ac:dyDescent="0.2">
      <c r="A679" s="25"/>
      <c r="B679" s="30"/>
      <c r="C679" s="21"/>
      <c r="D679" s="21"/>
      <c r="E679" s="23"/>
      <c r="F679" s="23"/>
      <c r="G679" s="21"/>
      <c r="H679" s="21"/>
    </row>
    <row r="680" spans="1:8" ht="12.75" x14ac:dyDescent="0.2">
      <c r="A680" s="25"/>
      <c r="B680" s="30"/>
      <c r="C680" s="21"/>
      <c r="D680" s="21"/>
      <c r="E680" s="23"/>
      <c r="F680" s="23"/>
      <c r="G680" s="21"/>
      <c r="H680" s="21"/>
    </row>
    <row r="681" spans="1:8" ht="12.75" x14ac:dyDescent="0.2">
      <c r="A681" s="25"/>
      <c r="B681" s="30"/>
      <c r="C681" s="21"/>
      <c r="D681" s="21"/>
      <c r="E681" s="23"/>
      <c r="F681" s="23"/>
      <c r="G681" s="21"/>
      <c r="H681" s="21"/>
    </row>
    <row r="682" spans="1:8" ht="12.75" x14ac:dyDescent="0.2">
      <c r="A682" s="25"/>
      <c r="B682" s="30"/>
      <c r="C682" s="21"/>
      <c r="D682" s="21"/>
      <c r="E682" s="23"/>
      <c r="F682" s="23"/>
      <c r="G682" s="21"/>
      <c r="H682" s="21"/>
    </row>
    <row r="683" spans="1:8" ht="12.75" x14ac:dyDescent="0.2">
      <c r="A683" s="25"/>
      <c r="B683" s="30"/>
      <c r="C683" s="21"/>
      <c r="D683" s="21"/>
      <c r="E683" s="23"/>
      <c r="F683" s="23"/>
      <c r="G683" s="21"/>
      <c r="H683" s="21"/>
    </row>
    <row r="684" spans="1:8" ht="12.75" x14ac:dyDescent="0.2">
      <c r="A684" s="25"/>
      <c r="B684" s="30"/>
      <c r="C684" s="21"/>
      <c r="D684" s="21"/>
      <c r="E684" s="23"/>
      <c r="F684" s="23"/>
      <c r="G684" s="21"/>
      <c r="H684" s="21"/>
    </row>
    <row r="685" spans="1:8" ht="12.75" x14ac:dyDescent="0.2">
      <c r="A685" s="25"/>
      <c r="B685" s="30"/>
      <c r="C685" s="21"/>
      <c r="D685" s="21"/>
      <c r="E685" s="23"/>
      <c r="F685" s="23"/>
      <c r="G685" s="21"/>
      <c r="H685" s="21"/>
    </row>
    <row r="686" spans="1:8" ht="12.75" x14ac:dyDescent="0.2">
      <c r="A686" s="25"/>
      <c r="B686" s="30"/>
      <c r="C686" s="21"/>
      <c r="D686" s="21"/>
      <c r="E686" s="23"/>
      <c r="F686" s="23"/>
      <c r="G686" s="21"/>
      <c r="H686" s="21"/>
    </row>
    <row r="687" spans="1:8" ht="12.75" x14ac:dyDescent="0.2">
      <c r="A687" s="25"/>
      <c r="B687" s="30"/>
      <c r="C687" s="21"/>
      <c r="D687" s="21"/>
      <c r="E687" s="23"/>
      <c r="F687" s="23"/>
      <c r="G687" s="21"/>
      <c r="H687" s="21"/>
    </row>
    <row r="688" spans="1:8" ht="12.75" x14ac:dyDescent="0.2">
      <c r="A688" s="25"/>
      <c r="B688" s="30"/>
      <c r="C688" s="21"/>
      <c r="D688" s="21"/>
      <c r="E688" s="23"/>
      <c r="F688" s="23"/>
      <c r="G688" s="21"/>
      <c r="H688" s="21"/>
    </row>
    <row r="689" spans="1:8" ht="12.75" x14ac:dyDescent="0.2">
      <c r="A689" s="25"/>
      <c r="B689" s="30"/>
      <c r="C689" s="21"/>
      <c r="D689" s="21"/>
      <c r="E689" s="23"/>
      <c r="F689" s="23"/>
      <c r="G689" s="21"/>
      <c r="H689" s="21"/>
    </row>
    <row r="690" spans="1:8" ht="12.75" x14ac:dyDescent="0.2">
      <c r="A690" s="25"/>
      <c r="B690" s="30"/>
      <c r="C690" s="21"/>
      <c r="D690" s="21"/>
      <c r="E690" s="23"/>
      <c r="F690" s="23"/>
      <c r="G690" s="21"/>
      <c r="H690" s="21"/>
    </row>
    <row r="691" spans="1:8" ht="12.75" x14ac:dyDescent="0.2">
      <c r="A691" s="25"/>
      <c r="B691" s="30"/>
      <c r="C691" s="21"/>
      <c r="D691" s="21"/>
      <c r="E691" s="23"/>
      <c r="F691" s="23"/>
      <c r="G691" s="21"/>
      <c r="H691" s="21"/>
    </row>
    <row r="692" spans="1:8" ht="12.75" x14ac:dyDescent="0.2">
      <c r="A692" s="25"/>
      <c r="B692" s="30"/>
      <c r="C692" s="21"/>
      <c r="D692" s="21"/>
      <c r="E692" s="23"/>
      <c r="F692" s="23"/>
      <c r="G692" s="21"/>
      <c r="H692" s="21"/>
    </row>
    <row r="693" spans="1:8" ht="12.75" x14ac:dyDescent="0.2">
      <c r="A693" s="25"/>
      <c r="B693" s="30"/>
      <c r="C693" s="21"/>
      <c r="D693" s="21"/>
      <c r="E693" s="23"/>
      <c r="F693" s="23"/>
      <c r="G693" s="21"/>
      <c r="H693" s="21"/>
    </row>
    <row r="694" spans="1:8" ht="12.75" x14ac:dyDescent="0.2">
      <c r="A694" s="25"/>
      <c r="B694" s="30"/>
      <c r="C694" s="21"/>
      <c r="D694" s="21"/>
      <c r="E694" s="23"/>
      <c r="F694" s="23"/>
      <c r="G694" s="21"/>
      <c r="H694" s="21"/>
    </row>
    <row r="695" spans="1:8" ht="12.75" x14ac:dyDescent="0.2">
      <c r="A695" s="25"/>
      <c r="B695" s="30"/>
      <c r="C695" s="21"/>
      <c r="D695" s="21"/>
      <c r="E695" s="23"/>
      <c r="F695" s="23"/>
      <c r="G695" s="21"/>
      <c r="H695" s="21"/>
    </row>
    <row r="696" spans="1:8" ht="12.75" x14ac:dyDescent="0.2">
      <c r="A696" s="25"/>
      <c r="B696" s="30"/>
      <c r="C696" s="21"/>
      <c r="D696" s="21"/>
      <c r="E696" s="23"/>
      <c r="F696" s="23"/>
      <c r="G696" s="21"/>
      <c r="H696" s="21"/>
    </row>
    <row r="697" spans="1:8" ht="12.75" x14ac:dyDescent="0.2">
      <c r="A697" s="25"/>
      <c r="B697" s="30"/>
      <c r="C697" s="21"/>
      <c r="D697" s="21"/>
      <c r="E697" s="23"/>
      <c r="F697" s="23"/>
      <c r="G697" s="21"/>
      <c r="H697" s="21"/>
    </row>
    <row r="698" spans="1:8" ht="12.75" x14ac:dyDescent="0.2">
      <c r="A698" s="25"/>
      <c r="B698" s="30"/>
      <c r="C698" s="21"/>
      <c r="D698" s="21"/>
      <c r="E698" s="23"/>
      <c r="F698" s="23"/>
      <c r="G698" s="21"/>
      <c r="H698" s="21"/>
    </row>
    <row r="699" spans="1:8" ht="12.75" x14ac:dyDescent="0.2">
      <c r="A699" s="25"/>
      <c r="B699" s="30"/>
      <c r="C699" s="21"/>
      <c r="D699" s="21"/>
      <c r="E699" s="23"/>
      <c r="F699" s="23"/>
      <c r="G699" s="21"/>
      <c r="H699" s="21"/>
    </row>
    <row r="700" spans="1:8" ht="12.75" x14ac:dyDescent="0.2">
      <c r="A700" s="25"/>
      <c r="B700" s="30"/>
      <c r="C700" s="21"/>
      <c r="D700" s="21"/>
      <c r="E700" s="23"/>
      <c r="F700" s="23"/>
      <c r="G700" s="21"/>
      <c r="H700" s="21"/>
    </row>
    <row r="701" spans="1:8" ht="12.75" x14ac:dyDescent="0.2">
      <c r="A701" s="25"/>
      <c r="B701" s="30"/>
      <c r="C701" s="21"/>
      <c r="D701" s="21"/>
      <c r="E701" s="23"/>
      <c r="F701" s="23"/>
      <c r="G701" s="21"/>
      <c r="H701" s="21"/>
    </row>
    <row r="702" spans="1:8" ht="12.75" x14ac:dyDescent="0.2">
      <c r="A702" s="25"/>
      <c r="B702" s="30"/>
      <c r="C702" s="21"/>
      <c r="D702" s="21"/>
      <c r="E702" s="23"/>
      <c r="F702" s="23"/>
      <c r="G702" s="21"/>
      <c r="H702" s="21"/>
    </row>
    <row r="703" spans="1:8" ht="12.75" x14ac:dyDescent="0.2">
      <c r="A703" s="25"/>
      <c r="B703" s="30"/>
      <c r="C703" s="21"/>
      <c r="D703" s="21"/>
      <c r="E703" s="23"/>
      <c r="F703" s="23"/>
      <c r="G703" s="21"/>
      <c r="H703" s="21"/>
    </row>
    <row r="704" spans="1:8" ht="12.75" x14ac:dyDescent="0.2">
      <c r="A704" s="25"/>
      <c r="B704" s="30"/>
      <c r="C704" s="21"/>
      <c r="D704" s="21"/>
      <c r="E704" s="23"/>
      <c r="F704" s="23"/>
      <c r="G704" s="21"/>
      <c r="H704" s="21"/>
    </row>
    <row r="705" spans="1:8" ht="12.75" x14ac:dyDescent="0.2">
      <c r="A705" s="25"/>
      <c r="B705" s="30"/>
      <c r="C705" s="21"/>
      <c r="D705" s="21"/>
      <c r="E705" s="23"/>
      <c r="F705" s="23"/>
      <c r="G705" s="21"/>
      <c r="H705" s="21"/>
    </row>
    <row r="706" spans="1:8" ht="12.75" x14ac:dyDescent="0.2">
      <c r="A706" s="25"/>
      <c r="B706" s="30"/>
      <c r="C706" s="21"/>
      <c r="D706" s="21"/>
      <c r="E706" s="23"/>
      <c r="F706" s="23"/>
      <c r="G706" s="21"/>
      <c r="H706" s="21"/>
    </row>
    <row r="707" spans="1:8" ht="12.75" x14ac:dyDescent="0.2">
      <c r="A707" s="25"/>
      <c r="B707" s="30"/>
      <c r="C707" s="21"/>
      <c r="D707" s="21"/>
      <c r="E707" s="23"/>
      <c r="F707" s="23"/>
      <c r="G707" s="21"/>
      <c r="H707" s="21"/>
    </row>
    <row r="708" spans="1:8" ht="12.75" x14ac:dyDescent="0.2">
      <c r="A708" s="25"/>
      <c r="B708" s="30"/>
      <c r="C708" s="21"/>
      <c r="D708" s="21"/>
      <c r="E708" s="23"/>
      <c r="F708" s="23"/>
      <c r="G708" s="21"/>
      <c r="H708" s="21"/>
    </row>
    <row r="709" spans="1:8" ht="12.75" x14ac:dyDescent="0.2">
      <c r="A709" s="25"/>
      <c r="B709" s="30"/>
      <c r="C709" s="21"/>
      <c r="D709" s="21"/>
      <c r="E709" s="23"/>
      <c r="F709" s="23"/>
      <c r="G709" s="21"/>
      <c r="H709" s="21"/>
    </row>
    <row r="710" spans="1:8" ht="12.75" x14ac:dyDescent="0.2">
      <c r="A710" s="25"/>
      <c r="B710" s="30"/>
      <c r="C710" s="21"/>
      <c r="D710" s="21"/>
      <c r="E710" s="23"/>
      <c r="F710" s="23"/>
      <c r="G710" s="21"/>
      <c r="H710" s="21"/>
    </row>
    <row r="711" spans="1:8" ht="12.75" x14ac:dyDescent="0.2">
      <c r="A711" s="25"/>
      <c r="B711" s="30"/>
      <c r="C711" s="21"/>
      <c r="D711" s="21"/>
      <c r="E711" s="23"/>
      <c r="F711" s="23"/>
      <c r="G711" s="21"/>
      <c r="H711" s="21"/>
    </row>
    <row r="712" spans="1:8" ht="12.75" x14ac:dyDescent="0.2">
      <c r="A712" s="25"/>
      <c r="B712" s="30"/>
      <c r="C712" s="21"/>
      <c r="D712" s="21"/>
      <c r="E712" s="23"/>
      <c r="F712" s="23"/>
      <c r="G712" s="21"/>
      <c r="H712" s="21"/>
    </row>
    <row r="713" spans="1:8" ht="12.75" x14ac:dyDescent="0.2">
      <c r="A713" s="25"/>
      <c r="B713" s="30"/>
      <c r="C713" s="21"/>
      <c r="D713" s="21"/>
      <c r="E713" s="23"/>
      <c r="F713" s="23"/>
      <c r="G713" s="21"/>
      <c r="H713" s="21"/>
    </row>
    <row r="714" spans="1:8" ht="12.75" x14ac:dyDescent="0.2">
      <c r="A714" s="25"/>
      <c r="B714" s="30"/>
      <c r="C714" s="21"/>
      <c r="D714" s="21"/>
      <c r="E714" s="23"/>
      <c r="F714" s="23"/>
      <c r="G714" s="21"/>
      <c r="H714" s="21"/>
    </row>
    <row r="715" spans="1:8" ht="12.75" x14ac:dyDescent="0.2">
      <c r="A715" s="25"/>
      <c r="B715" s="30"/>
      <c r="C715" s="21"/>
      <c r="D715" s="21"/>
      <c r="E715" s="23"/>
      <c r="F715" s="23"/>
      <c r="G715" s="21"/>
      <c r="H715" s="21"/>
    </row>
    <row r="716" spans="1:8" ht="12.75" x14ac:dyDescent="0.2">
      <c r="A716" s="25"/>
      <c r="B716" s="30"/>
      <c r="C716" s="21"/>
      <c r="D716" s="21"/>
      <c r="E716" s="23"/>
      <c r="F716" s="23"/>
      <c r="G716" s="21"/>
      <c r="H716" s="21"/>
    </row>
    <row r="717" spans="1:8" ht="12.75" x14ac:dyDescent="0.2">
      <c r="A717" s="25"/>
      <c r="B717" s="30"/>
      <c r="C717" s="21"/>
      <c r="D717" s="21"/>
      <c r="E717" s="23"/>
      <c r="F717" s="23"/>
      <c r="G717" s="21"/>
      <c r="H717" s="21"/>
    </row>
    <row r="718" spans="1:8" ht="12.75" x14ac:dyDescent="0.2">
      <c r="A718" s="25"/>
      <c r="B718" s="30"/>
      <c r="C718" s="21"/>
      <c r="D718" s="21"/>
      <c r="E718" s="23"/>
      <c r="F718" s="23"/>
      <c r="G718" s="21"/>
      <c r="H718" s="21"/>
    </row>
    <row r="719" spans="1:8" ht="12.75" x14ac:dyDescent="0.2">
      <c r="A719" s="25"/>
      <c r="B719" s="30"/>
      <c r="C719" s="21"/>
      <c r="D719" s="21"/>
      <c r="E719" s="23"/>
      <c r="F719" s="23"/>
      <c r="G719" s="21"/>
      <c r="H719" s="21"/>
    </row>
    <row r="720" spans="1:8" ht="12.75" x14ac:dyDescent="0.2">
      <c r="A720" s="25"/>
      <c r="B720" s="30"/>
      <c r="C720" s="21"/>
      <c r="D720" s="21"/>
      <c r="E720" s="23"/>
      <c r="F720" s="23"/>
      <c r="G720" s="21"/>
      <c r="H720" s="21"/>
    </row>
    <row r="721" spans="1:8" ht="12.75" x14ac:dyDescent="0.2">
      <c r="A721" s="25"/>
      <c r="B721" s="30"/>
      <c r="C721" s="21"/>
      <c r="D721" s="21"/>
      <c r="E721" s="23"/>
      <c r="F721" s="23"/>
      <c r="G721" s="21"/>
      <c r="H721" s="21"/>
    </row>
    <row r="722" spans="1:8" ht="12.75" x14ac:dyDescent="0.2">
      <c r="A722" s="25"/>
      <c r="B722" s="30"/>
      <c r="C722" s="21"/>
      <c r="D722" s="21"/>
      <c r="E722" s="23"/>
      <c r="F722" s="23"/>
      <c r="G722" s="21"/>
      <c r="H722" s="21"/>
    </row>
    <row r="723" spans="1:8" ht="12.75" x14ac:dyDescent="0.2">
      <c r="A723" s="25"/>
      <c r="B723" s="30"/>
      <c r="C723" s="21"/>
      <c r="D723" s="21"/>
      <c r="E723" s="23"/>
      <c r="F723" s="23"/>
      <c r="G723" s="21"/>
      <c r="H723" s="21"/>
    </row>
    <row r="724" spans="1:8" ht="12.75" x14ac:dyDescent="0.2">
      <c r="A724" s="25"/>
      <c r="B724" s="30"/>
      <c r="C724" s="21"/>
      <c r="D724" s="21"/>
      <c r="E724" s="23"/>
      <c r="F724" s="23"/>
      <c r="G724" s="21"/>
      <c r="H724" s="21"/>
    </row>
    <row r="725" spans="1:8" ht="12.75" x14ac:dyDescent="0.2">
      <c r="A725" s="25"/>
      <c r="B725" s="30"/>
      <c r="C725" s="21"/>
      <c r="D725" s="21"/>
      <c r="E725" s="23"/>
      <c r="F725" s="23"/>
      <c r="G725" s="21"/>
      <c r="H725" s="21"/>
    </row>
    <row r="726" spans="1:8" ht="12.75" x14ac:dyDescent="0.2">
      <c r="A726" s="25"/>
      <c r="B726" s="30"/>
      <c r="C726" s="21"/>
      <c r="D726" s="21"/>
      <c r="E726" s="23"/>
      <c r="F726" s="23"/>
      <c r="G726" s="21"/>
      <c r="H726" s="21"/>
    </row>
    <row r="727" spans="1:8" ht="12.75" x14ac:dyDescent="0.2">
      <c r="A727" s="25"/>
      <c r="B727" s="30"/>
      <c r="C727" s="21"/>
      <c r="D727" s="21"/>
      <c r="E727" s="23"/>
      <c r="F727" s="23"/>
      <c r="G727" s="21"/>
      <c r="H727" s="21"/>
    </row>
    <row r="728" spans="1:8" ht="12.75" x14ac:dyDescent="0.2">
      <c r="A728" s="25"/>
      <c r="B728" s="30"/>
      <c r="C728" s="21"/>
      <c r="D728" s="21"/>
      <c r="E728" s="23"/>
      <c r="F728" s="23"/>
      <c r="G728" s="21"/>
      <c r="H728" s="21"/>
    </row>
    <row r="729" spans="1:8" ht="12.75" x14ac:dyDescent="0.2">
      <c r="A729" s="25"/>
      <c r="B729" s="30"/>
      <c r="C729" s="21"/>
      <c r="D729" s="21"/>
      <c r="E729" s="23"/>
      <c r="F729" s="23"/>
      <c r="G729" s="21"/>
      <c r="H729" s="21"/>
    </row>
    <row r="730" spans="1:8" ht="12.75" x14ac:dyDescent="0.2">
      <c r="A730" s="25"/>
      <c r="B730" s="30"/>
      <c r="C730" s="21"/>
      <c r="D730" s="21"/>
      <c r="E730" s="23"/>
      <c r="F730" s="23"/>
      <c r="G730" s="21"/>
      <c r="H730" s="21"/>
    </row>
    <row r="731" spans="1:8" ht="12.75" x14ac:dyDescent="0.2">
      <c r="A731" s="25"/>
      <c r="B731" s="30"/>
      <c r="C731" s="21"/>
      <c r="D731" s="21"/>
      <c r="E731" s="23"/>
      <c r="F731" s="23"/>
      <c r="G731" s="21"/>
      <c r="H731" s="21"/>
    </row>
    <row r="732" spans="1:8" ht="12.75" x14ac:dyDescent="0.2">
      <c r="A732" s="25"/>
      <c r="B732" s="30"/>
      <c r="C732" s="21"/>
      <c r="D732" s="21"/>
      <c r="E732" s="23"/>
      <c r="F732" s="23"/>
      <c r="G732" s="21"/>
      <c r="H732" s="21"/>
    </row>
    <row r="733" spans="1:8" ht="12.75" x14ac:dyDescent="0.2">
      <c r="A733" s="25"/>
      <c r="B733" s="30"/>
      <c r="C733" s="21"/>
      <c r="D733" s="21"/>
      <c r="E733" s="23"/>
      <c r="F733" s="23"/>
      <c r="G733" s="21"/>
      <c r="H733" s="21"/>
    </row>
    <row r="734" spans="1:8" ht="12.75" x14ac:dyDescent="0.2">
      <c r="A734" s="25"/>
      <c r="B734" s="30"/>
      <c r="C734" s="21"/>
      <c r="D734" s="21"/>
      <c r="E734" s="23"/>
      <c r="F734" s="23"/>
      <c r="G734" s="21"/>
      <c r="H734" s="21"/>
    </row>
    <row r="735" spans="1:8" ht="12.75" x14ac:dyDescent="0.2">
      <c r="A735" s="25"/>
      <c r="B735" s="30"/>
      <c r="C735" s="21"/>
      <c r="D735" s="21"/>
      <c r="E735" s="23"/>
      <c r="F735" s="23"/>
      <c r="G735" s="21"/>
      <c r="H735" s="21"/>
    </row>
    <row r="736" spans="1:8" ht="12.75" x14ac:dyDescent="0.2">
      <c r="A736" s="25"/>
      <c r="B736" s="30"/>
      <c r="C736" s="21"/>
      <c r="D736" s="21"/>
      <c r="E736" s="23"/>
      <c r="F736" s="23"/>
      <c r="G736" s="21"/>
      <c r="H736" s="21"/>
    </row>
    <row r="737" spans="1:8" ht="12.75" x14ac:dyDescent="0.2">
      <c r="A737" s="25"/>
      <c r="B737" s="30"/>
      <c r="C737" s="21"/>
      <c r="D737" s="21"/>
      <c r="E737" s="23"/>
      <c r="F737" s="23"/>
      <c r="G737" s="21"/>
      <c r="H737" s="21"/>
    </row>
    <row r="738" spans="1:8" ht="12.75" x14ac:dyDescent="0.2">
      <c r="A738" s="25"/>
      <c r="B738" s="30"/>
      <c r="C738" s="21"/>
      <c r="D738" s="21"/>
      <c r="E738" s="23"/>
      <c r="F738" s="23"/>
      <c r="G738" s="21"/>
      <c r="H738" s="21"/>
    </row>
    <row r="739" spans="1:8" ht="12.75" x14ac:dyDescent="0.2">
      <c r="A739" s="25"/>
      <c r="B739" s="30"/>
      <c r="C739" s="21"/>
      <c r="D739" s="21"/>
      <c r="E739" s="23"/>
      <c r="F739" s="23"/>
      <c r="G739" s="21"/>
      <c r="H739" s="21"/>
    </row>
    <row r="740" spans="1:8" ht="12.75" x14ac:dyDescent="0.2">
      <c r="A740" s="25"/>
      <c r="B740" s="30"/>
      <c r="C740" s="21"/>
      <c r="D740" s="21"/>
      <c r="E740" s="23"/>
      <c r="F740" s="23"/>
      <c r="G740" s="21"/>
      <c r="H740" s="21"/>
    </row>
    <row r="741" spans="1:8" ht="12.75" x14ac:dyDescent="0.2">
      <c r="A741" s="25"/>
      <c r="B741" s="30"/>
      <c r="C741" s="21"/>
      <c r="D741" s="21"/>
      <c r="E741" s="23"/>
      <c r="F741" s="23"/>
      <c r="G741" s="21"/>
      <c r="H741" s="21"/>
    </row>
    <row r="742" spans="1:8" ht="12.75" x14ac:dyDescent="0.2">
      <c r="A742" s="25"/>
      <c r="B742" s="30"/>
      <c r="C742" s="21"/>
      <c r="D742" s="21"/>
      <c r="E742" s="23"/>
      <c r="F742" s="23"/>
      <c r="G742" s="21"/>
      <c r="H742" s="21"/>
    </row>
    <row r="743" spans="1:8" ht="12.75" x14ac:dyDescent="0.2">
      <c r="A743" s="25"/>
      <c r="B743" s="30"/>
      <c r="C743" s="21"/>
      <c r="D743" s="21"/>
      <c r="E743" s="23"/>
      <c r="F743" s="23"/>
      <c r="G743" s="21"/>
      <c r="H743" s="21"/>
    </row>
    <row r="744" spans="1:8" ht="12.75" x14ac:dyDescent="0.2">
      <c r="A744" s="25"/>
      <c r="B744" s="30"/>
      <c r="C744" s="21"/>
      <c r="D744" s="21"/>
      <c r="E744" s="23"/>
      <c r="F744" s="23"/>
      <c r="G744" s="21"/>
      <c r="H744" s="21"/>
    </row>
    <row r="745" spans="1:8" ht="12.75" x14ac:dyDescent="0.2">
      <c r="A745" s="25"/>
      <c r="B745" s="30"/>
      <c r="C745" s="21"/>
      <c r="D745" s="21"/>
      <c r="E745" s="23"/>
      <c r="F745" s="23"/>
      <c r="G745" s="21"/>
      <c r="H745" s="21"/>
    </row>
    <row r="746" spans="1:8" ht="12.75" x14ac:dyDescent="0.2">
      <c r="A746" s="25"/>
      <c r="B746" s="30"/>
      <c r="C746" s="21"/>
      <c r="D746" s="21"/>
      <c r="E746" s="23"/>
      <c r="F746" s="23"/>
      <c r="G746" s="21"/>
      <c r="H746" s="21"/>
    </row>
    <row r="747" spans="1:8" ht="12.75" x14ac:dyDescent="0.2">
      <c r="A747" s="25"/>
      <c r="B747" s="30"/>
      <c r="C747" s="21"/>
      <c r="D747" s="21"/>
      <c r="E747" s="23"/>
      <c r="F747" s="23"/>
      <c r="G747" s="21"/>
      <c r="H747" s="21"/>
    </row>
    <row r="748" spans="1:8" ht="12.75" x14ac:dyDescent="0.2">
      <c r="A748" s="25"/>
      <c r="B748" s="30"/>
      <c r="C748" s="21"/>
      <c r="D748" s="21"/>
      <c r="E748" s="23"/>
      <c r="F748" s="23"/>
      <c r="G748" s="21"/>
      <c r="H748" s="21"/>
    </row>
    <row r="749" spans="1:8" ht="12.75" x14ac:dyDescent="0.2">
      <c r="A749" s="25"/>
      <c r="B749" s="30"/>
      <c r="C749" s="21"/>
      <c r="D749" s="21"/>
      <c r="E749" s="23"/>
      <c r="F749" s="23"/>
      <c r="G749" s="21"/>
      <c r="H749" s="21"/>
    </row>
    <row r="750" spans="1:8" ht="12.75" x14ac:dyDescent="0.2">
      <c r="A750" s="25"/>
      <c r="B750" s="30"/>
      <c r="C750" s="21"/>
      <c r="D750" s="21"/>
      <c r="E750" s="23"/>
      <c r="F750" s="23"/>
      <c r="G750" s="21"/>
      <c r="H750" s="21"/>
    </row>
    <row r="751" spans="1:8" ht="12.75" x14ac:dyDescent="0.2">
      <c r="A751" s="25"/>
      <c r="B751" s="30"/>
      <c r="C751" s="21"/>
      <c r="D751" s="21"/>
      <c r="E751" s="23"/>
      <c r="F751" s="23"/>
      <c r="G751" s="21"/>
      <c r="H751" s="21"/>
    </row>
    <row r="752" spans="1:8" ht="12.75" x14ac:dyDescent="0.2">
      <c r="A752" s="25"/>
      <c r="B752" s="30"/>
      <c r="C752" s="21"/>
      <c r="D752" s="21"/>
      <c r="E752" s="23"/>
      <c r="F752" s="23"/>
      <c r="G752" s="21"/>
      <c r="H752" s="21"/>
    </row>
    <row r="753" spans="1:8" ht="12.75" x14ac:dyDescent="0.2">
      <c r="A753" s="25"/>
      <c r="B753" s="30"/>
      <c r="C753" s="21"/>
      <c r="D753" s="21"/>
      <c r="E753" s="23"/>
      <c r="F753" s="23"/>
      <c r="G753" s="21"/>
      <c r="H753" s="21"/>
    </row>
    <row r="754" spans="1:8" ht="12.75" x14ac:dyDescent="0.2">
      <c r="A754" s="25"/>
      <c r="B754" s="30"/>
      <c r="C754" s="21"/>
      <c r="D754" s="21"/>
      <c r="E754" s="23"/>
      <c r="F754" s="23"/>
      <c r="G754" s="21"/>
      <c r="H754" s="21"/>
    </row>
    <row r="755" spans="1:8" ht="12.75" x14ac:dyDescent="0.2">
      <c r="A755" s="25"/>
      <c r="B755" s="30"/>
      <c r="C755" s="21"/>
      <c r="D755" s="21"/>
      <c r="E755" s="23"/>
      <c r="F755" s="23"/>
      <c r="G755" s="21"/>
      <c r="H755" s="21"/>
    </row>
    <row r="756" spans="1:8" ht="12.75" x14ac:dyDescent="0.2">
      <c r="A756" s="25"/>
      <c r="B756" s="30"/>
      <c r="C756" s="21"/>
      <c r="D756" s="21"/>
      <c r="E756" s="23"/>
      <c r="F756" s="23"/>
      <c r="G756" s="21"/>
      <c r="H756" s="21"/>
    </row>
    <row r="757" spans="1:8" ht="12.75" x14ac:dyDescent="0.2">
      <c r="A757" s="25"/>
      <c r="B757" s="30"/>
      <c r="C757" s="21"/>
      <c r="D757" s="21"/>
      <c r="E757" s="23"/>
      <c r="F757" s="23"/>
      <c r="G757" s="21"/>
      <c r="H757" s="21"/>
    </row>
    <row r="758" spans="1:8" ht="12.75" x14ac:dyDescent="0.2">
      <c r="A758" s="25"/>
      <c r="B758" s="30"/>
      <c r="C758" s="21"/>
      <c r="D758" s="21"/>
      <c r="E758" s="23"/>
      <c r="F758" s="23"/>
      <c r="G758" s="21"/>
      <c r="H758" s="21"/>
    </row>
    <row r="759" spans="1:8" ht="12.75" x14ac:dyDescent="0.2">
      <c r="A759" s="25"/>
      <c r="B759" s="30"/>
      <c r="C759" s="21"/>
      <c r="D759" s="21"/>
      <c r="E759" s="23"/>
      <c r="F759" s="23"/>
      <c r="G759" s="21"/>
      <c r="H759" s="21"/>
    </row>
    <row r="760" spans="1:8" ht="12.75" x14ac:dyDescent="0.2">
      <c r="A760" s="25"/>
      <c r="B760" s="30"/>
      <c r="C760" s="21"/>
      <c r="D760" s="21"/>
      <c r="E760" s="23"/>
      <c r="F760" s="23"/>
      <c r="G760" s="21"/>
      <c r="H760" s="21"/>
    </row>
    <row r="761" spans="1:8" ht="12.75" x14ac:dyDescent="0.2">
      <c r="A761" s="25"/>
      <c r="B761" s="30"/>
      <c r="C761" s="21"/>
      <c r="D761" s="21"/>
      <c r="E761" s="23"/>
      <c r="F761" s="23"/>
      <c r="G761" s="21"/>
      <c r="H761" s="21"/>
    </row>
    <row r="762" spans="1:8" ht="12.75" x14ac:dyDescent="0.2">
      <c r="A762" s="25"/>
      <c r="B762" s="30"/>
      <c r="C762" s="21"/>
      <c r="D762" s="21"/>
      <c r="E762" s="23"/>
      <c r="F762" s="23"/>
      <c r="G762" s="21"/>
      <c r="H762" s="21"/>
    </row>
    <row r="763" spans="1:8" ht="12.75" x14ac:dyDescent="0.2">
      <c r="A763" s="25"/>
      <c r="B763" s="30"/>
      <c r="C763" s="21"/>
      <c r="D763" s="21"/>
      <c r="E763" s="23"/>
      <c r="F763" s="23"/>
      <c r="G763" s="21"/>
      <c r="H763" s="21"/>
    </row>
    <row r="764" spans="1:8" ht="12.75" x14ac:dyDescent="0.2">
      <c r="A764" s="25"/>
      <c r="B764" s="30"/>
      <c r="C764" s="21"/>
      <c r="D764" s="21"/>
      <c r="E764" s="23"/>
      <c r="F764" s="23"/>
      <c r="G764" s="21"/>
      <c r="H764" s="21"/>
    </row>
    <row r="765" spans="1:8" ht="12.75" x14ac:dyDescent="0.2">
      <c r="A765" s="25"/>
      <c r="B765" s="30"/>
      <c r="C765" s="21"/>
      <c r="D765" s="21"/>
      <c r="E765" s="23"/>
      <c r="F765" s="23"/>
      <c r="G765" s="21"/>
      <c r="H765" s="21"/>
    </row>
    <row r="766" spans="1:8" ht="12.75" x14ac:dyDescent="0.2">
      <c r="A766" s="25"/>
      <c r="B766" s="30"/>
      <c r="C766" s="21"/>
      <c r="D766" s="21"/>
      <c r="E766" s="23"/>
      <c r="F766" s="23"/>
      <c r="G766" s="21"/>
      <c r="H766" s="21"/>
    </row>
    <row r="767" spans="1:8" ht="12.75" x14ac:dyDescent="0.2">
      <c r="A767" s="25"/>
      <c r="B767" s="30"/>
      <c r="C767" s="21"/>
      <c r="D767" s="21"/>
      <c r="E767" s="23"/>
      <c r="F767" s="23"/>
      <c r="G767" s="21"/>
      <c r="H767" s="21"/>
    </row>
    <row r="768" spans="1:8" ht="12.75" x14ac:dyDescent="0.2">
      <c r="A768" s="25"/>
      <c r="B768" s="30"/>
      <c r="C768" s="21"/>
      <c r="D768" s="21"/>
      <c r="E768" s="23"/>
      <c r="F768" s="23"/>
      <c r="G768" s="21"/>
      <c r="H768" s="21"/>
    </row>
    <row r="769" spans="1:8" ht="12.75" x14ac:dyDescent="0.2">
      <c r="A769" s="25"/>
      <c r="B769" s="30"/>
      <c r="C769" s="21"/>
      <c r="D769" s="21"/>
      <c r="E769" s="23"/>
      <c r="F769" s="23"/>
      <c r="G769" s="21"/>
      <c r="H769" s="21"/>
    </row>
    <row r="770" spans="1:8" ht="12.75" x14ac:dyDescent="0.2">
      <c r="A770" s="25"/>
      <c r="B770" s="30"/>
      <c r="C770" s="21"/>
      <c r="D770" s="21"/>
      <c r="E770" s="23"/>
      <c r="F770" s="23"/>
      <c r="G770" s="21"/>
      <c r="H770" s="21"/>
    </row>
    <row r="771" spans="1:8" ht="12.75" x14ac:dyDescent="0.2">
      <c r="A771" s="25"/>
      <c r="B771" s="30"/>
      <c r="C771" s="21"/>
      <c r="D771" s="21"/>
      <c r="E771" s="23"/>
      <c r="F771" s="23"/>
      <c r="G771" s="21"/>
      <c r="H771" s="21"/>
    </row>
    <row r="772" spans="1:8" ht="12.75" x14ac:dyDescent="0.2">
      <c r="A772" s="25"/>
      <c r="B772" s="30"/>
      <c r="C772" s="21"/>
      <c r="D772" s="21"/>
      <c r="E772" s="23"/>
      <c r="F772" s="23"/>
      <c r="G772" s="21"/>
      <c r="H772" s="21"/>
    </row>
    <row r="773" spans="1:8" ht="12.75" x14ac:dyDescent="0.2">
      <c r="A773" s="25"/>
      <c r="B773" s="30"/>
      <c r="C773" s="21"/>
      <c r="D773" s="21"/>
      <c r="E773" s="23"/>
      <c r="F773" s="23"/>
      <c r="G773" s="21"/>
      <c r="H773" s="21"/>
    </row>
    <row r="774" spans="1:8" ht="12.75" x14ac:dyDescent="0.2">
      <c r="A774" s="25"/>
      <c r="B774" s="30"/>
      <c r="C774" s="21"/>
      <c r="D774" s="21"/>
      <c r="E774" s="23"/>
      <c r="F774" s="23"/>
      <c r="G774" s="21"/>
      <c r="H774" s="21"/>
    </row>
    <row r="775" spans="1:8" ht="12.75" x14ac:dyDescent="0.2">
      <c r="A775" s="25"/>
      <c r="B775" s="30"/>
      <c r="C775" s="21"/>
      <c r="D775" s="21"/>
      <c r="E775" s="23"/>
      <c r="F775" s="23"/>
      <c r="G775" s="21"/>
      <c r="H775" s="21"/>
    </row>
    <row r="776" spans="1:8" ht="12.75" x14ac:dyDescent="0.2">
      <c r="A776" s="25"/>
      <c r="B776" s="30"/>
      <c r="C776" s="21"/>
      <c r="D776" s="21"/>
      <c r="E776" s="23"/>
      <c r="F776" s="23"/>
      <c r="G776" s="21"/>
      <c r="H776" s="21"/>
    </row>
    <row r="777" spans="1:8" ht="12.75" x14ac:dyDescent="0.2">
      <c r="A777" s="25"/>
      <c r="B777" s="30"/>
      <c r="C777" s="21"/>
      <c r="D777" s="21"/>
      <c r="E777" s="23"/>
      <c r="F777" s="23"/>
      <c r="G777" s="21"/>
      <c r="H777" s="21"/>
    </row>
    <row r="778" spans="1:8" ht="12.75" x14ac:dyDescent="0.2">
      <c r="A778" s="25"/>
      <c r="B778" s="30"/>
      <c r="C778" s="21"/>
      <c r="D778" s="21"/>
      <c r="E778" s="23"/>
      <c r="F778" s="23"/>
      <c r="G778" s="21"/>
      <c r="H778" s="21"/>
    </row>
    <row r="779" spans="1:8" ht="12.75" x14ac:dyDescent="0.2">
      <c r="A779" s="25"/>
      <c r="B779" s="30"/>
      <c r="C779" s="21"/>
      <c r="D779" s="21"/>
      <c r="E779" s="23"/>
      <c r="F779" s="23"/>
      <c r="G779" s="21"/>
      <c r="H779" s="21"/>
    </row>
    <row r="780" spans="1:8" ht="12.75" x14ac:dyDescent="0.2">
      <c r="A780" s="25"/>
      <c r="B780" s="30"/>
      <c r="C780" s="21"/>
      <c r="D780" s="21"/>
      <c r="E780" s="23"/>
      <c r="F780" s="23"/>
      <c r="G780" s="21"/>
      <c r="H780" s="21"/>
    </row>
    <row r="781" spans="1:8" ht="12.75" x14ac:dyDescent="0.2">
      <c r="A781" s="25"/>
      <c r="B781" s="30"/>
      <c r="C781" s="21"/>
      <c r="D781" s="21"/>
      <c r="E781" s="23"/>
      <c r="F781" s="23"/>
      <c r="G781" s="21"/>
      <c r="H781" s="21"/>
    </row>
    <row r="782" spans="1:8" ht="12.75" x14ac:dyDescent="0.2">
      <c r="A782" s="25"/>
      <c r="B782" s="30"/>
      <c r="C782" s="21"/>
      <c r="D782" s="21"/>
      <c r="E782" s="23"/>
      <c r="F782" s="23"/>
      <c r="G782" s="21"/>
      <c r="H782" s="21"/>
    </row>
    <row r="783" spans="1:8" ht="12.75" x14ac:dyDescent="0.2">
      <c r="A783" s="25"/>
      <c r="B783" s="30"/>
      <c r="C783" s="21"/>
      <c r="D783" s="21"/>
      <c r="E783" s="23"/>
      <c r="F783" s="23"/>
      <c r="G783" s="21"/>
      <c r="H783" s="21"/>
    </row>
    <row r="784" spans="1:8" ht="12.75" x14ac:dyDescent="0.2">
      <c r="A784" s="25"/>
      <c r="B784" s="30"/>
      <c r="C784" s="21"/>
      <c r="D784" s="21"/>
      <c r="E784" s="23"/>
      <c r="F784" s="23"/>
      <c r="G784" s="21"/>
      <c r="H784" s="21"/>
    </row>
    <row r="785" spans="1:8" ht="12.75" x14ac:dyDescent="0.2">
      <c r="A785" s="25"/>
      <c r="B785" s="30"/>
      <c r="C785" s="21"/>
      <c r="D785" s="21"/>
      <c r="E785" s="23"/>
      <c r="F785" s="23"/>
      <c r="G785" s="21"/>
      <c r="H785" s="21"/>
    </row>
    <row r="786" spans="1:8" ht="12.75" x14ac:dyDescent="0.2">
      <c r="A786" s="25"/>
      <c r="B786" s="30"/>
      <c r="C786" s="21"/>
      <c r="D786" s="21"/>
      <c r="E786" s="23"/>
      <c r="F786" s="23"/>
      <c r="G786" s="21"/>
      <c r="H786" s="21"/>
    </row>
    <row r="787" spans="1:8" ht="12.75" x14ac:dyDescent="0.2">
      <c r="A787" s="25"/>
      <c r="B787" s="30"/>
      <c r="C787" s="21"/>
      <c r="D787" s="21"/>
      <c r="E787" s="23"/>
      <c r="F787" s="23"/>
      <c r="G787" s="21"/>
      <c r="H787" s="21"/>
    </row>
    <row r="788" spans="1:8" ht="12.75" x14ac:dyDescent="0.2">
      <c r="A788" s="25"/>
      <c r="B788" s="30"/>
      <c r="C788" s="21"/>
      <c r="D788" s="21"/>
      <c r="E788" s="23"/>
      <c r="F788" s="23"/>
      <c r="G788" s="21"/>
      <c r="H788" s="21"/>
    </row>
    <row r="789" spans="1:8" ht="12.75" x14ac:dyDescent="0.2">
      <c r="A789" s="25"/>
      <c r="B789" s="30"/>
      <c r="C789" s="21"/>
      <c r="D789" s="21"/>
      <c r="E789" s="23"/>
      <c r="F789" s="23"/>
      <c r="G789" s="21"/>
      <c r="H789" s="21"/>
    </row>
    <row r="790" spans="1:8" ht="12.75" x14ac:dyDescent="0.2">
      <c r="A790" s="25"/>
      <c r="B790" s="30"/>
      <c r="C790" s="21"/>
      <c r="D790" s="21"/>
      <c r="E790" s="23"/>
      <c r="F790" s="23"/>
      <c r="G790" s="21"/>
      <c r="H790" s="21"/>
    </row>
    <row r="791" spans="1:8" ht="12.75" x14ac:dyDescent="0.2">
      <c r="A791" s="25"/>
      <c r="B791" s="30"/>
      <c r="C791" s="21"/>
      <c r="D791" s="21"/>
      <c r="E791" s="23"/>
      <c r="F791" s="23"/>
      <c r="G791" s="21"/>
      <c r="H791" s="21"/>
    </row>
    <row r="792" spans="1:8" ht="12.75" x14ac:dyDescent="0.2">
      <c r="A792" s="25"/>
      <c r="B792" s="30"/>
      <c r="C792" s="21"/>
      <c r="D792" s="21"/>
      <c r="E792" s="23"/>
      <c r="F792" s="23"/>
      <c r="G792" s="21"/>
      <c r="H792" s="21"/>
    </row>
    <row r="793" spans="1:8" ht="12.75" x14ac:dyDescent="0.2">
      <c r="A793" s="25"/>
      <c r="B793" s="30"/>
      <c r="C793" s="21"/>
      <c r="D793" s="21"/>
      <c r="E793" s="23"/>
      <c r="F793" s="23"/>
      <c r="G793" s="21"/>
      <c r="H793" s="21"/>
    </row>
    <row r="794" spans="1:8" ht="12.75" x14ac:dyDescent="0.2">
      <c r="A794" s="25"/>
      <c r="B794" s="30"/>
      <c r="C794" s="21"/>
      <c r="D794" s="21"/>
      <c r="E794" s="23"/>
      <c r="F794" s="23"/>
      <c r="G794" s="21"/>
      <c r="H794" s="21"/>
    </row>
    <row r="795" spans="1:8" ht="12.75" x14ac:dyDescent="0.2">
      <c r="A795" s="25"/>
      <c r="B795" s="30"/>
      <c r="C795" s="21"/>
      <c r="D795" s="21"/>
      <c r="E795" s="23"/>
      <c r="F795" s="23"/>
      <c r="G795" s="21"/>
      <c r="H795" s="21"/>
    </row>
    <row r="796" spans="1:8" ht="12.75" x14ac:dyDescent="0.2">
      <c r="A796" s="25"/>
      <c r="B796" s="30"/>
      <c r="C796" s="21"/>
      <c r="D796" s="21"/>
      <c r="E796" s="23"/>
      <c r="F796" s="23"/>
      <c r="G796" s="21"/>
      <c r="H796" s="21"/>
    </row>
    <row r="797" spans="1:8" ht="12.75" x14ac:dyDescent="0.2">
      <c r="A797" s="25"/>
      <c r="B797" s="30"/>
      <c r="C797" s="21"/>
      <c r="D797" s="21"/>
      <c r="E797" s="23"/>
      <c r="F797" s="23"/>
      <c r="G797" s="21"/>
      <c r="H797" s="21"/>
    </row>
    <row r="798" spans="1:8" ht="12.75" x14ac:dyDescent="0.2">
      <c r="A798" s="25"/>
      <c r="B798" s="30"/>
      <c r="C798" s="21"/>
      <c r="D798" s="21"/>
      <c r="E798" s="23"/>
      <c r="F798" s="23"/>
      <c r="G798" s="21"/>
      <c r="H798" s="21"/>
    </row>
    <row r="799" spans="1:8" ht="12.75" x14ac:dyDescent="0.2">
      <c r="A799" s="25"/>
      <c r="B799" s="30"/>
      <c r="C799" s="21"/>
      <c r="D799" s="21"/>
      <c r="E799" s="23"/>
      <c r="F799" s="23"/>
      <c r="G799" s="21"/>
      <c r="H799" s="21"/>
    </row>
    <row r="800" spans="1:8" ht="12.75" x14ac:dyDescent="0.2">
      <c r="A800" s="25"/>
      <c r="B800" s="30"/>
      <c r="C800" s="21"/>
      <c r="D800" s="21"/>
      <c r="E800" s="23"/>
      <c r="F800" s="23"/>
      <c r="G800" s="21"/>
      <c r="H800" s="21"/>
    </row>
    <row r="801" spans="1:8" ht="12.75" x14ac:dyDescent="0.2">
      <c r="A801" s="25"/>
      <c r="B801" s="30"/>
      <c r="C801" s="21"/>
      <c r="D801" s="21"/>
      <c r="E801" s="23"/>
      <c r="F801" s="23"/>
      <c r="G801" s="21"/>
      <c r="H801" s="21"/>
    </row>
    <row r="802" spans="1:8" ht="12.75" x14ac:dyDescent="0.2">
      <c r="A802" s="25"/>
      <c r="B802" s="30"/>
      <c r="C802" s="21"/>
      <c r="D802" s="21"/>
      <c r="E802" s="23"/>
      <c r="F802" s="23"/>
      <c r="G802" s="21"/>
      <c r="H802" s="21"/>
    </row>
    <row r="803" spans="1:8" ht="12.75" x14ac:dyDescent="0.2">
      <c r="A803" s="25"/>
      <c r="B803" s="30"/>
      <c r="C803" s="21"/>
      <c r="D803" s="21"/>
      <c r="E803" s="23"/>
      <c r="F803" s="23"/>
      <c r="G803" s="21"/>
      <c r="H803" s="21"/>
    </row>
    <row r="804" spans="1:8" ht="12.75" x14ac:dyDescent="0.2">
      <c r="A804" s="25"/>
      <c r="B804" s="30"/>
      <c r="C804" s="21"/>
      <c r="D804" s="21"/>
      <c r="E804" s="23"/>
      <c r="F804" s="23"/>
      <c r="G804" s="21"/>
      <c r="H804" s="21"/>
    </row>
    <row r="805" spans="1:8" ht="12.75" x14ac:dyDescent="0.2">
      <c r="A805" s="25"/>
      <c r="B805" s="30"/>
      <c r="C805" s="21"/>
      <c r="D805" s="21"/>
      <c r="E805" s="23"/>
      <c r="F805" s="23"/>
      <c r="G805" s="21"/>
      <c r="H805" s="21"/>
    </row>
    <row r="806" spans="1:8" ht="12.75" x14ac:dyDescent="0.2">
      <c r="A806" s="25"/>
      <c r="B806" s="30"/>
      <c r="C806" s="21"/>
      <c r="D806" s="21"/>
      <c r="E806" s="23"/>
      <c r="F806" s="23"/>
      <c r="G806" s="21"/>
      <c r="H806" s="21"/>
    </row>
    <row r="807" spans="1:8" ht="12.75" x14ac:dyDescent="0.2">
      <c r="A807" s="25"/>
      <c r="B807" s="30"/>
      <c r="C807" s="21"/>
      <c r="D807" s="21"/>
      <c r="E807" s="23"/>
      <c r="F807" s="23"/>
      <c r="G807" s="21"/>
      <c r="H807" s="21"/>
    </row>
    <row r="808" spans="1:8" ht="12.75" x14ac:dyDescent="0.2">
      <c r="A808" s="25"/>
      <c r="B808" s="30"/>
      <c r="C808" s="21"/>
      <c r="D808" s="21"/>
      <c r="E808" s="23"/>
      <c r="F808" s="23"/>
      <c r="G808" s="21"/>
      <c r="H808" s="21"/>
    </row>
    <row r="809" spans="1:8" ht="12.75" x14ac:dyDescent="0.2">
      <c r="A809" s="25"/>
      <c r="B809" s="30"/>
      <c r="C809" s="21"/>
      <c r="D809" s="21"/>
      <c r="E809" s="23"/>
      <c r="F809" s="23"/>
      <c r="G809" s="21"/>
      <c r="H809" s="21"/>
    </row>
    <row r="810" spans="1:8" ht="12.75" x14ac:dyDescent="0.2">
      <c r="A810" s="25"/>
      <c r="B810" s="30"/>
      <c r="C810" s="21"/>
      <c r="D810" s="21"/>
      <c r="E810" s="23"/>
      <c r="F810" s="23"/>
      <c r="G810" s="21"/>
      <c r="H810" s="21"/>
    </row>
    <row r="811" spans="1:8" ht="12.75" x14ac:dyDescent="0.2">
      <c r="A811" s="25"/>
      <c r="B811" s="30"/>
      <c r="C811" s="21"/>
      <c r="D811" s="21"/>
      <c r="E811" s="23"/>
      <c r="F811" s="23"/>
      <c r="G811" s="21"/>
      <c r="H811" s="21"/>
    </row>
    <row r="812" spans="1:8" ht="12.75" x14ac:dyDescent="0.2">
      <c r="A812" s="25"/>
      <c r="B812" s="30"/>
      <c r="C812" s="21"/>
      <c r="D812" s="21"/>
      <c r="E812" s="23"/>
      <c r="F812" s="23"/>
      <c r="G812" s="21"/>
      <c r="H812" s="21"/>
    </row>
    <row r="813" spans="1:8" ht="12.75" x14ac:dyDescent="0.2">
      <c r="A813" s="25"/>
      <c r="B813" s="30"/>
      <c r="C813" s="21"/>
      <c r="D813" s="21"/>
      <c r="E813" s="23"/>
      <c r="F813" s="23"/>
      <c r="G813" s="21"/>
      <c r="H813" s="21"/>
    </row>
    <row r="814" spans="1:8" ht="12.75" x14ac:dyDescent="0.2">
      <c r="A814" s="25"/>
      <c r="B814" s="30"/>
      <c r="C814" s="21"/>
      <c r="D814" s="21"/>
      <c r="E814" s="23"/>
      <c r="F814" s="23"/>
      <c r="G814" s="21"/>
      <c r="H814" s="21"/>
    </row>
    <row r="815" spans="1:8" ht="12.75" x14ac:dyDescent="0.2">
      <c r="A815" s="25"/>
      <c r="B815" s="30"/>
      <c r="C815" s="21"/>
      <c r="D815" s="21"/>
      <c r="E815" s="23"/>
      <c r="F815" s="23"/>
      <c r="G815" s="21"/>
      <c r="H815" s="21"/>
    </row>
    <row r="816" spans="1:8" ht="12.75" x14ac:dyDescent="0.2">
      <c r="A816" s="25"/>
      <c r="B816" s="30"/>
      <c r="C816" s="21"/>
      <c r="D816" s="21"/>
      <c r="E816" s="23"/>
      <c r="F816" s="23"/>
      <c r="G816" s="21"/>
      <c r="H816" s="21"/>
    </row>
    <row r="817" spans="1:8" ht="12.75" x14ac:dyDescent="0.2">
      <c r="A817" s="25"/>
      <c r="B817" s="30"/>
      <c r="C817" s="21"/>
      <c r="D817" s="21"/>
      <c r="E817" s="23"/>
      <c r="F817" s="23"/>
      <c r="G817" s="21"/>
      <c r="H817" s="21"/>
    </row>
    <row r="818" spans="1:8" ht="12.75" x14ac:dyDescent="0.2">
      <c r="A818" s="25"/>
      <c r="B818" s="30"/>
      <c r="C818" s="21"/>
      <c r="D818" s="21"/>
      <c r="E818" s="23"/>
      <c r="F818" s="23"/>
      <c r="G818" s="21"/>
      <c r="H818" s="21"/>
    </row>
    <row r="819" spans="1:8" ht="12.75" x14ac:dyDescent="0.2">
      <c r="A819" s="25"/>
      <c r="B819" s="30"/>
      <c r="C819" s="21"/>
      <c r="D819" s="21"/>
      <c r="E819" s="23"/>
      <c r="F819" s="23"/>
      <c r="G819" s="21"/>
      <c r="H819" s="21"/>
    </row>
    <row r="820" spans="1:8" ht="12.75" x14ac:dyDescent="0.2">
      <c r="A820" s="25"/>
      <c r="B820" s="30"/>
      <c r="C820" s="21"/>
      <c r="D820" s="21"/>
      <c r="E820" s="23"/>
      <c r="F820" s="23"/>
      <c r="G820" s="21"/>
      <c r="H820" s="21"/>
    </row>
    <row r="821" spans="1:8" ht="12.75" x14ac:dyDescent="0.2">
      <c r="A821" s="25"/>
      <c r="B821" s="30"/>
      <c r="C821" s="21"/>
      <c r="D821" s="21"/>
      <c r="E821" s="23"/>
      <c r="F821" s="23"/>
      <c r="G821" s="21"/>
      <c r="H821" s="21"/>
    </row>
    <row r="822" spans="1:8" ht="12.75" x14ac:dyDescent="0.2">
      <c r="A822" s="25"/>
      <c r="B822" s="30"/>
      <c r="C822" s="21"/>
      <c r="D822" s="21"/>
      <c r="E822" s="23"/>
      <c r="F822" s="23"/>
      <c r="G822" s="21"/>
      <c r="H822" s="21"/>
    </row>
    <row r="823" spans="1:8" ht="12.75" x14ac:dyDescent="0.2">
      <c r="A823" s="25"/>
      <c r="B823" s="30"/>
      <c r="C823" s="21"/>
      <c r="D823" s="21"/>
      <c r="E823" s="23"/>
      <c r="F823" s="23"/>
      <c r="G823" s="21"/>
      <c r="H823" s="21"/>
    </row>
    <row r="824" spans="1:8" ht="12.75" x14ac:dyDescent="0.2">
      <c r="A824" s="25"/>
      <c r="B824" s="30"/>
      <c r="C824" s="21"/>
      <c r="D824" s="21"/>
      <c r="E824" s="23"/>
      <c r="F824" s="23"/>
      <c r="G824" s="21"/>
      <c r="H824" s="21"/>
    </row>
    <row r="825" spans="1:8" ht="12.75" x14ac:dyDescent="0.2">
      <c r="A825" s="25"/>
      <c r="B825" s="30"/>
      <c r="C825" s="21"/>
      <c r="D825" s="21"/>
      <c r="E825" s="23"/>
      <c r="F825" s="23"/>
      <c r="G825" s="21"/>
      <c r="H825" s="21"/>
    </row>
    <row r="826" spans="1:8" ht="12.75" x14ac:dyDescent="0.2">
      <c r="A826" s="25"/>
      <c r="B826" s="30"/>
      <c r="C826" s="21"/>
      <c r="D826" s="21"/>
      <c r="E826" s="23"/>
      <c r="F826" s="23"/>
      <c r="G826" s="21"/>
      <c r="H826" s="21"/>
    </row>
    <row r="827" spans="1:8" ht="12.75" x14ac:dyDescent="0.2">
      <c r="A827" s="25"/>
      <c r="B827" s="30"/>
      <c r="C827" s="21"/>
      <c r="D827" s="21"/>
      <c r="E827" s="23"/>
      <c r="F827" s="23"/>
      <c r="G827" s="21"/>
      <c r="H827" s="21"/>
    </row>
    <row r="828" spans="1:8" ht="12.75" x14ac:dyDescent="0.2">
      <c r="A828" s="25"/>
      <c r="B828" s="30"/>
      <c r="C828" s="21"/>
      <c r="D828" s="21"/>
      <c r="E828" s="23"/>
      <c r="F828" s="23"/>
      <c r="G828" s="21"/>
      <c r="H828" s="21"/>
    </row>
    <row r="829" spans="1:8" ht="12.75" x14ac:dyDescent="0.2">
      <c r="A829" s="25"/>
      <c r="B829" s="30"/>
      <c r="C829" s="21"/>
      <c r="D829" s="21"/>
      <c r="E829" s="23"/>
      <c r="F829" s="23"/>
      <c r="G829" s="21"/>
      <c r="H829" s="21"/>
    </row>
    <row r="830" spans="1:8" ht="12.75" x14ac:dyDescent="0.2">
      <c r="A830" s="25"/>
      <c r="B830" s="30"/>
      <c r="C830" s="21"/>
      <c r="D830" s="21"/>
      <c r="E830" s="23"/>
      <c r="F830" s="23"/>
      <c r="G830" s="21"/>
      <c r="H830" s="21"/>
    </row>
    <row r="831" spans="1:8" ht="12.75" x14ac:dyDescent="0.2">
      <c r="A831" s="25"/>
      <c r="B831" s="30"/>
      <c r="C831" s="21"/>
      <c r="D831" s="21"/>
      <c r="E831" s="23"/>
      <c r="F831" s="23"/>
      <c r="G831" s="21"/>
      <c r="H831" s="21"/>
    </row>
    <row r="832" spans="1:8" ht="12.75" x14ac:dyDescent="0.2">
      <c r="A832" s="25"/>
      <c r="B832" s="30"/>
      <c r="C832" s="21"/>
      <c r="D832" s="21"/>
      <c r="E832" s="23"/>
      <c r="F832" s="23"/>
      <c r="G832" s="21"/>
      <c r="H832" s="21"/>
    </row>
    <row r="833" spans="1:8" ht="12.75" x14ac:dyDescent="0.2">
      <c r="A833" s="25"/>
      <c r="B833" s="30"/>
      <c r="C833" s="21"/>
      <c r="D833" s="21"/>
      <c r="E833" s="23"/>
      <c r="F833" s="23"/>
      <c r="G833" s="21"/>
      <c r="H833" s="21"/>
    </row>
    <row r="834" spans="1:8" ht="12.75" x14ac:dyDescent="0.2">
      <c r="A834" s="25"/>
      <c r="B834" s="30"/>
      <c r="C834" s="21"/>
      <c r="D834" s="21"/>
      <c r="E834" s="23"/>
      <c r="F834" s="23"/>
      <c r="G834" s="21"/>
      <c r="H834" s="21"/>
    </row>
    <row r="835" spans="1:8" ht="12.75" x14ac:dyDescent="0.2">
      <c r="A835" s="25"/>
      <c r="B835" s="30"/>
      <c r="C835" s="21"/>
      <c r="D835" s="21"/>
      <c r="E835" s="23"/>
      <c r="F835" s="23"/>
      <c r="G835" s="21"/>
      <c r="H835" s="21"/>
    </row>
    <row r="836" spans="1:8" ht="12.75" x14ac:dyDescent="0.2">
      <c r="A836" s="25"/>
      <c r="B836" s="30"/>
      <c r="C836" s="21"/>
      <c r="D836" s="21"/>
      <c r="E836" s="23"/>
      <c r="F836" s="23"/>
      <c r="G836" s="21"/>
      <c r="H836" s="21"/>
    </row>
    <row r="837" spans="1:8" ht="12.75" x14ac:dyDescent="0.2">
      <c r="A837" s="25"/>
      <c r="B837" s="30"/>
      <c r="C837" s="21"/>
      <c r="D837" s="21"/>
      <c r="E837" s="23"/>
      <c r="F837" s="23"/>
      <c r="G837" s="21"/>
      <c r="H837" s="21"/>
    </row>
    <row r="838" spans="1:8" ht="12.75" x14ac:dyDescent="0.2">
      <c r="A838" s="25"/>
      <c r="B838" s="30"/>
      <c r="C838" s="21"/>
      <c r="D838" s="21"/>
      <c r="E838" s="23"/>
      <c r="F838" s="23"/>
      <c r="G838" s="21"/>
      <c r="H838" s="21"/>
    </row>
    <row r="839" spans="1:8" ht="12.75" x14ac:dyDescent="0.2">
      <c r="A839" s="25"/>
      <c r="B839" s="30"/>
      <c r="C839" s="21"/>
      <c r="D839" s="21"/>
      <c r="E839" s="23"/>
      <c r="F839" s="23"/>
      <c r="G839" s="21"/>
      <c r="H839" s="21"/>
    </row>
    <row r="840" spans="1:8" ht="12.75" x14ac:dyDescent="0.2">
      <c r="A840" s="25"/>
      <c r="B840" s="30"/>
      <c r="C840" s="21"/>
      <c r="D840" s="21"/>
      <c r="E840" s="23"/>
      <c r="F840" s="23"/>
      <c r="G840" s="21"/>
      <c r="H840" s="21"/>
    </row>
    <row r="841" spans="1:8" ht="12.75" x14ac:dyDescent="0.2">
      <c r="A841" s="25"/>
      <c r="B841" s="30"/>
      <c r="C841" s="21"/>
      <c r="D841" s="21"/>
      <c r="E841" s="23"/>
      <c r="F841" s="23"/>
      <c r="G841" s="21"/>
      <c r="H841" s="21"/>
    </row>
    <row r="842" spans="1:8" ht="12.75" x14ac:dyDescent="0.2">
      <c r="A842" s="25"/>
      <c r="B842" s="30"/>
      <c r="C842" s="21"/>
      <c r="D842" s="21"/>
      <c r="E842" s="23"/>
      <c r="F842" s="23"/>
      <c r="G842" s="21"/>
      <c r="H842" s="21"/>
    </row>
    <row r="843" spans="1:8" ht="12.75" x14ac:dyDescent="0.2">
      <c r="A843" s="25"/>
      <c r="B843" s="30"/>
      <c r="C843" s="21"/>
      <c r="D843" s="21"/>
      <c r="E843" s="23"/>
      <c r="F843" s="23"/>
      <c r="G843" s="21"/>
      <c r="H843" s="21"/>
    </row>
    <row r="844" spans="1:8" ht="12.75" x14ac:dyDescent="0.2">
      <c r="A844" s="25"/>
      <c r="B844" s="30"/>
      <c r="C844" s="21"/>
      <c r="D844" s="21"/>
      <c r="E844" s="23"/>
      <c r="F844" s="23"/>
      <c r="G844" s="21"/>
      <c r="H844" s="21"/>
    </row>
    <row r="845" spans="1:8" ht="12.75" x14ac:dyDescent="0.2">
      <c r="A845" s="25"/>
      <c r="B845" s="30"/>
      <c r="C845" s="21"/>
      <c r="D845" s="21"/>
      <c r="E845" s="23"/>
      <c r="F845" s="23"/>
      <c r="G845" s="21"/>
      <c r="H845" s="21"/>
    </row>
    <row r="846" spans="1:8" ht="12.75" x14ac:dyDescent="0.2">
      <c r="A846" s="25"/>
      <c r="B846" s="30"/>
      <c r="C846" s="21"/>
      <c r="D846" s="21"/>
      <c r="E846" s="23"/>
      <c r="F846" s="23"/>
      <c r="G846" s="21"/>
      <c r="H846" s="21"/>
    </row>
    <row r="847" spans="1:8" ht="12.75" x14ac:dyDescent="0.2">
      <c r="A847" s="25"/>
      <c r="B847" s="30"/>
      <c r="C847" s="21"/>
      <c r="D847" s="21"/>
      <c r="E847" s="23"/>
      <c r="F847" s="23"/>
      <c r="G847" s="21"/>
      <c r="H847" s="21"/>
    </row>
    <row r="848" spans="1:8" ht="12.75" x14ac:dyDescent="0.2">
      <c r="A848" s="25"/>
      <c r="B848" s="30"/>
      <c r="C848" s="21"/>
      <c r="D848" s="21"/>
      <c r="E848" s="23"/>
      <c r="F848" s="23"/>
      <c r="G848" s="21"/>
      <c r="H848" s="21"/>
    </row>
    <row r="849" spans="1:8" ht="12.75" x14ac:dyDescent="0.2">
      <c r="A849" s="25"/>
      <c r="B849" s="30"/>
      <c r="C849" s="21"/>
      <c r="D849" s="21"/>
      <c r="E849" s="23"/>
      <c r="F849" s="23"/>
      <c r="G849" s="21"/>
      <c r="H849" s="21"/>
    </row>
    <row r="850" spans="1:8" ht="12.75" x14ac:dyDescent="0.2">
      <c r="A850" s="25"/>
      <c r="B850" s="30"/>
      <c r="C850" s="21"/>
      <c r="D850" s="21"/>
      <c r="E850" s="23"/>
      <c r="F850" s="23"/>
      <c r="G850" s="21"/>
      <c r="H850" s="21"/>
    </row>
    <row r="851" spans="1:8" ht="12.75" x14ac:dyDescent="0.2">
      <c r="A851" s="25"/>
      <c r="B851" s="30"/>
      <c r="C851" s="21"/>
      <c r="D851" s="21"/>
      <c r="E851" s="23"/>
      <c r="F851" s="23"/>
      <c r="G851" s="21"/>
      <c r="H851" s="21"/>
    </row>
    <row r="852" spans="1:8" ht="12.75" x14ac:dyDescent="0.2">
      <c r="A852" s="25"/>
      <c r="B852" s="30"/>
      <c r="C852" s="21"/>
      <c r="D852" s="21"/>
      <c r="E852" s="23"/>
      <c r="F852" s="23"/>
      <c r="G852" s="21"/>
      <c r="H852" s="21"/>
    </row>
    <row r="853" spans="1:8" ht="12.75" x14ac:dyDescent="0.2">
      <c r="A853" s="25"/>
      <c r="B853" s="30"/>
      <c r="C853" s="21"/>
      <c r="D853" s="21"/>
      <c r="E853" s="23"/>
      <c r="F853" s="23"/>
      <c r="G853" s="21"/>
      <c r="H853" s="21"/>
    </row>
    <row r="854" spans="1:8" ht="12.75" x14ac:dyDescent="0.2">
      <c r="A854" s="25"/>
      <c r="B854" s="30"/>
      <c r="C854" s="21"/>
      <c r="D854" s="21"/>
      <c r="E854" s="23"/>
      <c r="F854" s="23"/>
      <c r="G854" s="21"/>
      <c r="H854" s="21"/>
    </row>
    <row r="855" spans="1:8" ht="12.75" x14ac:dyDescent="0.2">
      <c r="A855" s="25"/>
      <c r="B855" s="30"/>
      <c r="C855" s="21"/>
      <c r="D855" s="21"/>
      <c r="E855" s="23"/>
      <c r="F855" s="23"/>
      <c r="G855" s="21"/>
      <c r="H855" s="21"/>
    </row>
    <row r="856" spans="1:8" ht="12.75" x14ac:dyDescent="0.2">
      <c r="A856" s="25"/>
      <c r="B856" s="30"/>
      <c r="C856" s="21"/>
      <c r="D856" s="21"/>
      <c r="E856" s="23"/>
      <c r="F856" s="23"/>
      <c r="G856" s="21"/>
      <c r="H856" s="21"/>
    </row>
    <row r="857" spans="1:8" ht="12.75" x14ac:dyDescent="0.2">
      <c r="A857" s="25"/>
      <c r="B857" s="30"/>
      <c r="C857" s="21"/>
      <c r="D857" s="21"/>
      <c r="E857" s="23"/>
      <c r="F857" s="23"/>
      <c r="G857" s="21"/>
      <c r="H857" s="21"/>
    </row>
    <row r="858" spans="1:8" ht="12.75" x14ac:dyDescent="0.2">
      <c r="A858" s="25"/>
      <c r="B858" s="30"/>
      <c r="C858" s="21"/>
      <c r="D858" s="21"/>
      <c r="E858" s="23"/>
      <c r="F858" s="23"/>
      <c r="G858" s="21"/>
      <c r="H858" s="21"/>
    </row>
    <row r="859" spans="1:8" ht="12.75" x14ac:dyDescent="0.2">
      <c r="A859" s="25"/>
      <c r="B859" s="30"/>
      <c r="C859" s="21"/>
      <c r="D859" s="21"/>
      <c r="E859" s="23"/>
      <c r="F859" s="23"/>
      <c r="G859" s="21"/>
      <c r="H859" s="21"/>
    </row>
    <row r="860" spans="1:8" ht="12.75" x14ac:dyDescent="0.2">
      <c r="A860" s="25"/>
      <c r="B860" s="30"/>
      <c r="C860" s="21"/>
      <c r="D860" s="21"/>
      <c r="E860" s="23"/>
      <c r="F860" s="23"/>
      <c r="G860" s="21"/>
      <c r="H860" s="21"/>
    </row>
    <row r="861" spans="1:8" ht="12.75" x14ac:dyDescent="0.2">
      <c r="A861" s="25"/>
      <c r="B861" s="30"/>
      <c r="C861" s="21"/>
      <c r="D861" s="21"/>
      <c r="E861" s="23"/>
      <c r="F861" s="23"/>
      <c r="G861" s="21"/>
      <c r="H861" s="21"/>
    </row>
    <row r="862" spans="1:8" ht="12.75" x14ac:dyDescent="0.2">
      <c r="A862" s="25"/>
      <c r="B862" s="30"/>
      <c r="C862" s="21"/>
      <c r="D862" s="21"/>
      <c r="E862" s="23"/>
      <c r="F862" s="23"/>
      <c r="G862" s="21"/>
      <c r="H862" s="21"/>
    </row>
    <row r="863" spans="1:8" ht="12.75" x14ac:dyDescent="0.2">
      <c r="A863" s="25"/>
      <c r="B863" s="30"/>
      <c r="C863" s="21"/>
      <c r="D863" s="21"/>
      <c r="E863" s="23"/>
      <c r="F863" s="23"/>
      <c r="G863" s="21"/>
      <c r="H863" s="21"/>
    </row>
    <row r="864" spans="1:8" ht="12.75" x14ac:dyDescent="0.2">
      <c r="A864" s="25"/>
      <c r="B864" s="30"/>
      <c r="C864" s="21"/>
      <c r="D864" s="21"/>
      <c r="E864" s="23"/>
      <c r="F864" s="23"/>
      <c r="G864" s="21"/>
      <c r="H864" s="21"/>
    </row>
    <row r="865" spans="1:8" ht="12.75" x14ac:dyDescent="0.2">
      <c r="A865" s="25"/>
      <c r="B865" s="30"/>
      <c r="C865" s="21"/>
      <c r="D865" s="21"/>
      <c r="E865" s="23"/>
      <c r="F865" s="23"/>
      <c r="G865" s="21"/>
      <c r="H865" s="21"/>
    </row>
    <row r="866" spans="1:8" ht="12.75" x14ac:dyDescent="0.2">
      <c r="A866" s="25"/>
      <c r="B866" s="30"/>
      <c r="C866" s="21"/>
      <c r="D866" s="21"/>
      <c r="E866" s="23"/>
      <c r="F866" s="23"/>
      <c r="G866" s="21"/>
      <c r="H866" s="21"/>
    </row>
    <row r="867" spans="1:8" ht="12.75" x14ac:dyDescent="0.2">
      <c r="A867" s="25"/>
      <c r="B867" s="30"/>
      <c r="C867" s="21"/>
      <c r="D867" s="21"/>
      <c r="E867" s="23"/>
      <c r="F867" s="23"/>
      <c r="G867" s="21"/>
      <c r="H867" s="21"/>
    </row>
    <row r="868" spans="1:8" ht="12.75" x14ac:dyDescent="0.2">
      <c r="A868" s="25"/>
      <c r="B868" s="30"/>
      <c r="C868" s="21"/>
      <c r="D868" s="21"/>
      <c r="E868" s="23"/>
      <c r="F868" s="23"/>
      <c r="G868" s="21"/>
      <c r="H868" s="21"/>
    </row>
    <row r="869" spans="1:8" ht="12.75" x14ac:dyDescent="0.2">
      <c r="A869" s="25"/>
      <c r="B869" s="30"/>
      <c r="C869" s="21"/>
      <c r="D869" s="21"/>
      <c r="E869" s="23"/>
      <c r="F869" s="23"/>
      <c r="G869" s="21"/>
      <c r="H869" s="21"/>
    </row>
    <row r="870" spans="1:8" ht="12.75" x14ac:dyDescent="0.2">
      <c r="A870" s="25"/>
      <c r="B870" s="30"/>
      <c r="C870" s="21"/>
      <c r="D870" s="21"/>
      <c r="E870" s="23"/>
      <c r="F870" s="23"/>
      <c r="G870" s="21"/>
      <c r="H870" s="21"/>
    </row>
    <row r="871" spans="1:8" ht="12.75" x14ac:dyDescent="0.2">
      <c r="A871" s="25"/>
      <c r="B871" s="30"/>
      <c r="C871" s="21"/>
      <c r="D871" s="21"/>
      <c r="E871" s="23"/>
      <c r="F871" s="23"/>
      <c r="G871" s="21"/>
      <c r="H871" s="21"/>
    </row>
    <row r="872" spans="1:8" ht="12.75" x14ac:dyDescent="0.2">
      <c r="A872" s="25"/>
      <c r="B872" s="30"/>
      <c r="C872" s="21"/>
      <c r="D872" s="21"/>
      <c r="E872" s="23"/>
      <c r="F872" s="23"/>
      <c r="G872" s="21"/>
      <c r="H872" s="21"/>
    </row>
    <row r="873" spans="1:8" ht="12.75" x14ac:dyDescent="0.2">
      <c r="A873" s="25"/>
      <c r="B873" s="30"/>
      <c r="C873" s="21"/>
      <c r="D873" s="21"/>
      <c r="E873" s="23"/>
      <c r="F873" s="23"/>
      <c r="G873" s="21"/>
      <c r="H873" s="21"/>
    </row>
    <row r="874" spans="1:8" ht="12.75" x14ac:dyDescent="0.2">
      <c r="A874" s="25"/>
      <c r="B874" s="30"/>
      <c r="C874" s="21"/>
      <c r="D874" s="21"/>
      <c r="E874" s="23"/>
      <c r="F874" s="23"/>
      <c r="G874" s="21"/>
      <c r="H874" s="21"/>
    </row>
    <row r="875" spans="1:8" ht="12.75" x14ac:dyDescent="0.2">
      <c r="A875" s="25"/>
      <c r="B875" s="30"/>
      <c r="C875" s="21"/>
      <c r="D875" s="21"/>
      <c r="E875" s="23"/>
      <c r="F875" s="23"/>
      <c r="G875" s="21"/>
      <c r="H875" s="21"/>
    </row>
    <row r="876" spans="1:8" ht="12.75" x14ac:dyDescent="0.2">
      <c r="A876" s="25"/>
      <c r="B876" s="30"/>
      <c r="C876" s="21"/>
      <c r="D876" s="21"/>
      <c r="E876" s="23"/>
      <c r="F876" s="23"/>
      <c r="G876" s="21"/>
      <c r="H876" s="21"/>
    </row>
    <row r="877" spans="1:8" ht="12.75" x14ac:dyDescent="0.2">
      <c r="A877" s="25"/>
      <c r="B877" s="30"/>
      <c r="C877" s="21"/>
      <c r="D877" s="21"/>
      <c r="E877" s="23"/>
      <c r="F877" s="23"/>
      <c r="G877" s="21"/>
      <c r="H877" s="21"/>
    </row>
    <row r="878" spans="1:8" ht="12.75" x14ac:dyDescent="0.2">
      <c r="A878" s="25"/>
      <c r="B878" s="30"/>
      <c r="C878" s="21"/>
      <c r="D878" s="21"/>
      <c r="E878" s="23"/>
      <c r="F878" s="23"/>
      <c r="G878" s="21"/>
      <c r="H878" s="21"/>
    </row>
    <row r="879" spans="1:8" ht="12.75" x14ac:dyDescent="0.2">
      <c r="A879" s="25"/>
      <c r="B879" s="30"/>
      <c r="C879" s="21"/>
      <c r="D879" s="21"/>
      <c r="E879" s="23"/>
      <c r="F879" s="23"/>
      <c r="G879" s="21"/>
      <c r="H879" s="21"/>
    </row>
    <row r="880" spans="1:8" ht="12.75" x14ac:dyDescent="0.2">
      <c r="A880" s="25"/>
      <c r="B880" s="30"/>
      <c r="C880" s="21"/>
      <c r="D880" s="21"/>
      <c r="E880" s="23"/>
      <c r="F880" s="23"/>
      <c r="G880" s="21"/>
      <c r="H880" s="21"/>
    </row>
    <row r="881" spans="1:8" ht="12.75" x14ac:dyDescent="0.2">
      <c r="A881" s="25"/>
      <c r="B881" s="30"/>
      <c r="C881" s="21"/>
      <c r="D881" s="21"/>
      <c r="E881" s="23"/>
      <c r="F881" s="23"/>
      <c r="G881" s="21"/>
      <c r="H881" s="21"/>
    </row>
    <row r="882" spans="1:8" ht="12.75" x14ac:dyDescent="0.2">
      <c r="A882" s="25"/>
      <c r="B882" s="30"/>
      <c r="C882" s="21"/>
      <c r="D882" s="21"/>
      <c r="E882" s="23"/>
      <c r="F882" s="23"/>
      <c r="G882" s="21"/>
      <c r="H882" s="21"/>
    </row>
    <row r="883" spans="1:8" ht="12.75" x14ac:dyDescent="0.2">
      <c r="A883" s="25"/>
      <c r="B883" s="30"/>
      <c r="C883" s="21"/>
      <c r="D883" s="21"/>
      <c r="E883" s="23"/>
      <c r="F883" s="23"/>
      <c r="G883" s="21"/>
      <c r="H883" s="21"/>
    </row>
    <row r="884" spans="1:8" ht="12.75" x14ac:dyDescent="0.2">
      <c r="A884" s="25"/>
      <c r="B884" s="30"/>
      <c r="C884" s="21"/>
      <c r="D884" s="21"/>
      <c r="E884" s="23"/>
      <c r="F884" s="23"/>
      <c r="G884" s="21"/>
      <c r="H884" s="21"/>
    </row>
    <row r="885" spans="1:8" ht="12.75" x14ac:dyDescent="0.2">
      <c r="A885" s="25"/>
      <c r="B885" s="30"/>
      <c r="C885" s="21"/>
      <c r="D885" s="21"/>
      <c r="E885" s="23"/>
      <c r="F885" s="23"/>
      <c r="G885" s="21"/>
      <c r="H885" s="21"/>
    </row>
    <row r="886" spans="1:8" ht="12.75" x14ac:dyDescent="0.2">
      <c r="A886" s="25"/>
      <c r="B886" s="30"/>
      <c r="C886" s="21"/>
      <c r="D886" s="21"/>
      <c r="E886" s="23"/>
      <c r="F886" s="23"/>
      <c r="G886" s="21"/>
      <c r="H886" s="21"/>
    </row>
    <row r="887" spans="1:8" ht="12.75" x14ac:dyDescent="0.2">
      <c r="A887" s="25"/>
      <c r="B887" s="30"/>
      <c r="C887" s="21"/>
      <c r="D887" s="21"/>
      <c r="E887" s="23"/>
      <c r="F887" s="23"/>
      <c r="G887" s="21"/>
      <c r="H887" s="21"/>
    </row>
    <row r="888" spans="1:8" ht="12.75" x14ac:dyDescent="0.2">
      <c r="A888" s="25"/>
      <c r="B888" s="30"/>
      <c r="C888" s="21"/>
      <c r="D888" s="21"/>
      <c r="E888" s="23"/>
      <c r="F888" s="23"/>
      <c r="G888" s="21"/>
      <c r="H888" s="21"/>
    </row>
    <row r="889" spans="1:8" ht="12.75" x14ac:dyDescent="0.2">
      <c r="A889" s="25"/>
      <c r="B889" s="30"/>
      <c r="C889" s="21"/>
      <c r="D889" s="21"/>
      <c r="E889" s="23"/>
      <c r="F889" s="23"/>
      <c r="G889" s="21"/>
      <c r="H889" s="21"/>
    </row>
    <row r="890" spans="1:8" ht="12.75" x14ac:dyDescent="0.2">
      <c r="A890" s="25"/>
      <c r="B890" s="30"/>
      <c r="C890" s="21"/>
      <c r="D890" s="21"/>
      <c r="E890" s="23"/>
      <c r="F890" s="23"/>
      <c r="G890" s="21"/>
      <c r="H890" s="21"/>
    </row>
    <row r="891" spans="1:8" ht="12.75" x14ac:dyDescent="0.2">
      <c r="A891" s="25"/>
      <c r="B891" s="30"/>
      <c r="C891" s="21"/>
      <c r="D891" s="21"/>
      <c r="E891" s="23"/>
      <c r="F891" s="23"/>
      <c r="G891" s="21"/>
      <c r="H891" s="21"/>
    </row>
    <row r="892" spans="1:8" ht="12.75" x14ac:dyDescent="0.2">
      <c r="A892" s="25"/>
      <c r="B892" s="30"/>
      <c r="C892" s="21"/>
      <c r="D892" s="21"/>
      <c r="E892" s="23"/>
      <c r="F892" s="23"/>
      <c r="G892" s="21"/>
      <c r="H892" s="21"/>
    </row>
    <row r="893" spans="1:8" ht="12.75" x14ac:dyDescent="0.2">
      <c r="A893" s="25"/>
      <c r="B893" s="30"/>
      <c r="C893" s="21"/>
      <c r="D893" s="21"/>
      <c r="E893" s="23"/>
      <c r="F893" s="23"/>
      <c r="G893" s="21"/>
      <c r="H893" s="21"/>
    </row>
    <row r="894" spans="1:8" ht="12.75" x14ac:dyDescent="0.2">
      <c r="A894" s="25"/>
      <c r="B894" s="30"/>
      <c r="C894" s="21"/>
      <c r="D894" s="21"/>
      <c r="E894" s="23"/>
      <c r="F894" s="23"/>
      <c r="G894" s="21"/>
      <c r="H894" s="21"/>
    </row>
    <row r="895" spans="1:8" ht="12.75" x14ac:dyDescent="0.2">
      <c r="A895" s="25"/>
      <c r="B895" s="30"/>
      <c r="C895" s="21"/>
      <c r="D895" s="21"/>
      <c r="E895" s="23"/>
      <c r="F895" s="23"/>
      <c r="G895" s="21"/>
      <c r="H895" s="21"/>
    </row>
    <row r="896" spans="1:8" ht="12.75" x14ac:dyDescent="0.2">
      <c r="A896" s="25"/>
      <c r="B896" s="30"/>
      <c r="C896" s="21"/>
      <c r="D896" s="21"/>
      <c r="E896" s="23"/>
      <c r="F896" s="23"/>
      <c r="G896" s="21"/>
      <c r="H896" s="21"/>
    </row>
    <row r="897" spans="1:8" ht="12.75" x14ac:dyDescent="0.2">
      <c r="A897" s="25"/>
      <c r="B897" s="30"/>
      <c r="C897" s="21"/>
      <c r="D897" s="21"/>
      <c r="E897" s="23"/>
      <c r="F897" s="23"/>
      <c r="G897" s="21"/>
      <c r="H897" s="21"/>
    </row>
    <row r="898" spans="1:8" ht="12.75" x14ac:dyDescent="0.2">
      <c r="A898" s="25"/>
      <c r="B898" s="30"/>
      <c r="C898" s="21"/>
      <c r="D898" s="21"/>
      <c r="E898" s="23"/>
      <c r="F898" s="23"/>
      <c r="G898" s="21"/>
      <c r="H898" s="21"/>
    </row>
    <row r="899" spans="1:8" ht="12.75" x14ac:dyDescent="0.2">
      <c r="A899" s="25"/>
      <c r="B899" s="30"/>
      <c r="C899" s="21"/>
      <c r="D899" s="21"/>
      <c r="E899" s="23"/>
      <c r="F899" s="23"/>
      <c r="G899" s="21"/>
      <c r="H899" s="21"/>
    </row>
    <row r="900" spans="1:8" ht="12.75" x14ac:dyDescent="0.2">
      <c r="A900" s="25"/>
      <c r="B900" s="30"/>
      <c r="C900" s="21"/>
      <c r="D900" s="21"/>
      <c r="E900" s="23"/>
      <c r="F900" s="23"/>
      <c r="G900" s="21"/>
      <c r="H900" s="21"/>
    </row>
    <row r="901" spans="1:8" ht="12.75" x14ac:dyDescent="0.2">
      <c r="A901" s="25"/>
      <c r="B901" s="30"/>
      <c r="C901" s="21"/>
      <c r="D901" s="21"/>
      <c r="E901" s="23"/>
      <c r="F901" s="23"/>
      <c r="G901" s="21"/>
      <c r="H901" s="21"/>
    </row>
    <row r="902" spans="1:8" ht="12.75" x14ac:dyDescent="0.2">
      <c r="A902" s="25"/>
      <c r="B902" s="30"/>
      <c r="C902" s="21"/>
      <c r="D902" s="21"/>
      <c r="E902" s="23"/>
      <c r="F902" s="23"/>
      <c r="G902" s="21"/>
      <c r="H902" s="21"/>
    </row>
    <row r="903" spans="1:8" ht="12.75" x14ac:dyDescent="0.2">
      <c r="A903" s="25"/>
      <c r="B903" s="30"/>
      <c r="C903" s="21"/>
      <c r="D903" s="21"/>
      <c r="E903" s="23"/>
      <c r="F903" s="23"/>
      <c r="G903" s="21"/>
      <c r="H903" s="21"/>
    </row>
    <row r="904" spans="1:8" ht="12.75" x14ac:dyDescent="0.2">
      <c r="A904" s="25"/>
      <c r="B904" s="30"/>
      <c r="C904" s="21"/>
      <c r="D904" s="21"/>
      <c r="E904" s="23"/>
      <c r="F904" s="23"/>
      <c r="G904" s="21"/>
      <c r="H904" s="21"/>
    </row>
    <row r="905" spans="1:8" ht="12.75" x14ac:dyDescent="0.2">
      <c r="A905" s="25"/>
      <c r="B905" s="30"/>
      <c r="C905" s="21"/>
      <c r="D905" s="21"/>
      <c r="E905" s="23"/>
      <c r="F905" s="23"/>
      <c r="G905" s="21"/>
      <c r="H905" s="21"/>
    </row>
    <row r="906" spans="1:8" ht="12.75" x14ac:dyDescent="0.2">
      <c r="A906" s="25"/>
      <c r="B906" s="30"/>
      <c r="C906" s="21"/>
      <c r="D906" s="21"/>
      <c r="E906" s="23"/>
      <c r="F906" s="23"/>
      <c r="G906" s="21"/>
      <c r="H906" s="21"/>
    </row>
    <row r="907" spans="1:8" ht="12.75" x14ac:dyDescent="0.2">
      <c r="A907" s="25"/>
      <c r="B907" s="30"/>
      <c r="C907" s="21"/>
      <c r="D907" s="21"/>
      <c r="E907" s="23"/>
      <c r="F907" s="23"/>
      <c r="G907" s="21"/>
      <c r="H907" s="21"/>
    </row>
    <row r="908" spans="1:8" ht="12.75" x14ac:dyDescent="0.2">
      <c r="A908" s="25"/>
      <c r="B908" s="30"/>
      <c r="C908" s="21"/>
      <c r="D908" s="21"/>
      <c r="E908" s="23"/>
      <c r="F908" s="23"/>
      <c r="G908" s="21"/>
      <c r="H908" s="21"/>
    </row>
    <row r="909" spans="1:8" ht="12.75" x14ac:dyDescent="0.2">
      <c r="A909" s="25"/>
      <c r="B909" s="30"/>
      <c r="C909" s="21"/>
      <c r="D909" s="21"/>
      <c r="E909" s="23"/>
      <c r="F909" s="23"/>
      <c r="G909" s="21"/>
      <c r="H909" s="21"/>
    </row>
    <row r="910" spans="1:8" ht="12.75" x14ac:dyDescent="0.2">
      <c r="A910" s="25"/>
      <c r="B910" s="30"/>
      <c r="C910" s="21"/>
      <c r="D910" s="21"/>
      <c r="E910" s="23"/>
      <c r="F910" s="23"/>
      <c r="G910" s="21"/>
      <c r="H910" s="21"/>
    </row>
    <row r="911" spans="1:8" ht="12.75" x14ac:dyDescent="0.2">
      <c r="A911" s="25"/>
      <c r="B911" s="30"/>
      <c r="C911" s="21"/>
      <c r="D911" s="21"/>
      <c r="E911" s="23"/>
      <c r="F911" s="23"/>
      <c r="G911" s="21"/>
      <c r="H911" s="21"/>
    </row>
    <row r="912" spans="1:8" ht="12.75" x14ac:dyDescent="0.2">
      <c r="A912" s="25"/>
      <c r="B912" s="30"/>
      <c r="C912" s="21"/>
      <c r="D912" s="21"/>
      <c r="E912" s="23"/>
      <c r="F912" s="23"/>
      <c r="G912" s="21"/>
      <c r="H912" s="21"/>
    </row>
    <row r="913" spans="1:8" ht="12.75" x14ac:dyDescent="0.2">
      <c r="A913" s="25"/>
      <c r="B913" s="30"/>
      <c r="C913" s="21"/>
      <c r="D913" s="21"/>
      <c r="E913" s="23"/>
      <c r="F913" s="23"/>
      <c r="G913" s="21"/>
      <c r="H913" s="21"/>
    </row>
    <row r="914" spans="1:8" ht="12.75" x14ac:dyDescent="0.2">
      <c r="A914" s="25"/>
      <c r="B914" s="30"/>
      <c r="C914" s="21"/>
      <c r="D914" s="21"/>
      <c r="E914" s="23"/>
      <c r="F914" s="23"/>
      <c r="G914" s="21"/>
      <c r="H914" s="21"/>
    </row>
    <row r="915" spans="1:8" ht="12.75" x14ac:dyDescent="0.2">
      <c r="A915" s="25"/>
      <c r="B915" s="30"/>
      <c r="C915" s="21"/>
      <c r="D915" s="21"/>
      <c r="E915" s="23"/>
      <c r="F915" s="23"/>
      <c r="G915" s="21"/>
      <c r="H915" s="21"/>
    </row>
    <row r="916" spans="1:8" ht="12.75" x14ac:dyDescent="0.2">
      <c r="A916" s="25"/>
      <c r="B916" s="30"/>
      <c r="C916" s="21"/>
      <c r="D916" s="21"/>
      <c r="E916" s="23"/>
      <c r="F916" s="23"/>
      <c r="G916" s="21"/>
      <c r="H916" s="21"/>
    </row>
    <row r="917" spans="1:8" ht="12.75" x14ac:dyDescent="0.2">
      <c r="A917" s="25"/>
      <c r="B917" s="30"/>
      <c r="C917" s="21"/>
      <c r="D917" s="21"/>
      <c r="E917" s="23"/>
      <c r="F917" s="23"/>
      <c r="G917" s="21"/>
      <c r="H917" s="21"/>
    </row>
    <row r="918" spans="1:8" ht="12.75" x14ac:dyDescent="0.2">
      <c r="A918" s="25"/>
      <c r="B918" s="30"/>
      <c r="C918" s="21"/>
      <c r="D918" s="21"/>
      <c r="E918" s="23"/>
      <c r="F918" s="23"/>
      <c r="G918" s="21"/>
      <c r="H918" s="21"/>
    </row>
    <row r="919" spans="1:8" ht="12.75" x14ac:dyDescent="0.2">
      <c r="A919" s="25"/>
      <c r="B919" s="30"/>
      <c r="C919" s="21"/>
      <c r="D919" s="21"/>
      <c r="E919" s="23"/>
      <c r="F919" s="23"/>
      <c r="G919" s="21"/>
      <c r="H919" s="21"/>
    </row>
    <row r="920" spans="1:8" ht="12.75" x14ac:dyDescent="0.2">
      <c r="A920" s="25"/>
      <c r="B920" s="30"/>
      <c r="C920" s="21"/>
      <c r="D920" s="21"/>
      <c r="E920" s="23"/>
      <c r="F920" s="23"/>
      <c r="G920" s="21"/>
      <c r="H920" s="21"/>
    </row>
    <row r="921" spans="1:8" ht="12.75" x14ac:dyDescent="0.2">
      <c r="A921" s="25"/>
      <c r="B921" s="30"/>
      <c r="C921" s="21"/>
      <c r="D921" s="21"/>
      <c r="E921" s="23"/>
      <c r="F921" s="23"/>
      <c r="G921" s="21"/>
      <c r="H921" s="21"/>
    </row>
    <row r="922" spans="1:8" ht="12.75" x14ac:dyDescent="0.2">
      <c r="A922" s="25"/>
      <c r="B922" s="30"/>
      <c r="C922" s="21"/>
      <c r="D922" s="21"/>
      <c r="E922" s="23"/>
      <c r="F922" s="23"/>
      <c r="G922" s="21"/>
      <c r="H922" s="21"/>
    </row>
    <row r="923" spans="1:8" ht="12.75" x14ac:dyDescent="0.2">
      <c r="A923" s="25"/>
      <c r="B923" s="30"/>
      <c r="C923" s="21"/>
      <c r="D923" s="21"/>
      <c r="E923" s="23"/>
      <c r="F923" s="23"/>
      <c r="G923" s="21"/>
      <c r="H923" s="21"/>
    </row>
    <row r="924" spans="1:8" ht="12.75" x14ac:dyDescent="0.2">
      <c r="A924" s="25"/>
      <c r="B924" s="30"/>
      <c r="C924" s="21"/>
      <c r="D924" s="21"/>
      <c r="E924" s="23"/>
      <c r="F924" s="23"/>
      <c r="G924" s="21"/>
      <c r="H924" s="21"/>
    </row>
    <row r="925" spans="1:8" ht="12.75" x14ac:dyDescent="0.2">
      <c r="A925" s="25"/>
      <c r="B925" s="30"/>
      <c r="C925" s="21"/>
      <c r="D925" s="21"/>
      <c r="E925" s="23"/>
      <c r="F925" s="23"/>
      <c r="G925" s="21"/>
      <c r="H925" s="21"/>
    </row>
    <row r="926" spans="1:8" ht="12.75" x14ac:dyDescent="0.2">
      <c r="A926" s="25"/>
      <c r="B926" s="30"/>
      <c r="C926" s="21"/>
      <c r="D926" s="21"/>
      <c r="E926" s="23"/>
      <c r="F926" s="23"/>
      <c r="G926" s="21"/>
      <c r="H926" s="21"/>
    </row>
    <row r="927" spans="1:8" ht="12.75" x14ac:dyDescent="0.2">
      <c r="A927" s="25"/>
      <c r="B927" s="30"/>
      <c r="C927" s="21"/>
      <c r="D927" s="21"/>
      <c r="E927" s="23"/>
      <c r="F927" s="23"/>
      <c r="G927" s="21"/>
      <c r="H927" s="21"/>
    </row>
    <row r="928" spans="1:8" ht="12.75" x14ac:dyDescent="0.2">
      <c r="A928" s="25"/>
      <c r="B928" s="30"/>
      <c r="C928" s="21"/>
      <c r="D928" s="21"/>
      <c r="E928" s="23"/>
      <c r="F928" s="23"/>
      <c r="G928" s="21"/>
      <c r="H928" s="21"/>
    </row>
    <row r="929" spans="1:8" ht="12.75" x14ac:dyDescent="0.2">
      <c r="A929" s="25"/>
      <c r="B929" s="30"/>
      <c r="C929" s="21"/>
      <c r="D929" s="21"/>
      <c r="E929" s="23"/>
      <c r="F929" s="23"/>
      <c r="G929" s="21"/>
      <c r="H929" s="21"/>
    </row>
    <row r="930" spans="1:8" ht="12.75" x14ac:dyDescent="0.2">
      <c r="A930" s="25"/>
      <c r="B930" s="30"/>
      <c r="C930" s="21"/>
      <c r="D930" s="21"/>
      <c r="E930" s="23"/>
      <c r="F930" s="23"/>
      <c r="G930" s="21"/>
      <c r="H930" s="21"/>
    </row>
    <row r="931" spans="1:8" ht="12.75" x14ac:dyDescent="0.2">
      <c r="A931" s="25"/>
      <c r="B931" s="30"/>
      <c r="C931" s="21"/>
      <c r="D931" s="21"/>
      <c r="E931" s="23"/>
      <c r="F931" s="23"/>
      <c r="G931" s="21"/>
      <c r="H931" s="21"/>
    </row>
    <row r="932" spans="1:8" ht="12.75" x14ac:dyDescent="0.2">
      <c r="A932" s="25"/>
      <c r="B932" s="30"/>
      <c r="C932" s="21"/>
      <c r="D932" s="21"/>
      <c r="E932" s="23"/>
      <c r="F932" s="23"/>
      <c r="G932" s="21"/>
      <c r="H932" s="21"/>
    </row>
    <row r="933" spans="1:8" ht="12.75" x14ac:dyDescent="0.2">
      <c r="A933" s="25"/>
      <c r="B933" s="30"/>
      <c r="C933" s="21"/>
      <c r="D933" s="21"/>
      <c r="E933" s="23"/>
      <c r="F933" s="23"/>
      <c r="G933" s="21"/>
      <c r="H933" s="21"/>
    </row>
    <row r="934" spans="1:8" ht="12.75" x14ac:dyDescent="0.2">
      <c r="A934" s="25"/>
      <c r="B934" s="30"/>
      <c r="C934" s="21"/>
      <c r="D934" s="21"/>
      <c r="E934" s="23"/>
      <c r="F934" s="23"/>
      <c r="G934" s="21"/>
      <c r="H934" s="21"/>
    </row>
    <row r="935" spans="1:8" ht="12.75" x14ac:dyDescent="0.2">
      <c r="A935" s="25"/>
      <c r="B935" s="30"/>
      <c r="C935" s="21"/>
      <c r="D935" s="21"/>
      <c r="E935" s="23"/>
      <c r="F935" s="23"/>
      <c r="G935" s="21"/>
      <c r="H935" s="21"/>
    </row>
    <row r="936" spans="1:8" ht="12.75" x14ac:dyDescent="0.2">
      <c r="A936" s="25"/>
      <c r="B936" s="30"/>
      <c r="C936" s="21"/>
      <c r="D936" s="21"/>
      <c r="E936" s="23"/>
      <c r="F936" s="23"/>
      <c r="G936" s="21"/>
      <c r="H936" s="21"/>
    </row>
    <row r="937" spans="1:8" ht="12.75" x14ac:dyDescent="0.2">
      <c r="A937" s="25"/>
      <c r="B937" s="30"/>
      <c r="C937" s="21"/>
      <c r="D937" s="21"/>
      <c r="E937" s="23"/>
      <c r="F937" s="23"/>
      <c r="G937" s="21"/>
      <c r="H937" s="21"/>
    </row>
    <row r="938" spans="1:8" ht="12.75" x14ac:dyDescent="0.2">
      <c r="A938" s="25"/>
      <c r="B938" s="30"/>
      <c r="C938" s="21"/>
      <c r="D938" s="21"/>
      <c r="E938" s="23"/>
      <c r="F938" s="23"/>
      <c r="G938" s="21"/>
      <c r="H938" s="21"/>
    </row>
    <row r="939" spans="1:8" ht="12.75" x14ac:dyDescent="0.2">
      <c r="A939" s="25"/>
      <c r="B939" s="30"/>
      <c r="C939" s="21"/>
      <c r="D939" s="21"/>
      <c r="E939" s="23"/>
      <c r="F939" s="23"/>
      <c r="G939" s="21"/>
      <c r="H939" s="21"/>
    </row>
    <row r="940" spans="1:8" ht="12.75" x14ac:dyDescent="0.2">
      <c r="A940" s="25"/>
      <c r="B940" s="30"/>
      <c r="C940" s="21"/>
      <c r="D940" s="21"/>
      <c r="E940" s="23"/>
      <c r="F940" s="23"/>
      <c r="G940" s="21"/>
      <c r="H940" s="21"/>
    </row>
    <row r="941" spans="1:8" ht="12.75" x14ac:dyDescent="0.2">
      <c r="A941" s="25"/>
      <c r="B941" s="30"/>
      <c r="C941" s="21"/>
      <c r="D941" s="21"/>
      <c r="E941" s="23"/>
      <c r="F941" s="23"/>
      <c r="G941" s="21"/>
      <c r="H941" s="21"/>
    </row>
    <row r="942" spans="1:8" ht="12.75" x14ac:dyDescent="0.2">
      <c r="A942" s="25"/>
      <c r="B942" s="30"/>
      <c r="C942" s="21"/>
      <c r="D942" s="21"/>
      <c r="E942" s="23"/>
      <c r="F942" s="23"/>
      <c r="G942" s="21"/>
      <c r="H942" s="21"/>
    </row>
    <row r="943" spans="1:8" ht="12.75" x14ac:dyDescent="0.2">
      <c r="A943" s="25"/>
      <c r="B943" s="30"/>
      <c r="C943" s="21"/>
      <c r="D943" s="21"/>
      <c r="E943" s="23"/>
      <c r="F943" s="23"/>
      <c r="G943" s="21"/>
      <c r="H943" s="21"/>
    </row>
    <row r="944" spans="1:8" ht="12.75" x14ac:dyDescent="0.2">
      <c r="A944" s="25"/>
      <c r="B944" s="30"/>
      <c r="C944" s="21"/>
      <c r="D944" s="21"/>
      <c r="E944" s="23"/>
      <c r="F944" s="23"/>
      <c r="G944" s="21"/>
      <c r="H944" s="21"/>
    </row>
    <row r="945" spans="1:8" ht="12.75" x14ac:dyDescent="0.2">
      <c r="A945" s="25"/>
      <c r="B945" s="30"/>
      <c r="C945" s="21"/>
      <c r="D945" s="21"/>
      <c r="E945" s="23"/>
      <c r="F945" s="23"/>
      <c r="G945" s="21"/>
      <c r="H945" s="21"/>
    </row>
    <row r="946" spans="1:8" ht="12.75" x14ac:dyDescent="0.2">
      <c r="A946" s="25"/>
      <c r="B946" s="30"/>
      <c r="C946" s="21"/>
      <c r="D946" s="21"/>
      <c r="E946" s="23"/>
      <c r="F946" s="23"/>
      <c r="G946" s="21"/>
      <c r="H946" s="21"/>
    </row>
    <row r="947" spans="1:8" ht="12.75" x14ac:dyDescent="0.2">
      <c r="A947" s="25"/>
      <c r="B947" s="30"/>
      <c r="C947" s="21"/>
      <c r="D947" s="21"/>
      <c r="E947" s="23"/>
      <c r="F947" s="23"/>
      <c r="G947" s="21"/>
      <c r="H947" s="21"/>
    </row>
    <row r="948" spans="1:8" ht="12.75" x14ac:dyDescent="0.2">
      <c r="A948" s="25"/>
      <c r="B948" s="30"/>
      <c r="C948" s="21"/>
      <c r="D948" s="21"/>
      <c r="E948" s="23"/>
      <c r="F948" s="23"/>
      <c r="G948" s="21"/>
      <c r="H948" s="21"/>
    </row>
    <row r="949" spans="1:8" ht="12.75" x14ac:dyDescent="0.2">
      <c r="A949" s="25"/>
      <c r="B949" s="30"/>
      <c r="C949" s="21"/>
      <c r="D949" s="21"/>
      <c r="E949" s="23"/>
      <c r="F949" s="23"/>
      <c r="G949" s="21"/>
      <c r="H949" s="21"/>
    </row>
    <row r="950" spans="1:8" ht="12.75" x14ac:dyDescent="0.2">
      <c r="A950" s="25"/>
      <c r="B950" s="30"/>
      <c r="C950" s="21"/>
      <c r="D950" s="21"/>
      <c r="E950" s="23"/>
      <c r="F950" s="23"/>
      <c r="G950" s="21"/>
      <c r="H950" s="21"/>
    </row>
    <row r="951" spans="1:8" ht="12.75" x14ac:dyDescent="0.2">
      <c r="A951" s="25"/>
      <c r="B951" s="30"/>
      <c r="C951" s="21"/>
      <c r="D951" s="21"/>
      <c r="E951" s="23"/>
      <c r="F951" s="23"/>
      <c r="G951" s="21"/>
      <c r="H951" s="21"/>
    </row>
    <row r="952" spans="1:8" ht="12.75" x14ac:dyDescent="0.2">
      <c r="A952" s="25"/>
      <c r="B952" s="30"/>
      <c r="C952" s="21"/>
      <c r="D952" s="21"/>
      <c r="E952" s="23"/>
      <c r="F952" s="23"/>
      <c r="G952" s="21"/>
      <c r="H952" s="21"/>
    </row>
    <row r="953" spans="1:8" ht="12.75" x14ac:dyDescent="0.2">
      <c r="A953" s="25"/>
      <c r="B953" s="30"/>
      <c r="C953" s="21"/>
      <c r="D953" s="21"/>
      <c r="E953" s="23"/>
      <c r="F953" s="23"/>
      <c r="G953" s="21"/>
      <c r="H953" s="21"/>
    </row>
    <row r="954" spans="1:8" ht="12.75" x14ac:dyDescent="0.2">
      <c r="A954" s="25"/>
      <c r="B954" s="30"/>
      <c r="C954" s="21"/>
      <c r="D954" s="21"/>
      <c r="E954" s="23"/>
      <c r="F954" s="23"/>
      <c r="G954" s="21"/>
      <c r="H954" s="21"/>
    </row>
    <row r="955" spans="1:8" ht="12.75" x14ac:dyDescent="0.2">
      <c r="A955" s="25"/>
      <c r="B955" s="30"/>
      <c r="C955" s="21"/>
      <c r="D955" s="21"/>
      <c r="E955" s="23"/>
      <c r="F955" s="23"/>
      <c r="G955" s="21"/>
      <c r="H955" s="21"/>
    </row>
    <row r="956" spans="1:8" ht="12.75" x14ac:dyDescent="0.2">
      <c r="A956" s="25"/>
      <c r="B956" s="30"/>
      <c r="C956" s="21"/>
      <c r="D956" s="21"/>
      <c r="E956" s="23"/>
      <c r="F956" s="23"/>
      <c r="G956" s="21"/>
      <c r="H956" s="21"/>
    </row>
    <row r="957" spans="1:8" ht="12.75" x14ac:dyDescent="0.2">
      <c r="A957" s="25"/>
      <c r="B957" s="30"/>
      <c r="C957" s="21"/>
      <c r="D957" s="21"/>
      <c r="E957" s="23"/>
      <c r="F957" s="23"/>
      <c r="G957" s="21"/>
      <c r="H957" s="21"/>
    </row>
    <row r="958" spans="1:8" ht="12.75" x14ac:dyDescent="0.2">
      <c r="A958" s="25"/>
      <c r="B958" s="30"/>
      <c r="C958" s="21"/>
      <c r="D958" s="21"/>
      <c r="E958" s="23"/>
      <c r="F958" s="23"/>
      <c r="G958" s="21"/>
      <c r="H958" s="21"/>
    </row>
    <row r="959" spans="1:8" ht="12.75" x14ac:dyDescent="0.2">
      <c r="A959" s="25"/>
      <c r="B959" s="30"/>
      <c r="C959" s="21"/>
      <c r="D959" s="21"/>
      <c r="E959" s="23"/>
      <c r="F959" s="23"/>
      <c r="G959" s="21"/>
      <c r="H959" s="21"/>
    </row>
    <row r="960" spans="1:8" ht="12.75" x14ac:dyDescent="0.2">
      <c r="A960" s="25"/>
      <c r="B960" s="30"/>
      <c r="C960" s="21"/>
      <c r="D960" s="21"/>
      <c r="E960" s="23"/>
      <c r="F960" s="23"/>
      <c r="G960" s="21"/>
      <c r="H960" s="21"/>
    </row>
    <row r="961" spans="1:8" ht="12.75" x14ac:dyDescent="0.2">
      <c r="A961" s="25"/>
      <c r="B961" s="30"/>
      <c r="C961" s="21"/>
      <c r="D961" s="21"/>
      <c r="E961" s="23"/>
      <c r="F961" s="23"/>
      <c r="G961" s="21"/>
      <c r="H961" s="21"/>
    </row>
    <row r="962" spans="1:8" ht="12.75" x14ac:dyDescent="0.2">
      <c r="A962" s="25"/>
      <c r="B962" s="30"/>
      <c r="C962" s="21"/>
      <c r="D962" s="21"/>
      <c r="E962" s="23"/>
      <c r="F962" s="23"/>
      <c r="G962" s="21"/>
      <c r="H962" s="21"/>
    </row>
    <row r="963" spans="1:8" ht="12.75" x14ac:dyDescent="0.2">
      <c r="A963" s="25"/>
      <c r="B963" s="30"/>
      <c r="C963" s="21"/>
      <c r="D963" s="21"/>
      <c r="E963" s="23"/>
      <c r="F963" s="23"/>
      <c r="G963" s="21"/>
      <c r="H963" s="21"/>
    </row>
    <row r="964" spans="1:8" ht="12.75" x14ac:dyDescent="0.2">
      <c r="A964" s="25"/>
      <c r="B964" s="30"/>
      <c r="C964" s="21"/>
      <c r="D964" s="21"/>
      <c r="E964" s="23"/>
      <c r="F964" s="23"/>
      <c r="G964" s="21"/>
      <c r="H964" s="21"/>
    </row>
    <row r="965" spans="1:8" ht="12.75" x14ac:dyDescent="0.2">
      <c r="A965" s="25"/>
      <c r="B965" s="30"/>
      <c r="C965" s="21"/>
      <c r="D965" s="21"/>
      <c r="E965" s="23"/>
      <c r="F965" s="23"/>
      <c r="G965" s="21"/>
      <c r="H965" s="21"/>
    </row>
    <row r="966" spans="1:8" ht="12.75" x14ac:dyDescent="0.2">
      <c r="A966" s="25"/>
      <c r="B966" s="30"/>
      <c r="C966" s="21"/>
      <c r="D966" s="21"/>
      <c r="E966" s="23"/>
      <c r="F966" s="23"/>
      <c r="G966" s="21"/>
      <c r="H966" s="21"/>
    </row>
    <row r="967" spans="1:8" ht="12.75" x14ac:dyDescent="0.2">
      <c r="A967" s="25"/>
      <c r="B967" s="30"/>
      <c r="C967" s="21"/>
      <c r="D967" s="21"/>
      <c r="E967" s="23"/>
      <c r="F967" s="23"/>
      <c r="G967" s="21"/>
      <c r="H967" s="21"/>
    </row>
    <row r="968" spans="1:8" ht="12.75" x14ac:dyDescent="0.2">
      <c r="A968" s="25"/>
      <c r="B968" s="30"/>
      <c r="C968" s="21"/>
      <c r="D968" s="21"/>
      <c r="E968" s="23"/>
      <c r="F968" s="23"/>
      <c r="G968" s="21"/>
      <c r="H968" s="21"/>
    </row>
    <row r="969" spans="1:8" ht="12.75" x14ac:dyDescent="0.2">
      <c r="A969" s="25"/>
      <c r="B969" s="30"/>
      <c r="C969" s="21"/>
      <c r="D969" s="21"/>
      <c r="E969" s="23"/>
      <c r="F969" s="23"/>
      <c r="G969" s="21"/>
      <c r="H969" s="21"/>
    </row>
    <row r="970" spans="1:8" ht="12.75" x14ac:dyDescent="0.2">
      <c r="A970" s="25"/>
      <c r="B970" s="30"/>
      <c r="C970" s="21"/>
      <c r="D970" s="21"/>
      <c r="E970" s="23"/>
      <c r="F970" s="23"/>
      <c r="G970" s="21"/>
      <c r="H970" s="21"/>
    </row>
    <row r="971" spans="1:8" ht="12.75" x14ac:dyDescent="0.2">
      <c r="A971" s="25"/>
      <c r="B971" s="30"/>
      <c r="C971" s="21"/>
      <c r="D971" s="21"/>
      <c r="E971" s="23"/>
      <c r="F971" s="23"/>
      <c r="G971" s="21"/>
      <c r="H971" s="21"/>
    </row>
    <row r="972" spans="1:8" ht="12.75" x14ac:dyDescent="0.2">
      <c r="A972" s="25"/>
      <c r="B972" s="30"/>
      <c r="C972" s="21"/>
      <c r="D972" s="21"/>
      <c r="E972" s="23"/>
      <c r="F972" s="23"/>
      <c r="G972" s="21"/>
      <c r="H972" s="21"/>
    </row>
    <row r="973" spans="1:8" ht="12.75" x14ac:dyDescent="0.2">
      <c r="A973" s="25"/>
      <c r="B973" s="30"/>
      <c r="C973" s="21"/>
      <c r="D973" s="21"/>
      <c r="E973" s="23"/>
      <c r="F973" s="23"/>
      <c r="G973" s="21"/>
      <c r="H973" s="21"/>
    </row>
    <row r="974" spans="1:8" ht="12.75" x14ac:dyDescent="0.2">
      <c r="A974" s="25"/>
      <c r="B974" s="30"/>
      <c r="C974" s="21"/>
      <c r="D974" s="21"/>
      <c r="E974" s="23"/>
      <c r="F974" s="23"/>
      <c r="G974" s="21"/>
      <c r="H974" s="21"/>
    </row>
    <row r="975" spans="1:8" ht="12.75" x14ac:dyDescent="0.2">
      <c r="A975" s="25"/>
      <c r="B975" s="30"/>
      <c r="C975" s="21"/>
      <c r="D975" s="21"/>
      <c r="E975" s="23"/>
      <c r="F975" s="23"/>
      <c r="G975" s="21"/>
      <c r="H975" s="21"/>
    </row>
    <row r="976" spans="1:8" ht="12.75" x14ac:dyDescent="0.2">
      <c r="A976" s="25"/>
      <c r="B976" s="30"/>
      <c r="C976" s="21"/>
      <c r="D976" s="21"/>
      <c r="E976" s="23"/>
      <c r="F976" s="23"/>
      <c r="G976" s="21"/>
      <c r="H976" s="21"/>
    </row>
    <row r="977" spans="1:8" ht="12.75" x14ac:dyDescent="0.2">
      <c r="A977" s="25"/>
      <c r="B977" s="30"/>
      <c r="C977" s="21"/>
      <c r="D977" s="21"/>
      <c r="E977" s="23"/>
      <c r="F977" s="23"/>
      <c r="G977" s="21"/>
      <c r="H977" s="21"/>
    </row>
    <row r="978" spans="1:8" ht="12.75" x14ac:dyDescent="0.2">
      <c r="A978" s="25"/>
      <c r="B978" s="30"/>
      <c r="C978" s="21"/>
      <c r="D978" s="21"/>
      <c r="E978" s="23"/>
      <c r="F978" s="23"/>
      <c r="G978" s="21"/>
      <c r="H978" s="21"/>
    </row>
    <row r="979" spans="1:8" ht="12.75" x14ac:dyDescent="0.2">
      <c r="A979" s="25"/>
      <c r="B979" s="30"/>
      <c r="C979" s="21"/>
      <c r="D979" s="21"/>
      <c r="E979" s="23"/>
      <c r="F979" s="23"/>
      <c r="G979" s="21"/>
      <c r="H979" s="21"/>
    </row>
    <row r="980" spans="1:8" ht="12.75" x14ac:dyDescent="0.2">
      <c r="A980" s="25"/>
      <c r="B980" s="30"/>
      <c r="C980" s="21"/>
      <c r="D980" s="21"/>
      <c r="E980" s="23"/>
      <c r="F980" s="23"/>
      <c r="G980" s="21"/>
      <c r="H980" s="21"/>
    </row>
    <row r="981" spans="1:8" ht="12.75" x14ac:dyDescent="0.2">
      <c r="A981" s="25"/>
      <c r="B981" s="30"/>
      <c r="C981" s="21"/>
      <c r="D981" s="21"/>
      <c r="E981" s="23"/>
      <c r="F981" s="23"/>
      <c r="G981" s="21"/>
      <c r="H981" s="21"/>
    </row>
    <row r="982" spans="1:8" ht="12.75" x14ac:dyDescent="0.2">
      <c r="A982" s="25"/>
      <c r="B982" s="30"/>
      <c r="C982" s="21"/>
      <c r="D982" s="21"/>
      <c r="E982" s="23"/>
      <c r="F982" s="23"/>
      <c r="G982" s="21"/>
      <c r="H982" s="21"/>
    </row>
    <row r="983" spans="1:8" ht="12.75" x14ac:dyDescent="0.2">
      <c r="A983" s="25"/>
      <c r="B983" s="30"/>
      <c r="C983" s="21"/>
      <c r="D983" s="21"/>
      <c r="E983" s="23"/>
      <c r="F983" s="23"/>
      <c r="G983" s="21"/>
      <c r="H983" s="21"/>
    </row>
    <row r="984" spans="1:8" ht="12.75" x14ac:dyDescent="0.2">
      <c r="A984" s="25"/>
      <c r="B984" s="30"/>
      <c r="C984" s="21"/>
      <c r="D984" s="21"/>
      <c r="E984" s="23"/>
      <c r="F984" s="23"/>
      <c r="G984" s="21"/>
      <c r="H984" s="21"/>
    </row>
    <row r="985" spans="1:8" ht="12.75" x14ac:dyDescent="0.2">
      <c r="A985" s="25"/>
      <c r="B985" s="30"/>
      <c r="C985" s="21"/>
      <c r="D985" s="21"/>
      <c r="E985" s="23"/>
      <c r="F985" s="23"/>
      <c r="G985" s="21"/>
      <c r="H985" s="21"/>
    </row>
    <row r="986" spans="1:8" ht="12.75" x14ac:dyDescent="0.2">
      <c r="A986" s="25"/>
      <c r="B986" s="30"/>
      <c r="C986" s="21"/>
      <c r="D986" s="21"/>
      <c r="E986" s="23"/>
      <c r="F986" s="23"/>
      <c r="G986" s="21"/>
      <c r="H986" s="21"/>
    </row>
    <row r="987" spans="1:8" ht="12.75" x14ac:dyDescent="0.2">
      <c r="A987" s="25"/>
      <c r="B987" s="30"/>
      <c r="C987" s="21"/>
      <c r="D987" s="21"/>
      <c r="E987" s="23"/>
      <c r="F987" s="23"/>
      <c r="G987" s="21"/>
      <c r="H987" s="21"/>
    </row>
    <row r="988" spans="1:8" ht="12.75" x14ac:dyDescent="0.2">
      <c r="A988" s="25"/>
      <c r="B988" s="30"/>
      <c r="C988" s="21"/>
      <c r="D988" s="21"/>
      <c r="E988" s="23"/>
      <c r="F988" s="23"/>
      <c r="G988" s="21"/>
      <c r="H988" s="21"/>
    </row>
    <row r="989" spans="1:8" ht="12.75" x14ac:dyDescent="0.2">
      <c r="A989" s="25"/>
      <c r="B989" s="30"/>
      <c r="C989" s="21"/>
      <c r="D989" s="21"/>
      <c r="E989" s="23"/>
      <c r="F989" s="23"/>
      <c r="G989" s="21"/>
      <c r="H989" s="21"/>
    </row>
    <row r="990" spans="1:8" ht="12.75" x14ac:dyDescent="0.2">
      <c r="A990" s="25"/>
      <c r="B990" s="30"/>
      <c r="C990" s="21"/>
      <c r="D990" s="21"/>
      <c r="E990" s="23"/>
      <c r="F990" s="23"/>
      <c r="G990" s="21"/>
      <c r="H990" s="21"/>
    </row>
    <row r="991" spans="1:8" ht="12.75" x14ac:dyDescent="0.2">
      <c r="A991" s="25"/>
      <c r="B991" s="30"/>
      <c r="C991" s="21"/>
      <c r="D991" s="21"/>
      <c r="E991" s="23"/>
      <c r="F991" s="23"/>
      <c r="G991" s="21"/>
      <c r="H991" s="21"/>
    </row>
    <row r="992" spans="1:8" ht="12.75" x14ac:dyDescent="0.2">
      <c r="A992" s="25"/>
      <c r="B992" s="30"/>
      <c r="C992" s="21"/>
      <c r="D992" s="21"/>
      <c r="E992" s="23"/>
      <c r="F992" s="23"/>
      <c r="G992" s="21"/>
      <c r="H992" s="21"/>
    </row>
    <row r="993" spans="1:8" ht="12.75" x14ac:dyDescent="0.2">
      <c r="A993" s="25"/>
      <c r="B993" s="30"/>
      <c r="C993" s="21"/>
      <c r="D993" s="21"/>
      <c r="E993" s="23"/>
      <c r="F993" s="23"/>
      <c r="G993" s="21"/>
      <c r="H993" s="21"/>
    </row>
    <row r="994" spans="1:8" ht="12.75" x14ac:dyDescent="0.2">
      <c r="A994" s="25"/>
      <c r="B994" s="30"/>
      <c r="C994" s="21"/>
      <c r="D994" s="21"/>
      <c r="E994" s="23"/>
      <c r="F994" s="23"/>
      <c r="G994" s="21"/>
      <c r="H994" s="21"/>
    </row>
    <row r="995" spans="1:8" ht="12.75" x14ac:dyDescent="0.2">
      <c r="A995" s="25"/>
      <c r="B995" s="30"/>
      <c r="C995" s="21"/>
      <c r="D995" s="21"/>
      <c r="E995" s="23"/>
      <c r="F995" s="23"/>
      <c r="G995" s="21"/>
      <c r="H995" s="21"/>
    </row>
    <row r="996" spans="1:8" ht="12.75" x14ac:dyDescent="0.2">
      <c r="A996" s="25"/>
      <c r="B996" s="30"/>
      <c r="C996" s="21"/>
      <c r="D996" s="21"/>
      <c r="E996" s="23"/>
      <c r="F996" s="23"/>
      <c r="G996" s="21"/>
      <c r="H996" s="21"/>
    </row>
    <row r="997" spans="1:8" ht="12.75" x14ac:dyDescent="0.2">
      <c r="A997" s="25"/>
      <c r="B997" s="30"/>
      <c r="C997" s="21"/>
      <c r="D997" s="21"/>
      <c r="E997" s="23"/>
      <c r="F997" s="23"/>
      <c r="G997" s="21"/>
      <c r="H997" s="21"/>
    </row>
    <row r="998" spans="1:8" ht="12.75" x14ac:dyDescent="0.2">
      <c r="A998" s="25"/>
      <c r="B998" s="30"/>
      <c r="C998" s="21"/>
      <c r="D998" s="21"/>
      <c r="E998" s="23"/>
      <c r="F998" s="23"/>
      <c r="G998" s="21"/>
      <c r="H998" s="21"/>
    </row>
    <row r="999" spans="1:8" ht="12.75" x14ac:dyDescent="0.2">
      <c r="A999" s="25"/>
      <c r="B999" s="30"/>
      <c r="C999" s="21"/>
      <c r="D999" s="21"/>
      <c r="E999" s="23"/>
      <c r="F999" s="23"/>
      <c r="G999" s="21"/>
      <c r="H999" s="21"/>
    </row>
    <row r="1000" spans="1:8" ht="12.75" x14ac:dyDescent="0.2">
      <c r="A1000" s="25"/>
      <c r="B1000" s="30"/>
      <c r="C1000" s="21"/>
      <c r="D1000" s="21"/>
      <c r="E1000" s="23"/>
      <c r="F1000" s="23"/>
      <c r="G1000" s="21"/>
      <c r="H1000" s="21"/>
    </row>
  </sheetData>
  <conditionalFormatting sqref="A2:N509">
    <cfRule type="expression" dxfId="90" priority="11">
      <formula>$K2 &lt; $J2</formula>
    </cfRule>
    <cfRule type="expression" dxfId="89" priority="12">
      <formula>$K2&gt;$J2</formula>
    </cfRule>
    <cfRule type="expression" dxfId="88" priority="13">
      <formula>$K2 =$J2</formula>
    </cfRule>
  </conditionalFormatting>
  <dataValidations count="1">
    <dataValidation type="custom" allowBlank="1" showDropDown="1" sqref="B510:B1000" xr:uid="{00000000-0002-0000-0100-000001000000}">
      <formula1>OR(NOT(ISERROR(DATEVALUE(B510))), AND(ISNUMBER(B510), LEFT(CELL("format", B510))="D"))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Directors!$A$2:$A$446</xm:f>
          </x14:formula1>
          <xm:sqref>D2:D1000</xm:sqref>
        </x14:dataValidation>
        <x14:dataValidation type="list" allowBlank="1" xr:uid="{00000000-0002-0000-0100-000002000000}">
          <x14:formula1>
            <xm:f>Genres!$A$2:$A$19</xm:f>
          </x14:formula1>
          <xm:sqref>C2:C1000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72ED-B6F4-46A7-AF76-C8CBB3AF9893}">
  <dimension ref="A2:AA35"/>
  <sheetViews>
    <sheetView topLeftCell="I1" zoomScale="83" zoomScaleNormal="85" workbookViewId="0">
      <selection activeCell="Y3" sqref="Y3:Z20"/>
    </sheetView>
  </sheetViews>
  <sheetFormatPr defaultRowHeight="12.75" x14ac:dyDescent="0.2"/>
  <cols>
    <col min="1" max="1" width="37.7109375" bestFit="1" customWidth="1"/>
    <col min="2" max="2" width="30.28515625" bestFit="1" customWidth="1"/>
    <col min="3" max="4" width="16.7109375" bestFit="1" customWidth="1"/>
    <col min="5" max="5" width="37.85546875" bestFit="1" customWidth="1"/>
    <col min="6" max="6" width="37.42578125" bestFit="1" customWidth="1"/>
    <col min="7" max="7" width="37.42578125" customWidth="1"/>
    <col min="8" max="8" width="17.42578125" bestFit="1" customWidth="1"/>
    <col min="9" max="9" width="16.7109375" bestFit="1" customWidth="1"/>
    <col min="10" max="10" width="30.28515625" bestFit="1" customWidth="1"/>
    <col min="11" max="12" width="18.42578125" bestFit="1" customWidth="1"/>
    <col min="13" max="13" width="16.42578125" customWidth="1"/>
    <col min="14" max="15" width="20.42578125" customWidth="1"/>
    <col min="16" max="16" width="20.42578125" bestFit="1" customWidth="1"/>
    <col min="17" max="17" width="15" bestFit="1" customWidth="1"/>
    <col min="18" max="18" width="30.28515625" bestFit="1" customWidth="1"/>
    <col min="19" max="19" width="18.7109375" bestFit="1" customWidth="1"/>
    <col min="22" max="22" width="15" bestFit="1" customWidth="1"/>
    <col min="23" max="23" width="30.28515625" bestFit="1" customWidth="1"/>
    <col min="24" max="24" width="19.42578125" bestFit="1" customWidth="1"/>
    <col min="25" max="25" width="16.7109375" bestFit="1" customWidth="1"/>
    <col min="26" max="26" width="19.42578125" bestFit="1" customWidth="1"/>
    <col min="27" max="27" width="19.140625" customWidth="1"/>
    <col min="28" max="28" width="18.42578125" bestFit="1" customWidth="1"/>
  </cols>
  <sheetData>
    <row r="2" spans="1:27" x14ac:dyDescent="0.2">
      <c r="A2" t="str">
        <f ca="1">VLOOKUP(1, D4:G13, 2,0)</f>
        <v>Despicable Me 2</v>
      </c>
      <c r="B2" s="41">
        <f ca="1">VLOOKUP(1, D4:G13, 3,0)</f>
        <v>970800000</v>
      </c>
      <c r="C2" s="41">
        <f ca="1">VLOOKUP(1, D4:G13, 4,0)</f>
        <v>894800000</v>
      </c>
      <c r="J2" t="s">
        <v>2867</v>
      </c>
      <c r="K2" t="str">
        <f ca="1">VLOOKUP(1, L4:O13, 2, 0)</f>
        <v>Chris Renaud</v>
      </c>
      <c r="L2" s="41">
        <f ca="1">VLOOKUP(1, L4:O13, 3, 0)</f>
        <v>2044500000</v>
      </c>
      <c r="M2" s="41">
        <f ca="1">VLOOKUP(1, L4:O13, 4, 0)</f>
        <v>1823500000</v>
      </c>
    </row>
    <row r="3" spans="1:27" x14ac:dyDescent="0.2">
      <c r="A3" s="32" t="s">
        <v>2844</v>
      </c>
      <c r="B3" t="s">
        <v>2845</v>
      </c>
      <c r="C3" t="s">
        <v>2846</v>
      </c>
      <c r="D3" s="39" t="s">
        <v>2868</v>
      </c>
      <c r="E3" s="39" t="s">
        <v>2869</v>
      </c>
      <c r="F3" s="39" t="s">
        <v>2865</v>
      </c>
      <c r="G3" s="39" t="s">
        <v>2866</v>
      </c>
      <c r="I3" s="32" t="s">
        <v>2844</v>
      </c>
      <c r="J3" t="s">
        <v>2845</v>
      </c>
      <c r="K3" t="s">
        <v>2846</v>
      </c>
      <c r="L3" t="s">
        <v>2868</v>
      </c>
      <c r="M3" t="s">
        <v>2840</v>
      </c>
      <c r="N3" t="s">
        <v>2865</v>
      </c>
      <c r="O3" t="s">
        <v>2866</v>
      </c>
      <c r="Q3" s="32" t="s">
        <v>2844</v>
      </c>
      <c r="R3" t="s">
        <v>2847</v>
      </c>
      <c r="V3" s="32" t="s">
        <v>2844</v>
      </c>
      <c r="W3" s="34" t="s">
        <v>2845</v>
      </c>
      <c r="X3" s="34" t="s">
        <v>2846</v>
      </c>
      <c r="Y3" s="34" t="s">
        <v>2839</v>
      </c>
      <c r="Z3" s="34" t="s">
        <v>2865</v>
      </c>
      <c r="AA3" s="34" t="s">
        <v>2866</v>
      </c>
    </row>
    <row r="4" spans="1:27" x14ac:dyDescent="0.2">
      <c r="A4" s="33" t="s">
        <v>2554</v>
      </c>
      <c r="B4" s="35">
        <v>829700000</v>
      </c>
      <c r="C4" s="35">
        <v>709700000</v>
      </c>
      <c r="D4">
        <f ca="1">RANK(F4,$F$4:$F$13)</f>
        <v>5</v>
      </c>
      <c r="E4" t="str">
        <f ca="1">OFFSET($A3,1,0)</f>
        <v>The Twilight Saga: Breaking Dawn – Part 2</v>
      </c>
      <c r="F4" s="41">
        <f ca="1">OFFSET($A3,1,1)</f>
        <v>829700000</v>
      </c>
      <c r="G4" s="41">
        <f ca="1">OFFSET($A3,1,2)</f>
        <v>709700000</v>
      </c>
      <c r="I4" s="33" t="s">
        <v>1022</v>
      </c>
      <c r="J4" s="36">
        <v>1123200000</v>
      </c>
      <c r="K4" s="36">
        <v>929200000</v>
      </c>
      <c r="L4">
        <f ca="1">RANK(N4, $N$4:$N$13)</f>
        <v>5</v>
      </c>
      <c r="M4" t="str">
        <f t="shared" ref="M4:M13" ca="1" si="0">OFFSET($I$3,1,0,COUNT($J$3:$J$13))</f>
        <v>Steve Martino</v>
      </c>
      <c r="N4" s="38">
        <f ca="1">OFFSET($I$3,1,1,COUNT($J$3:$J$13))</f>
        <v>1123200000</v>
      </c>
      <c r="O4" s="38">
        <f ca="1">OFFSET($I$3,1,2,COUNT($J$3:$J$13))</f>
        <v>929200000</v>
      </c>
      <c r="Q4" s="33" t="s">
        <v>221</v>
      </c>
      <c r="R4" s="34">
        <v>1</v>
      </c>
      <c r="S4" t="str">
        <f ca="1">OFFSET(Q3,1,0,COUNT(R3:R16))</f>
        <v>Documentary</v>
      </c>
      <c r="T4">
        <f ca="1">OFFSET(R3,1,0)</f>
        <v>1</v>
      </c>
      <c r="V4" s="33" t="s">
        <v>15</v>
      </c>
      <c r="W4" s="36">
        <v>2191000000</v>
      </c>
      <c r="X4" s="36">
        <v>1659100000</v>
      </c>
      <c r="Y4" t="str">
        <f ca="1">OFFSET(V3,1,0)</f>
        <v>Thriller</v>
      </c>
      <c r="Z4" s="38">
        <f t="shared" ref="Z4:AA4" ca="1" si="1">OFFSET(W3,1,0)</f>
        <v>2191000000</v>
      </c>
      <c r="AA4" s="38">
        <f t="shared" ca="1" si="1"/>
        <v>1659100000</v>
      </c>
    </row>
    <row r="5" spans="1:27" x14ac:dyDescent="0.2">
      <c r="A5" s="33" t="s">
        <v>279</v>
      </c>
      <c r="B5" s="35">
        <v>872700000</v>
      </c>
      <c r="C5" s="35">
        <v>622700000</v>
      </c>
      <c r="D5">
        <f t="shared" ref="D5:D13" ca="1" si="2">RANK(F5,$F$4:$F$13)</f>
        <v>4</v>
      </c>
      <c r="E5" t="str">
        <f t="shared" ref="E5:E13" ca="1" si="3">OFFSET($A4,1,0)</f>
        <v>Batman v Superman: Dawn of Justice</v>
      </c>
      <c r="F5" s="41">
        <f t="shared" ref="F5:F13" ca="1" si="4">OFFSET($A4,1,1)</f>
        <v>872700000</v>
      </c>
      <c r="G5" s="41">
        <f t="shared" ref="G5:G13" ca="1" si="5">OFFSET($A4,1,2)</f>
        <v>622700000</v>
      </c>
      <c r="I5" s="33" t="s">
        <v>2809</v>
      </c>
      <c r="J5" s="36">
        <v>1292500000</v>
      </c>
      <c r="K5" s="36">
        <v>914500000</v>
      </c>
      <c r="L5">
        <f t="shared" ref="L5:L13" ca="1" si="6">RANK(N5, $N$4:$N$13)</f>
        <v>4</v>
      </c>
      <c r="M5" t="str">
        <f t="shared" ca="1" si="0"/>
        <v>Bryan Singer</v>
      </c>
      <c r="N5" s="38">
        <f t="shared" ref="N5:N12" ca="1" si="7">OFFSET($I$3,1,1,COUNT($J$3:$J$13))</f>
        <v>1292500000</v>
      </c>
      <c r="O5" s="38">
        <f t="shared" ref="O5:O13" ca="1" si="8">OFFSET($I$3,1,2,COUNT($J$3:$J$13))</f>
        <v>914500000</v>
      </c>
      <c r="Q5" s="33" t="s">
        <v>969</v>
      </c>
      <c r="R5" s="34">
        <v>3</v>
      </c>
      <c r="S5" t="str">
        <f t="shared" ref="S5:S15" ca="1" si="9">OFFSET(Q4,1,0)</f>
        <v>Animation</v>
      </c>
      <c r="T5">
        <f t="shared" ref="T5:T15" ca="1" si="10">OFFSET(R4,1,0)</f>
        <v>3</v>
      </c>
      <c r="V5" s="33" t="s">
        <v>158</v>
      </c>
      <c r="W5" s="36">
        <v>7152420000</v>
      </c>
      <c r="X5" s="36">
        <v>5325300000</v>
      </c>
      <c r="Y5" t="str">
        <f t="shared" ref="Y5:Y20" ca="1" si="11">OFFSET(V4,1,0)</f>
        <v>Sci-Fi</v>
      </c>
      <c r="Z5" s="38">
        <f t="shared" ref="Z5:Z20" ca="1" si="12">OFFSET(W4,1,0)</f>
        <v>7152420000</v>
      </c>
      <c r="AA5" s="38">
        <f t="shared" ref="AA5:AA20" ca="1" si="13">OFFSET(X4,1,0)</f>
        <v>5325300000</v>
      </c>
    </row>
    <row r="6" spans="1:27" x14ac:dyDescent="0.2">
      <c r="A6" s="33" t="s">
        <v>1020</v>
      </c>
      <c r="B6" s="35">
        <v>877000000</v>
      </c>
      <c r="C6" s="35">
        <v>782000000</v>
      </c>
      <c r="D6">
        <f t="shared" ca="1" si="2"/>
        <v>3</v>
      </c>
      <c r="E6" t="str">
        <f t="shared" ca="1" si="3"/>
        <v>Ice Age: Continental Drift</v>
      </c>
      <c r="F6" s="41">
        <f t="shared" ca="1" si="4"/>
        <v>877000000</v>
      </c>
      <c r="G6" s="41">
        <f t="shared" ca="1" si="5"/>
        <v>782000000</v>
      </c>
      <c r="I6" s="33" t="s">
        <v>2246</v>
      </c>
      <c r="J6" s="36">
        <v>1408800000</v>
      </c>
      <c r="K6" s="36">
        <v>1123800000</v>
      </c>
      <c r="L6">
        <f t="shared" ca="1" si="6"/>
        <v>3</v>
      </c>
      <c r="M6" t="str">
        <f t="shared" ca="1" si="0"/>
        <v>Francis Lawrence</v>
      </c>
      <c r="N6" s="38">
        <f t="shared" ca="1" si="7"/>
        <v>1408800000</v>
      </c>
      <c r="O6" s="38">
        <f t="shared" ca="1" si="8"/>
        <v>1123800000</v>
      </c>
      <c r="Q6" s="33" t="s">
        <v>295</v>
      </c>
      <c r="R6" s="34">
        <v>4</v>
      </c>
      <c r="S6" t="str">
        <f t="shared" ca="1" si="9"/>
        <v>Musical</v>
      </c>
      <c r="T6">
        <f t="shared" ca="1" si="10"/>
        <v>4</v>
      </c>
      <c r="V6" s="33" t="s">
        <v>182</v>
      </c>
      <c r="W6" s="36">
        <v>698170000</v>
      </c>
      <c r="X6" s="36">
        <v>441670000</v>
      </c>
      <c r="Y6" t="str">
        <f t="shared" ca="1" si="11"/>
        <v>Romance</v>
      </c>
      <c r="Z6" s="38">
        <f t="shared" ca="1" si="12"/>
        <v>698170000</v>
      </c>
      <c r="AA6" s="38">
        <f t="shared" ca="1" si="13"/>
        <v>441670000</v>
      </c>
    </row>
    <row r="7" spans="1:27" x14ac:dyDescent="0.2">
      <c r="A7" s="33" t="s">
        <v>2227</v>
      </c>
      <c r="B7" s="35">
        <v>956000000</v>
      </c>
      <c r="C7" s="35">
        <v>706000000</v>
      </c>
      <c r="D7">
        <f t="shared" ca="1" si="2"/>
        <v>2</v>
      </c>
      <c r="E7" t="str">
        <f t="shared" ca="1" si="3"/>
        <v>The Hobbit: The Battle of the Five Armies</v>
      </c>
      <c r="F7" s="41">
        <f t="shared" ca="1" si="4"/>
        <v>956000000</v>
      </c>
      <c r="G7" s="41">
        <f t="shared" ca="1" si="5"/>
        <v>706000000</v>
      </c>
      <c r="I7" s="33" t="s">
        <v>281</v>
      </c>
      <c r="J7" s="36">
        <v>1540700000</v>
      </c>
      <c r="K7" s="36">
        <v>1065700000</v>
      </c>
      <c r="L7">
        <f t="shared" ca="1" si="6"/>
        <v>2</v>
      </c>
      <c r="M7" t="str">
        <f t="shared" ca="1" si="0"/>
        <v>Zack Snyder</v>
      </c>
      <c r="N7" s="38">
        <f t="shared" ca="1" si="7"/>
        <v>1540700000</v>
      </c>
      <c r="O7" s="38">
        <f t="shared" ca="1" si="8"/>
        <v>1065700000</v>
      </c>
      <c r="Q7" s="33" t="s">
        <v>322</v>
      </c>
      <c r="R7" s="34">
        <v>5</v>
      </c>
      <c r="S7" t="str">
        <f t="shared" ca="1" si="9"/>
        <v>Mystery</v>
      </c>
      <c r="T7">
        <f t="shared" ca="1" si="10"/>
        <v>5</v>
      </c>
      <c r="V7" s="33" t="s">
        <v>870</v>
      </c>
      <c r="W7" s="36">
        <v>258400000</v>
      </c>
      <c r="X7" s="36">
        <v>187400000</v>
      </c>
      <c r="Y7" t="str">
        <f t="shared" ca="1" si="11"/>
        <v>Religious</v>
      </c>
      <c r="Z7" s="38">
        <f t="shared" ca="1" si="12"/>
        <v>258400000</v>
      </c>
      <c r="AA7" s="38">
        <f t="shared" ca="1" si="13"/>
        <v>187400000</v>
      </c>
    </row>
    <row r="8" spans="1:27" x14ac:dyDescent="0.2">
      <c r="A8" s="33" t="s">
        <v>596</v>
      </c>
      <c r="B8" s="35">
        <v>970800000</v>
      </c>
      <c r="C8" s="35">
        <v>894800000</v>
      </c>
      <c r="D8">
        <f t="shared" ca="1" si="2"/>
        <v>1</v>
      </c>
      <c r="E8" t="str">
        <f t="shared" ca="1" si="3"/>
        <v>Despicable Me 2</v>
      </c>
      <c r="F8" s="41">
        <f t="shared" ca="1" si="4"/>
        <v>970800000</v>
      </c>
      <c r="G8" s="41">
        <f t="shared" ca="1" si="5"/>
        <v>894800000</v>
      </c>
      <c r="I8" s="33" t="s">
        <v>598</v>
      </c>
      <c r="J8" s="36">
        <v>2044500000</v>
      </c>
      <c r="K8" s="36">
        <v>1823500000</v>
      </c>
      <c r="L8">
        <f t="shared" ca="1" si="6"/>
        <v>1</v>
      </c>
      <c r="M8" t="str">
        <f t="shared" ca="1" si="0"/>
        <v>Chris Renaud</v>
      </c>
      <c r="N8" s="38">
        <f t="shared" ca="1" si="7"/>
        <v>2044500000</v>
      </c>
      <c r="O8" s="38">
        <f t="shared" ca="1" si="8"/>
        <v>1823500000</v>
      </c>
      <c r="Q8" s="33" t="s">
        <v>870</v>
      </c>
      <c r="R8" s="34">
        <v>7</v>
      </c>
      <c r="S8" t="str">
        <f t="shared" ca="1" si="9"/>
        <v>Religious</v>
      </c>
      <c r="T8">
        <f t="shared" ca="1" si="10"/>
        <v>7</v>
      </c>
      <c r="V8" s="33" t="s">
        <v>322</v>
      </c>
      <c r="W8" s="36">
        <v>483900000</v>
      </c>
      <c r="X8" s="36">
        <v>370900000</v>
      </c>
      <c r="Y8" t="str">
        <f t="shared" ca="1" si="11"/>
        <v>Mystery</v>
      </c>
      <c r="Z8" s="38">
        <f t="shared" ca="1" si="12"/>
        <v>483900000</v>
      </c>
      <c r="AA8" s="38">
        <f t="shared" ca="1" si="13"/>
        <v>370900000</v>
      </c>
    </row>
    <row r="9" spans="1:27" x14ac:dyDescent="0.2">
      <c r="F9" s="38"/>
      <c r="G9" s="38"/>
      <c r="N9" s="38"/>
      <c r="O9" s="38"/>
      <c r="Q9" s="33" t="s">
        <v>53</v>
      </c>
      <c r="R9" s="34">
        <v>10</v>
      </c>
      <c r="S9" t="str">
        <f t="shared" ca="1" si="9"/>
        <v>Fantasy</v>
      </c>
      <c r="T9">
        <f t="shared" ca="1" si="10"/>
        <v>10</v>
      </c>
      <c r="V9" s="33" t="s">
        <v>295</v>
      </c>
      <c r="W9" s="36">
        <v>520000000</v>
      </c>
      <c r="X9" s="36">
        <v>359000000</v>
      </c>
      <c r="Y9" t="str">
        <f t="shared" ca="1" si="11"/>
        <v>Musical</v>
      </c>
      <c r="Z9" s="38">
        <f t="shared" ca="1" si="12"/>
        <v>520000000</v>
      </c>
      <c r="AA9" s="38">
        <f t="shared" ca="1" si="13"/>
        <v>359000000</v>
      </c>
    </row>
    <row r="10" spans="1:27" x14ac:dyDescent="0.2">
      <c r="F10" s="38"/>
      <c r="G10" s="38"/>
      <c r="N10" s="38"/>
      <c r="O10" s="38"/>
      <c r="Q10" s="33" t="s">
        <v>190</v>
      </c>
      <c r="R10" s="34">
        <v>12</v>
      </c>
      <c r="S10" t="str">
        <f t="shared" ca="1" si="9"/>
        <v>Family</v>
      </c>
      <c r="T10">
        <f t="shared" ca="1" si="10"/>
        <v>12</v>
      </c>
      <c r="V10" s="33" t="s">
        <v>16</v>
      </c>
      <c r="W10" s="36">
        <v>3252800000</v>
      </c>
      <c r="X10" s="36">
        <v>2621200000</v>
      </c>
      <c r="Y10" t="str">
        <f t="shared" ca="1" si="11"/>
        <v>Horror</v>
      </c>
      <c r="Z10" s="38">
        <f t="shared" ca="1" si="12"/>
        <v>3252800000</v>
      </c>
      <c r="AA10" s="38">
        <f t="shared" ca="1" si="13"/>
        <v>2621200000</v>
      </c>
    </row>
    <row r="11" spans="1:27" x14ac:dyDescent="0.2">
      <c r="F11" s="38"/>
      <c r="G11" s="38"/>
      <c r="N11" s="38"/>
      <c r="O11" s="38"/>
      <c r="Q11" s="33" t="s">
        <v>182</v>
      </c>
      <c r="R11" s="34">
        <v>13</v>
      </c>
      <c r="S11" t="str">
        <f t="shared" ca="1" si="9"/>
        <v>Romance</v>
      </c>
      <c r="T11">
        <f t="shared" ca="1" si="10"/>
        <v>13</v>
      </c>
      <c r="V11" s="33" t="s">
        <v>53</v>
      </c>
      <c r="W11" s="36">
        <v>2446100000</v>
      </c>
      <c r="X11" s="36">
        <v>1536100000</v>
      </c>
      <c r="Y11" t="str">
        <f t="shared" ca="1" si="11"/>
        <v>Fantasy</v>
      </c>
      <c r="Z11" s="38">
        <f t="shared" ca="1" si="12"/>
        <v>2446100000</v>
      </c>
      <c r="AA11" s="38">
        <f t="shared" ca="1" si="13"/>
        <v>1536100000</v>
      </c>
    </row>
    <row r="12" spans="1:27" x14ac:dyDescent="0.2">
      <c r="F12" s="38"/>
      <c r="G12" s="38"/>
      <c r="N12" s="38"/>
      <c r="O12" s="38"/>
      <c r="Q12" s="33" t="s">
        <v>62</v>
      </c>
      <c r="R12" s="34">
        <v>15</v>
      </c>
      <c r="S12" t="str">
        <f t="shared" ca="1" si="9"/>
        <v>Biography</v>
      </c>
      <c r="T12">
        <f t="shared" ca="1" si="10"/>
        <v>15</v>
      </c>
      <c r="V12" s="33" t="s">
        <v>190</v>
      </c>
      <c r="W12" s="36">
        <v>3251500000</v>
      </c>
      <c r="X12" s="36">
        <v>2309700000</v>
      </c>
      <c r="Y12" t="str">
        <f t="shared" ca="1" si="11"/>
        <v>Family</v>
      </c>
      <c r="Z12" s="38">
        <f t="shared" ca="1" si="12"/>
        <v>3251500000</v>
      </c>
      <c r="AA12" s="38">
        <f t="shared" ca="1" si="13"/>
        <v>2309700000</v>
      </c>
    </row>
    <row r="13" spans="1:27" x14ac:dyDescent="0.2">
      <c r="F13" s="38"/>
      <c r="G13" s="38"/>
      <c r="N13" s="38"/>
      <c r="O13" s="38"/>
      <c r="Q13" s="33" t="s">
        <v>15</v>
      </c>
      <c r="R13" s="34">
        <v>16</v>
      </c>
      <c r="S13" t="str">
        <f t="shared" ca="1" si="9"/>
        <v>Thriller</v>
      </c>
      <c r="T13">
        <f t="shared" ca="1" si="10"/>
        <v>16</v>
      </c>
      <c r="V13" s="33" t="s">
        <v>63</v>
      </c>
      <c r="W13" s="36">
        <v>7208140000</v>
      </c>
      <c r="X13" s="36">
        <v>4824190000</v>
      </c>
      <c r="Y13" t="str">
        <f t="shared" ca="1" si="11"/>
        <v>Drama</v>
      </c>
      <c r="Z13" s="38">
        <f t="shared" ca="1" si="12"/>
        <v>7208140000</v>
      </c>
      <c r="AA13" s="38">
        <f t="shared" ca="1" si="13"/>
        <v>4824190000</v>
      </c>
    </row>
    <row r="14" spans="1:27" x14ac:dyDescent="0.2">
      <c r="Q14" s="33" t="s">
        <v>144</v>
      </c>
      <c r="R14" s="34">
        <v>21</v>
      </c>
      <c r="S14" t="str">
        <f t="shared" ca="1" si="9"/>
        <v>Adventure</v>
      </c>
      <c r="T14">
        <f t="shared" ca="1" si="10"/>
        <v>21</v>
      </c>
      <c r="V14" s="33" t="s">
        <v>221</v>
      </c>
      <c r="W14" s="36">
        <v>68500000</v>
      </c>
      <c r="X14" s="36">
        <v>58500000</v>
      </c>
      <c r="Y14" t="str">
        <f t="shared" ca="1" si="11"/>
        <v>Documentary</v>
      </c>
      <c r="Z14" s="38">
        <f t="shared" ca="1" si="12"/>
        <v>68500000</v>
      </c>
      <c r="AA14" s="38">
        <f t="shared" ca="1" si="13"/>
        <v>58500000</v>
      </c>
    </row>
    <row r="15" spans="1:27" x14ac:dyDescent="0.2">
      <c r="Q15" s="33" t="s">
        <v>32</v>
      </c>
      <c r="R15" s="34">
        <v>23</v>
      </c>
      <c r="S15" t="str">
        <f t="shared" ca="1" si="9"/>
        <v>Crime</v>
      </c>
      <c r="T15">
        <f t="shared" ca="1" si="10"/>
        <v>23</v>
      </c>
      <c r="V15" s="33" t="s">
        <v>32</v>
      </c>
      <c r="W15" s="36">
        <v>1326400000</v>
      </c>
      <c r="X15" s="36">
        <v>626200000</v>
      </c>
      <c r="Y15" t="str">
        <f t="shared" ca="1" si="11"/>
        <v>Crime</v>
      </c>
      <c r="Z15" s="38">
        <f t="shared" ca="1" si="12"/>
        <v>1326400000</v>
      </c>
      <c r="AA15" s="38">
        <f t="shared" ca="1" si="13"/>
        <v>626200000</v>
      </c>
    </row>
    <row r="16" spans="1:27" x14ac:dyDescent="0.2">
      <c r="E16" s="31" t="s">
        <v>2864</v>
      </c>
      <c r="F16">
        <f>COUNTA('Movie Data'!A2:A509)</f>
        <v>508</v>
      </c>
      <c r="Q16" s="33" t="s">
        <v>158</v>
      </c>
      <c r="R16" s="34">
        <v>28</v>
      </c>
      <c r="V16" s="33" t="s">
        <v>41</v>
      </c>
      <c r="W16" s="36">
        <v>12097400000</v>
      </c>
      <c r="X16" s="36">
        <v>8185800000</v>
      </c>
      <c r="Y16" t="str">
        <f t="shared" ca="1" si="11"/>
        <v>Comedy</v>
      </c>
      <c r="Z16" s="38">
        <f t="shared" ca="1" si="12"/>
        <v>12097400000</v>
      </c>
      <c r="AA16" s="38">
        <f t="shared" ca="1" si="13"/>
        <v>8185800000</v>
      </c>
    </row>
    <row r="17" spans="5:27" x14ac:dyDescent="0.2">
      <c r="E17" s="31" t="s">
        <v>2863</v>
      </c>
      <c r="F17">
        <f>COUNTA(Directors!A2:A446)</f>
        <v>445</v>
      </c>
      <c r="Q17" s="33" t="s">
        <v>16</v>
      </c>
      <c r="R17" s="34">
        <v>43</v>
      </c>
      <c r="V17" s="33" t="s">
        <v>62</v>
      </c>
      <c r="W17" s="36">
        <v>882100000</v>
      </c>
      <c r="X17" s="36">
        <v>450700000</v>
      </c>
      <c r="Y17" t="str">
        <f t="shared" ca="1" si="11"/>
        <v>Biography</v>
      </c>
      <c r="Z17" s="38">
        <f t="shared" ca="1" si="12"/>
        <v>882100000</v>
      </c>
      <c r="AA17" s="38">
        <f t="shared" ca="1" si="13"/>
        <v>450700000</v>
      </c>
    </row>
    <row r="18" spans="5:27" x14ac:dyDescent="0.2">
      <c r="E18" s="31" t="s">
        <v>2862</v>
      </c>
      <c r="F18">
        <f>COUNTA(Genres!A2:A19)</f>
        <v>18</v>
      </c>
      <c r="Q18" s="33" t="s">
        <v>63</v>
      </c>
      <c r="R18" s="34">
        <v>89</v>
      </c>
      <c r="V18" s="33" t="s">
        <v>969</v>
      </c>
      <c r="W18" s="36">
        <v>828600000</v>
      </c>
      <c r="X18" s="36">
        <v>559600000</v>
      </c>
      <c r="Y18" t="str">
        <f t="shared" ca="1" si="11"/>
        <v>Animation</v>
      </c>
      <c r="Z18" s="38">
        <f t="shared" ca="1" si="12"/>
        <v>828600000</v>
      </c>
      <c r="AA18" s="38">
        <f t="shared" ca="1" si="13"/>
        <v>559600000</v>
      </c>
    </row>
    <row r="19" spans="5:27" x14ac:dyDescent="0.2">
      <c r="E19" s="31" t="s">
        <v>2865</v>
      </c>
      <c r="F19" s="40">
        <f>SUM(Analysis!K2:K509)</f>
        <v>77207470000</v>
      </c>
      <c r="G19" s="35"/>
      <c r="Q19" s="33" t="s">
        <v>41</v>
      </c>
      <c r="R19" s="34">
        <v>98</v>
      </c>
      <c r="V19" s="33" t="s">
        <v>144</v>
      </c>
      <c r="W19" s="36">
        <v>6481300000</v>
      </c>
      <c r="X19" s="36">
        <v>4741900000</v>
      </c>
      <c r="Y19" t="str">
        <f t="shared" ca="1" si="11"/>
        <v>Adventure</v>
      </c>
      <c r="Z19" s="38">
        <f t="shared" ca="1" si="12"/>
        <v>6481300000</v>
      </c>
      <c r="AA19" s="38">
        <f t="shared" ca="1" si="13"/>
        <v>4741900000</v>
      </c>
    </row>
    <row r="20" spans="5:27" x14ac:dyDescent="0.2">
      <c r="E20" s="31" t="s">
        <v>2866</v>
      </c>
      <c r="F20" s="40">
        <f>SUM(Analysis!L2:L509)</f>
        <v>52380800000</v>
      </c>
      <c r="G20" s="35"/>
      <c r="Q20" s="33" t="s">
        <v>23</v>
      </c>
      <c r="R20" s="34">
        <v>120</v>
      </c>
      <c r="V20" s="33" t="s">
        <v>23</v>
      </c>
      <c r="W20" s="36">
        <v>28060740000</v>
      </c>
      <c r="X20" s="36">
        <v>18123540000</v>
      </c>
      <c r="Y20" t="str">
        <f t="shared" ca="1" si="11"/>
        <v>Action</v>
      </c>
      <c r="Z20" s="38">
        <f t="shared" ca="1" si="12"/>
        <v>28060740000</v>
      </c>
      <c r="AA20" s="38">
        <f t="shared" ca="1" si="13"/>
        <v>18123540000</v>
      </c>
    </row>
    <row r="23" spans="5:27" x14ac:dyDescent="0.2">
      <c r="Q23" s="32" t="s">
        <v>2844</v>
      </c>
      <c r="R23" t="s">
        <v>2845</v>
      </c>
    </row>
    <row r="24" spans="5:27" x14ac:dyDescent="0.2">
      <c r="Q24" s="33" t="s">
        <v>2849</v>
      </c>
      <c r="R24" s="40">
        <v>4017620000</v>
      </c>
      <c r="V24" s="32" t="s">
        <v>2844</v>
      </c>
      <c r="W24" t="s">
        <v>2861</v>
      </c>
      <c r="X24" s="31" t="s">
        <v>2869</v>
      </c>
      <c r="Y24" s="31" t="s">
        <v>2870</v>
      </c>
    </row>
    <row r="25" spans="5:27" x14ac:dyDescent="0.2">
      <c r="Q25" s="33" t="s">
        <v>2850</v>
      </c>
      <c r="R25" s="40">
        <v>6274170000</v>
      </c>
      <c r="V25" s="33" t="s">
        <v>1530</v>
      </c>
      <c r="W25" s="36">
        <v>190000000</v>
      </c>
      <c r="X25" t="str">
        <f ca="1">OFFSET(V24,1,0)</f>
        <v>Pacific Rim</v>
      </c>
      <c r="Y25" s="38">
        <f ca="1">OFFSET(W24,1,0)</f>
        <v>190000000</v>
      </c>
    </row>
    <row r="26" spans="5:27" x14ac:dyDescent="0.2">
      <c r="Q26" s="33" t="s">
        <v>2851</v>
      </c>
      <c r="R26" s="40">
        <v>8905640000</v>
      </c>
      <c r="V26" s="33" t="s">
        <v>2801</v>
      </c>
      <c r="W26" s="36">
        <v>190000000</v>
      </c>
      <c r="X26" t="str">
        <f t="shared" ref="X26:X34" ca="1" si="14">OFFSET(V25,1,0)</f>
        <v>World War Z</v>
      </c>
      <c r="Y26" s="38">
        <f t="shared" ref="Y26:Y34" ca="1" si="15">OFFSET(W25,1,0)</f>
        <v>190000000</v>
      </c>
    </row>
    <row r="27" spans="5:27" x14ac:dyDescent="0.2">
      <c r="Q27" s="33" t="s">
        <v>2852</v>
      </c>
      <c r="R27" s="40">
        <v>2817400000</v>
      </c>
      <c r="V27" s="33" t="s">
        <v>2810</v>
      </c>
      <c r="W27" s="36">
        <v>200000000</v>
      </c>
      <c r="X27" t="str">
        <f t="shared" ca="1" si="14"/>
        <v>X-Men: Days of Future Past</v>
      </c>
      <c r="Y27" s="38">
        <f t="shared" ca="1" si="15"/>
        <v>200000000</v>
      </c>
    </row>
    <row r="28" spans="5:27" x14ac:dyDescent="0.2">
      <c r="Q28" s="33" t="s">
        <v>2853</v>
      </c>
      <c r="R28" s="40">
        <v>9220840000</v>
      </c>
      <c r="V28" s="33" t="s">
        <v>1336</v>
      </c>
      <c r="W28" s="36">
        <v>215000000</v>
      </c>
      <c r="X28" t="str">
        <f t="shared" ca="1" si="14"/>
        <v>Men in Black 3</v>
      </c>
      <c r="Y28" s="38">
        <f t="shared" ca="1" si="15"/>
        <v>215000000</v>
      </c>
      <c r="Z28" s="31"/>
    </row>
    <row r="29" spans="5:27" x14ac:dyDescent="0.2">
      <c r="Q29" s="33" t="s">
        <v>2854</v>
      </c>
      <c r="R29" s="40">
        <v>9752600000</v>
      </c>
      <c r="V29" s="33" t="s">
        <v>302</v>
      </c>
      <c r="W29" s="36">
        <v>220000000</v>
      </c>
      <c r="X29" t="str">
        <f t="shared" ca="1" si="14"/>
        <v>Battleship</v>
      </c>
      <c r="Y29" s="38">
        <f t="shared" ca="1" si="15"/>
        <v>220000000</v>
      </c>
    </row>
    <row r="30" spans="5:27" x14ac:dyDescent="0.2">
      <c r="Q30" s="33" t="s">
        <v>2855</v>
      </c>
      <c r="R30" s="40">
        <v>9351200000</v>
      </c>
      <c r="V30" s="33" t="s">
        <v>1294</v>
      </c>
      <c r="W30" s="36">
        <v>225000000</v>
      </c>
      <c r="X30" t="str">
        <f t="shared" ca="1" si="14"/>
        <v>Man of Steel</v>
      </c>
      <c r="Y30" s="38">
        <f t="shared" ca="1" si="15"/>
        <v>225000000</v>
      </c>
    </row>
    <row r="31" spans="5:27" x14ac:dyDescent="0.2">
      <c r="Q31" s="33" t="s">
        <v>2856</v>
      </c>
      <c r="R31" s="40">
        <v>5554400000</v>
      </c>
      <c r="V31" s="33" t="s">
        <v>2027</v>
      </c>
      <c r="W31" s="36">
        <v>230000000</v>
      </c>
      <c r="X31" t="str">
        <f t="shared" ca="1" si="14"/>
        <v>The Amazing Spider-Man</v>
      </c>
      <c r="Y31" s="38">
        <f t="shared" ca="1" si="15"/>
        <v>230000000</v>
      </c>
    </row>
    <row r="32" spans="5:27" x14ac:dyDescent="0.2">
      <c r="Q32" s="33" t="s">
        <v>2857</v>
      </c>
      <c r="R32" s="40">
        <v>6487400000</v>
      </c>
      <c r="V32" s="33" t="s">
        <v>565</v>
      </c>
      <c r="W32" s="36">
        <v>235000000</v>
      </c>
      <c r="X32" t="str">
        <f t="shared" ca="1" si="14"/>
        <v>Dawn of the Planet of the Apes</v>
      </c>
      <c r="Y32" s="38">
        <f t="shared" ca="1" si="15"/>
        <v>235000000</v>
      </c>
    </row>
    <row r="33" spans="17:25" x14ac:dyDescent="0.2">
      <c r="Q33" s="33" t="s">
        <v>2858</v>
      </c>
      <c r="R33" s="40">
        <v>3343600000</v>
      </c>
      <c r="V33" s="33" t="s">
        <v>2227</v>
      </c>
      <c r="W33" s="36">
        <v>250000000</v>
      </c>
      <c r="X33" t="str">
        <f t="shared" ca="1" si="14"/>
        <v>The Hobbit: The Battle of the Five Armies</v>
      </c>
      <c r="Y33" s="38">
        <f t="shared" ca="1" si="15"/>
        <v>250000000</v>
      </c>
    </row>
    <row r="34" spans="17:25" x14ac:dyDescent="0.2">
      <c r="Q34" s="33" t="s">
        <v>2859</v>
      </c>
      <c r="R34" s="40">
        <v>5901600000</v>
      </c>
      <c r="V34" s="33" t="s">
        <v>279</v>
      </c>
      <c r="W34" s="36">
        <v>250000000</v>
      </c>
      <c r="X34" t="str">
        <f t="shared" ca="1" si="14"/>
        <v>Batman v Superman: Dawn of Justice</v>
      </c>
      <c r="Y34" s="38">
        <f t="shared" ca="1" si="15"/>
        <v>250000000</v>
      </c>
    </row>
    <row r="35" spans="17:25" x14ac:dyDescent="0.2">
      <c r="Q35" s="33" t="s">
        <v>2860</v>
      </c>
      <c r="R35" s="40">
        <v>5581000000</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7966-F401-4E42-852B-9BA94EB96CD1}">
  <dimension ref="A1"/>
  <sheetViews>
    <sheetView showGridLines="0" tabSelected="1" zoomScale="65" zoomScaleNormal="65" workbookViewId="0">
      <selection activeCell="A29" sqref="A29"/>
    </sheetView>
  </sheetViews>
  <sheetFormatPr defaultRowHeight="12.7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pane ySplit="1" topLeftCell="A2" activePane="bottomLeft" state="frozen"/>
      <selection pane="bottomLeft" activeCell="A2" sqref="A2"/>
    </sheetView>
  </sheetViews>
  <sheetFormatPr defaultColWidth="12.5703125" defaultRowHeight="15" customHeight="1" x14ac:dyDescent="0.2"/>
  <cols>
    <col min="1" max="4" width="14.7109375" customWidth="1"/>
    <col min="5" max="26" width="14.42578125" customWidth="1"/>
  </cols>
  <sheetData>
    <row r="1" spans="1:1" ht="15.75" customHeight="1" x14ac:dyDescent="0.2">
      <c r="A1" s="1" t="s">
        <v>2839</v>
      </c>
    </row>
    <row r="2" spans="1:1" ht="15.75" customHeight="1" x14ac:dyDescent="0.2">
      <c r="A2" s="5" t="s">
        <v>23</v>
      </c>
    </row>
    <row r="3" spans="1:1" ht="15.75" customHeight="1" x14ac:dyDescent="0.2">
      <c r="A3" s="5" t="s">
        <v>144</v>
      </c>
    </row>
    <row r="4" spans="1:1" ht="15.75" customHeight="1" x14ac:dyDescent="0.2">
      <c r="A4" s="5" t="s">
        <v>969</v>
      </c>
    </row>
    <row r="5" spans="1:1" ht="15.75" customHeight="1" x14ac:dyDescent="0.2">
      <c r="A5" s="5" t="s">
        <v>62</v>
      </c>
    </row>
    <row r="6" spans="1:1" ht="15.75" customHeight="1" x14ac:dyDescent="0.2">
      <c r="A6" s="5" t="s">
        <v>870</v>
      </c>
    </row>
    <row r="7" spans="1:1" ht="15.75" customHeight="1" x14ac:dyDescent="0.2">
      <c r="A7" s="5" t="s">
        <v>41</v>
      </c>
    </row>
    <row r="8" spans="1:1" ht="15.75" customHeight="1" x14ac:dyDescent="0.2">
      <c r="A8" s="5" t="s">
        <v>32</v>
      </c>
    </row>
    <row r="9" spans="1:1" ht="15.75" customHeight="1" x14ac:dyDescent="0.2">
      <c r="A9" s="5" t="s">
        <v>221</v>
      </c>
    </row>
    <row r="10" spans="1:1" ht="15.75" customHeight="1" x14ac:dyDescent="0.2">
      <c r="A10" s="5" t="s">
        <v>63</v>
      </c>
    </row>
    <row r="11" spans="1:1" ht="15.75" customHeight="1" x14ac:dyDescent="0.2">
      <c r="A11" s="5" t="s">
        <v>190</v>
      </c>
    </row>
    <row r="12" spans="1:1" ht="15.75" customHeight="1" x14ac:dyDescent="0.2">
      <c r="A12" s="5" t="s">
        <v>53</v>
      </c>
    </row>
    <row r="13" spans="1:1" ht="15.75" customHeight="1" x14ac:dyDescent="0.2">
      <c r="A13" s="5" t="s">
        <v>16</v>
      </c>
    </row>
    <row r="14" spans="1:1" ht="15.75" customHeight="1" x14ac:dyDescent="0.2">
      <c r="A14" s="5" t="s">
        <v>295</v>
      </c>
    </row>
    <row r="15" spans="1:1" ht="15.75" customHeight="1" x14ac:dyDescent="0.2">
      <c r="A15" s="5" t="s">
        <v>322</v>
      </c>
    </row>
    <row r="16" spans="1:1" ht="15.75" customHeight="1" x14ac:dyDescent="0.2">
      <c r="A16" s="5" t="s">
        <v>182</v>
      </c>
    </row>
    <row r="17" spans="1:1" ht="15.75" customHeight="1" x14ac:dyDescent="0.2">
      <c r="A17" s="5" t="s">
        <v>158</v>
      </c>
    </row>
    <row r="18" spans="1:1" ht="15.75" customHeight="1" x14ac:dyDescent="0.2">
      <c r="A18" s="5" t="s">
        <v>518</v>
      </c>
    </row>
    <row r="19" spans="1:1" ht="15.75" customHeight="1" x14ac:dyDescent="0.2">
      <c r="A19" s="5" t="s">
        <v>15</v>
      </c>
    </row>
    <row r="20" spans="1:1" ht="15.75" customHeight="1" x14ac:dyDescent="0.2">
      <c r="A20" s="5"/>
    </row>
    <row r="21" spans="1:1" ht="15.75" customHeight="1" x14ac:dyDescent="0.2">
      <c r="A21" s="5"/>
    </row>
    <row r="22" spans="1:1" ht="15.75" customHeight="1" x14ac:dyDescent="0.2">
      <c r="A22" s="5"/>
    </row>
    <row r="23" spans="1:1" ht="15.75" customHeight="1" x14ac:dyDescent="0.2">
      <c r="A23" s="5"/>
    </row>
    <row r="24" spans="1:1" ht="15.75" customHeight="1" x14ac:dyDescent="0.2">
      <c r="A24" s="5"/>
    </row>
    <row r="25" spans="1:1" ht="15.75" customHeight="1" x14ac:dyDescent="0.2">
      <c r="A25" s="5"/>
    </row>
    <row r="26" spans="1:1" ht="15.75" customHeight="1" x14ac:dyDescent="0.2">
      <c r="A26" s="5"/>
    </row>
    <row r="27" spans="1:1" ht="15.75" customHeight="1" x14ac:dyDescent="0.2">
      <c r="A27" s="5"/>
    </row>
    <row r="28" spans="1:1" ht="15.75" customHeight="1" x14ac:dyDescent="0.2">
      <c r="A28" s="5"/>
    </row>
    <row r="29" spans="1:1" ht="15.75" customHeight="1" x14ac:dyDescent="0.2">
      <c r="A29" s="5"/>
    </row>
    <row r="30" spans="1:1" ht="15.75" customHeight="1" x14ac:dyDescent="0.2">
      <c r="A30" s="5"/>
    </row>
    <row r="31" spans="1:1" ht="15.75" customHeight="1" x14ac:dyDescent="0.2">
      <c r="A31" s="5"/>
    </row>
    <row r="32" spans="1:1" ht="15.75" customHeight="1" x14ac:dyDescent="0.2">
      <c r="A32" s="5"/>
    </row>
    <row r="33" spans="1:1" ht="15.75" customHeight="1" x14ac:dyDescent="0.2">
      <c r="A33" s="5"/>
    </row>
    <row r="34" spans="1:1" ht="15.75" customHeight="1" x14ac:dyDescent="0.2">
      <c r="A34" s="5"/>
    </row>
    <row r="35" spans="1:1" ht="15.75" customHeight="1" x14ac:dyDescent="0.2">
      <c r="A35" s="5"/>
    </row>
    <row r="36" spans="1:1" ht="15.75" customHeight="1" x14ac:dyDescent="0.2">
      <c r="A36" s="5"/>
    </row>
    <row r="37" spans="1:1" ht="15.75" customHeight="1" x14ac:dyDescent="0.2">
      <c r="A37" s="5"/>
    </row>
    <row r="38" spans="1:1" ht="15.75" customHeight="1" x14ac:dyDescent="0.2">
      <c r="A38" s="5"/>
    </row>
    <row r="39" spans="1:1" ht="15.75" customHeight="1" x14ac:dyDescent="0.2">
      <c r="A39" s="5"/>
    </row>
    <row r="40" spans="1:1" ht="15.75" customHeight="1" x14ac:dyDescent="0.2">
      <c r="A40" s="5"/>
    </row>
    <row r="41" spans="1:1" ht="15.75" customHeight="1" x14ac:dyDescent="0.2">
      <c r="A41" s="5"/>
    </row>
    <row r="42" spans="1:1" ht="15.75" customHeight="1" x14ac:dyDescent="0.2">
      <c r="A42" s="5"/>
    </row>
    <row r="43" spans="1:1" ht="15.75" customHeight="1" x14ac:dyDescent="0.2">
      <c r="A43" s="5"/>
    </row>
    <row r="44" spans="1:1" ht="15.75" customHeight="1" x14ac:dyDescent="0.2">
      <c r="A44" s="5"/>
    </row>
    <row r="45" spans="1:1" ht="15.75" customHeight="1" x14ac:dyDescent="0.2">
      <c r="A45" s="5"/>
    </row>
    <row r="46" spans="1:1" ht="15.75" customHeight="1" x14ac:dyDescent="0.2">
      <c r="A46" s="5"/>
    </row>
    <row r="47" spans="1:1" ht="15.75" customHeight="1" x14ac:dyDescent="0.2">
      <c r="A47" s="5"/>
    </row>
    <row r="48" spans="1:1" ht="15.75" customHeight="1" x14ac:dyDescent="0.2">
      <c r="A48" s="5"/>
    </row>
    <row r="49" spans="1:1" ht="15.75" customHeight="1" x14ac:dyDescent="0.2">
      <c r="A49" s="5"/>
    </row>
    <row r="50" spans="1:1" ht="15.75" customHeight="1" x14ac:dyDescent="0.2">
      <c r="A50" s="5"/>
    </row>
    <row r="51" spans="1:1" ht="15.75" customHeight="1" x14ac:dyDescent="0.2"/>
    <row r="52" spans="1:1" ht="15.75" customHeight="1" x14ac:dyDescent="0.2"/>
    <row r="53" spans="1:1" ht="15.75" customHeight="1" x14ac:dyDescent="0.2"/>
    <row r="54" spans="1:1" ht="15.75" customHeight="1" x14ac:dyDescent="0.2"/>
    <row r="55" spans="1:1" ht="15.75" customHeight="1" x14ac:dyDescent="0.2"/>
    <row r="56" spans="1:1" ht="15.75" customHeight="1" x14ac:dyDescent="0.2"/>
    <row r="57" spans="1:1" ht="15.75" customHeight="1" x14ac:dyDescent="0.2"/>
    <row r="58" spans="1:1" ht="15.75" customHeight="1" x14ac:dyDescent="0.2"/>
    <row r="59" spans="1:1" ht="15.75" customHeight="1" x14ac:dyDescent="0.2"/>
    <row r="60" spans="1:1" ht="15.75" customHeight="1" x14ac:dyDescent="0.2"/>
    <row r="61" spans="1:1" ht="15.75" customHeight="1" x14ac:dyDescent="0.2"/>
    <row r="62" spans="1:1" ht="15.75" customHeight="1" x14ac:dyDescent="0.2"/>
    <row r="63" spans="1:1" ht="15.75" customHeight="1" x14ac:dyDescent="0.2"/>
    <row r="64" spans="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427" activePane="bottomLeft" state="frozen"/>
      <selection pane="bottomLeft" activeCell="B3" sqref="B3"/>
    </sheetView>
  </sheetViews>
  <sheetFormatPr defaultColWidth="12.5703125" defaultRowHeight="15" customHeight="1" x14ac:dyDescent="0.2"/>
  <cols>
    <col min="1" max="4" width="14.7109375" customWidth="1"/>
    <col min="5" max="26" width="14.42578125" customWidth="1"/>
  </cols>
  <sheetData>
    <row r="1" spans="1:2" ht="15.75" customHeight="1" x14ac:dyDescent="0.2">
      <c r="A1" s="1" t="s">
        <v>2840</v>
      </c>
    </row>
    <row r="2" spans="1:2" ht="15.75" customHeight="1" x14ac:dyDescent="0.2">
      <c r="A2" s="7" t="s">
        <v>2045</v>
      </c>
    </row>
    <row r="3" spans="1:2" ht="15.75" customHeight="1" x14ac:dyDescent="0.2">
      <c r="A3" s="7" t="s">
        <v>1774</v>
      </c>
    </row>
    <row r="4" spans="1:2" ht="15.75" customHeight="1" x14ac:dyDescent="0.2">
      <c r="A4" s="7" t="s">
        <v>2814</v>
      </c>
    </row>
    <row r="5" spans="1:2" ht="15.75" customHeight="1" x14ac:dyDescent="0.2">
      <c r="A5" s="7" t="s">
        <v>2781</v>
      </c>
    </row>
    <row r="6" spans="1:2" ht="15.75" customHeight="1" x14ac:dyDescent="0.2">
      <c r="A6" s="7" t="s">
        <v>1648</v>
      </c>
    </row>
    <row r="7" spans="1:2" ht="15.75" customHeight="1" x14ac:dyDescent="0.2">
      <c r="A7" s="7" t="s">
        <v>1998</v>
      </c>
      <c r="B7" s="8"/>
    </row>
    <row r="8" spans="1:2" ht="15.75" customHeight="1" x14ac:dyDescent="0.2">
      <c r="A8" s="7" t="s">
        <v>2479</v>
      </c>
    </row>
    <row r="9" spans="1:2" ht="15.75" customHeight="1" x14ac:dyDescent="0.2">
      <c r="A9" s="7" t="s">
        <v>1239</v>
      </c>
    </row>
    <row r="10" spans="1:2" ht="15.75" customHeight="1" x14ac:dyDescent="0.2">
      <c r="A10" s="7" t="s">
        <v>962</v>
      </c>
    </row>
    <row r="11" spans="1:2" ht="15.75" customHeight="1" x14ac:dyDescent="0.2">
      <c r="A11" s="7" t="s">
        <v>1188</v>
      </c>
    </row>
    <row r="12" spans="1:2" ht="15.75" customHeight="1" x14ac:dyDescent="0.2">
      <c r="A12" s="7" t="s">
        <v>758</v>
      </c>
      <c r="B12" s="8"/>
    </row>
    <row r="13" spans="1:2" ht="15.75" customHeight="1" x14ac:dyDescent="0.2">
      <c r="A13" s="7" t="s">
        <v>2734</v>
      </c>
    </row>
    <row r="14" spans="1:2" ht="15.75" customHeight="1" x14ac:dyDescent="0.2">
      <c r="A14" s="7" t="s">
        <v>1593</v>
      </c>
    </row>
    <row r="15" spans="1:2" ht="15.75" customHeight="1" x14ac:dyDescent="0.2">
      <c r="A15" s="7" t="s">
        <v>884</v>
      </c>
    </row>
    <row r="16" spans="1:2" ht="15.75" customHeight="1" x14ac:dyDescent="0.2">
      <c r="A16" s="7" t="s">
        <v>1319</v>
      </c>
    </row>
    <row r="17" spans="1:2" ht="15.75" customHeight="1" x14ac:dyDescent="0.2">
      <c r="A17" s="7" t="s">
        <v>1291</v>
      </c>
    </row>
    <row r="18" spans="1:2" ht="15.75" customHeight="1" x14ac:dyDescent="0.2">
      <c r="A18" s="7" t="s">
        <v>1168</v>
      </c>
    </row>
    <row r="19" spans="1:2" ht="15.75" customHeight="1" x14ac:dyDescent="0.2">
      <c r="A19" s="7" t="s">
        <v>1363</v>
      </c>
    </row>
    <row r="20" spans="1:2" ht="15.75" customHeight="1" x14ac:dyDescent="0.2">
      <c r="A20" s="7" t="s">
        <v>2234</v>
      </c>
    </row>
    <row r="21" spans="1:2" ht="15.75" customHeight="1" x14ac:dyDescent="0.2">
      <c r="A21" s="7" t="s">
        <v>1561</v>
      </c>
    </row>
    <row r="22" spans="1:2" ht="15.75" customHeight="1" x14ac:dyDescent="0.2">
      <c r="A22" s="7" t="s">
        <v>503</v>
      </c>
    </row>
    <row r="23" spans="1:2" ht="15.75" customHeight="1" x14ac:dyDescent="0.2">
      <c r="A23" s="7" t="s">
        <v>1219</v>
      </c>
    </row>
    <row r="24" spans="1:2" ht="15.75" customHeight="1" x14ac:dyDescent="0.2">
      <c r="A24" s="7" t="s">
        <v>419</v>
      </c>
      <c r="B24" s="8"/>
    </row>
    <row r="25" spans="1:2" ht="15.75" customHeight="1" x14ac:dyDescent="0.2">
      <c r="A25" s="7" t="s">
        <v>1408</v>
      </c>
    </row>
    <row r="26" spans="1:2" ht="15.75" customHeight="1" x14ac:dyDescent="0.2">
      <c r="A26" s="7" t="s">
        <v>2486</v>
      </c>
    </row>
    <row r="27" spans="1:2" ht="15.75" customHeight="1" x14ac:dyDescent="0.2">
      <c r="A27" s="7" t="s">
        <v>987</v>
      </c>
    </row>
    <row r="28" spans="1:2" ht="15.75" customHeight="1" x14ac:dyDescent="0.2">
      <c r="A28" s="7" t="s">
        <v>1722</v>
      </c>
    </row>
    <row r="29" spans="1:2" ht="15.75" customHeight="1" x14ac:dyDescent="0.2">
      <c r="A29" s="7" t="s">
        <v>426</v>
      </c>
    </row>
    <row r="30" spans="1:2" ht="15.75" customHeight="1" x14ac:dyDescent="0.2">
      <c r="A30" s="7" t="s">
        <v>2066</v>
      </c>
    </row>
    <row r="31" spans="1:2" ht="15.75" customHeight="1" x14ac:dyDescent="0.2">
      <c r="A31" s="7" t="s">
        <v>1498</v>
      </c>
    </row>
    <row r="32" spans="1:2" ht="15.75" customHeight="1" x14ac:dyDescent="0.2">
      <c r="A32" s="7" t="s">
        <v>121</v>
      </c>
    </row>
    <row r="33" spans="1:2" ht="15.75" customHeight="1" x14ac:dyDescent="0.2">
      <c r="A33" s="7" t="s">
        <v>2151</v>
      </c>
    </row>
    <row r="34" spans="1:2" ht="15.75" customHeight="1" x14ac:dyDescent="0.2">
      <c r="A34" s="7" t="s">
        <v>1435</v>
      </c>
    </row>
    <row r="35" spans="1:2" ht="15.75" customHeight="1" x14ac:dyDescent="0.2">
      <c r="A35" s="7" t="s">
        <v>529</v>
      </c>
    </row>
    <row r="36" spans="1:2" ht="15.75" customHeight="1" x14ac:dyDescent="0.2">
      <c r="A36" s="7" t="s">
        <v>1299</v>
      </c>
    </row>
    <row r="37" spans="1:2" ht="15.75" customHeight="1" x14ac:dyDescent="0.2">
      <c r="A37" s="7" t="s">
        <v>222</v>
      </c>
    </row>
    <row r="38" spans="1:2" ht="15.75" customHeight="1" x14ac:dyDescent="0.2">
      <c r="A38" s="7" t="s">
        <v>1845</v>
      </c>
    </row>
    <row r="39" spans="1:2" ht="15.75" customHeight="1" x14ac:dyDescent="0.2">
      <c r="A39" s="7" t="s">
        <v>1254</v>
      </c>
    </row>
    <row r="40" spans="1:2" ht="15.75" customHeight="1" x14ac:dyDescent="0.2">
      <c r="A40" s="7" t="s">
        <v>33</v>
      </c>
      <c r="B40" s="8"/>
    </row>
    <row r="41" spans="1:2" ht="15.75" customHeight="1" x14ac:dyDescent="0.2">
      <c r="A41" s="7" t="s">
        <v>1780</v>
      </c>
    </row>
    <row r="42" spans="1:2" ht="15.75" customHeight="1" x14ac:dyDescent="0.2">
      <c r="A42" s="7" t="s">
        <v>1338</v>
      </c>
    </row>
    <row r="43" spans="1:2" ht="15.75" customHeight="1" x14ac:dyDescent="0.2">
      <c r="A43" s="7" t="s">
        <v>2204</v>
      </c>
    </row>
    <row r="44" spans="1:2" ht="15.75" customHeight="1" x14ac:dyDescent="0.2">
      <c r="A44" s="7" t="s">
        <v>252</v>
      </c>
    </row>
    <row r="45" spans="1:2" ht="15.75" customHeight="1" x14ac:dyDescent="0.2">
      <c r="A45" s="7" t="s">
        <v>726</v>
      </c>
    </row>
    <row r="46" spans="1:2" ht="15.75" customHeight="1" x14ac:dyDescent="0.2">
      <c r="A46" s="7" t="s">
        <v>1443</v>
      </c>
    </row>
    <row r="47" spans="1:2" ht="15.75" customHeight="1" x14ac:dyDescent="0.2">
      <c r="A47" s="7" t="s">
        <v>311</v>
      </c>
    </row>
    <row r="48" spans="1:2" ht="15.75" customHeight="1" x14ac:dyDescent="0.2">
      <c r="A48" s="7" t="s">
        <v>296</v>
      </c>
    </row>
    <row r="49" spans="1:2" ht="15.75" customHeight="1" x14ac:dyDescent="0.2">
      <c r="A49" s="7" t="s">
        <v>2556</v>
      </c>
    </row>
    <row r="50" spans="1:2" ht="15.75" customHeight="1" x14ac:dyDescent="0.2">
      <c r="A50" s="7" t="s">
        <v>2424</v>
      </c>
    </row>
    <row r="51" spans="1:2" ht="15.75" customHeight="1" x14ac:dyDescent="0.2">
      <c r="A51" s="7" t="s">
        <v>1835</v>
      </c>
    </row>
    <row r="52" spans="1:2" ht="15.75" customHeight="1" x14ac:dyDescent="0.2">
      <c r="A52" s="7" t="s">
        <v>1306</v>
      </c>
    </row>
    <row r="53" spans="1:2" ht="15.75" customHeight="1" x14ac:dyDescent="0.2">
      <c r="A53" s="7" t="s">
        <v>680</v>
      </c>
    </row>
    <row r="54" spans="1:2" ht="15.75" customHeight="1" x14ac:dyDescent="0.2">
      <c r="A54" s="7" t="s">
        <v>2089</v>
      </c>
    </row>
    <row r="55" spans="1:2" ht="15.75" customHeight="1" x14ac:dyDescent="0.2">
      <c r="A55" s="7" t="s">
        <v>1801</v>
      </c>
    </row>
    <row r="56" spans="1:2" ht="15.75" customHeight="1" x14ac:dyDescent="0.2">
      <c r="A56" s="7" t="s">
        <v>1145</v>
      </c>
    </row>
    <row r="57" spans="1:2" ht="15.75" customHeight="1" x14ac:dyDescent="0.2">
      <c r="A57" s="7" t="s">
        <v>479</v>
      </c>
    </row>
    <row r="58" spans="1:2" ht="15.75" customHeight="1" x14ac:dyDescent="0.2">
      <c r="A58" s="7" t="s">
        <v>2314</v>
      </c>
    </row>
    <row r="59" spans="1:2" ht="15.75" customHeight="1" x14ac:dyDescent="0.2">
      <c r="A59" s="7" t="s">
        <v>64</v>
      </c>
    </row>
    <row r="60" spans="1:2" ht="15.75" customHeight="1" x14ac:dyDescent="0.2">
      <c r="A60" s="7" t="s">
        <v>129</v>
      </c>
    </row>
    <row r="61" spans="1:2" ht="15.75" customHeight="1" x14ac:dyDescent="0.2">
      <c r="A61" s="7" t="s">
        <v>856</v>
      </c>
    </row>
    <row r="62" spans="1:2" ht="15.75" customHeight="1" x14ac:dyDescent="0.2">
      <c r="A62" s="7" t="s">
        <v>288</v>
      </c>
    </row>
    <row r="63" spans="1:2" ht="15.75" customHeight="1" x14ac:dyDescent="0.2">
      <c r="A63" s="7" t="s">
        <v>2534</v>
      </c>
      <c r="B63" s="8"/>
    </row>
    <row r="64" spans="1:2" ht="15.75" customHeight="1" x14ac:dyDescent="0.2">
      <c r="A64" s="7" t="s">
        <v>2809</v>
      </c>
    </row>
    <row r="65" spans="1:2" ht="15.75" customHeight="1" x14ac:dyDescent="0.2">
      <c r="A65" s="7" t="s">
        <v>1657</v>
      </c>
    </row>
    <row r="66" spans="1:2" ht="15.75" customHeight="1" x14ac:dyDescent="0.2">
      <c r="A66" s="7" t="s">
        <v>743</v>
      </c>
    </row>
    <row r="67" spans="1:2" ht="15.75" customHeight="1" x14ac:dyDescent="0.2">
      <c r="A67" s="7" t="s">
        <v>183</v>
      </c>
    </row>
    <row r="68" spans="1:2" ht="15.75" customHeight="1" x14ac:dyDescent="0.2">
      <c r="A68" s="7" t="s">
        <v>384</v>
      </c>
    </row>
    <row r="69" spans="1:2" ht="15.75" customHeight="1" x14ac:dyDescent="0.2">
      <c r="A69" s="7" t="s">
        <v>1785</v>
      </c>
    </row>
    <row r="70" spans="1:2" ht="15.75" customHeight="1" x14ac:dyDescent="0.2">
      <c r="A70" s="7" t="s">
        <v>1753</v>
      </c>
    </row>
    <row r="71" spans="1:2" ht="15.75" customHeight="1" x14ac:dyDescent="0.2">
      <c r="A71" s="7" t="s">
        <v>2252</v>
      </c>
    </row>
    <row r="72" spans="1:2" ht="15.75" customHeight="1" x14ac:dyDescent="0.2">
      <c r="A72" s="7" t="s">
        <v>1139</v>
      </c>
      <c r="B72" s="8"/>
    </row>
    <row r="73" spans="1:2" ht="15.75" customHeight="1" x14ac:dyDescent="0.2">
      <c r="A73" s="7" t="s">
        <v>638</v>
      </c>
      <c r="B73" s="8"/>
    </row>
    <row r="74" spans="1:2" ht="15.75" customHeight="1" x14ac:dyDescent="0.2">
      <c r="A74" s="7" t="s">
        <v>1557</v>
      </c>
    </row>
    <row r="75" spans="1:2" ht="15.75" customHeight="1" x14ac:dyDescent="0.2">
      <c r="A75" s="7" t="s">
        <v>1615</v>
      </c>
    </row>
    <row r="76" spans="1:2" ht="15.75" customHeight="1" x14ac:dyDescent="0.2">
      <c r="A76" s="7" t="s">
        <v>43</v>
      </c>
    </row>
    <row r="77" spans="1:2" ht="15.75" customHeight="1" x14ac:dyDescent="0.2">
      <c r="A77" s="7" t="s">
        <v>598</v>
      </c>
    </row>
    <row r="78" spans="1:2" ht="15.75" customHeight="1" x14ac:dyDescent="0.2">
      <c r="A78" s="7" t="s">
        <v>918</v>
      </c>
    </row>
    <row r="79" spans="1:2" ht="15.75" customHeight="1" x14ac:dyDescent="0.2">
      <c r="A79" s="7" t="s">
        <v>2121</v>
      </c>
    </row>
    <row r="80" spans="1:2" ht="15.75" customHeight="1" x14ac:dyDescent="0.2">
      <c r="A80" s="7" t="s">
        <v>737</v>
      </c>
    </row>
    <row r="81" spans="1:2" ht="15.75" customHeight="1" x14ac:dyDescent="0.2">
      <c r="A81" s="7" t="s">
        <v>1087</v>
      </c>
    </row>
    <row r="82" spans="1:2" ht="15.75" customHeight="1" x14ac:dyDescent="0.2">
      <c r="A82" s="7" t="s">
        <v>1063</v>
      </c>
    </row>
    <row r="83" spans="1:2" ht="15.75" customHeight="1" x14ac:dyDescent="0.2">
      <c r="A83" s="7" t="s">
        <v>1902</v>
      </c>
    </row>
    <row r="84" spans="1:2" ht="15.75" customHeight="1" x14ac:dyDescent="0.2">
      <c r="A84" s="7" t="s">
        <v>1884</v>
      </c>
    </row>
    <row r="85" spans="1:2" ht="15.75" customHeight="1" x14ac:dyDescent="0.2">
      <c r="A85" s="7" t="s">
        <v>710</v>
      </c>
    </row>
    <row r="86" spans="1:2" ht="15.75" customHeight="1" x14ac:dyDescent="0.2">
      <c r="A86" s="7" t="s">
        <v>2034</v>
      </c>
    </row>
    <row r="87" spans="1:2" ht="15.75" customHeight="1" x14ac:dyDescent="0.2">
      <c r="A87" s="7" t="s">
        <v>207</v>
      </c>
    </row>
    <row r="88" spans="1:2" ht="15.75" customHeight="1" x14ac:dyDescent="0.2">
      <c r="A88" s="7" t="s">
        <v>509</v>
      </c>
    </row>
    <row r="89" spans="1:2" ht="15.75" customHeight="1" x14ac:dyDescent="0.2">
      <c r="A89" s="7" t="s">
        <v>848</v>
      </c>
      <c r="B89" s="8"/>
    </row>
    <row r="90" spans="1:2" ht="15.75" customHeight="1" x14ac:dyDescent="0.2">
      <c r="A90" s="7" t="s">
        <v>466</v>
      </c>
      <c r="B90" s="8"/>
    </row>
    <row r="91" spans="1:2" ht="15.75" customHeight="1" x14ac:dyDescent="0.2">
      <c r="A91" s="7" t="s">
        <v>2626</v>
      </c>
      <c r="B91" s="8"/>
    </row>
    <row r="92" spans="1:2" ht="15.75" customHeight="1" x14ac:dyDescent="0.2">
      <c r="A92" s="7" t="s">
        <v>2764</v>
      </c>
    </row>
    <row r="93" spans="1:2" ht="15.75" customHeight="1" x14ac:dyDescent="0.2">
      <c r="A93" s="7" t="s">
        <v>1717</v>
      </c>
    </row>
    <row r="94" spans="1:2" ht="15.75" customHeight="1" x14ac:dyDescent="0.2">
      <c r="A94" s="7" t="s">
        <v>549</v>
      </c>
    </row>
    <row r="95" spans="1:2" ht="15.75" customHeight="1" x14ac:dyDescent="0.2">
      <c r="A95" s="7" t="s">
        <v>1449</v>
      </c>
    </row>
    <row r="96" spans="1:2" ht="15.75" customHeight="1" x14ac:dyDescent="0.2">
      <c r="A96" s="7" t="s">
        <v>17</v>
      </c>
    </row>
    <row r="97" spans="1:1" ht="15.75" customHeight="1" x14ac:dyDescent="0.2">
      <c r="A97" s="7" t="s">
        <v>2793</v>
      </c>
    </row>
    <row r="98" spans="1:1" ht="15.75" customHeight="1" x14ac:dyDescent="0.2">
      <c r="A98" s="7" t="s">
        <v>487</v>
      </c>
    </row>
    <row r="99" spans="1:1" ht="15.75" customHeight="1" x14ac:dyDescent="0.2">
      <c r="A99" s="7" t="s">
        <v>671</v>
      </c>
    </row>
    <row r="100" spans="1:1" ht="15.75" customHeight="1" x14ac:dyDescent="0.2">
      <c r="A100" s="7" t="s">
        <v>1949</v>
      </c>
    </row>
    <row r="101" spans="1:1" ht="15.75" customHeight="1" x14ac:dyDescent="0.2">
      <c r="A101" s="7" t="s">
        <v>1472</v>
      </c>
    </row>
    <row r="102" spans="1:1" ht="15.75" customHeight="1" x14ac:dyDescent="0.2">
      <c r="A102" s="7" t="s">
        <v>687</v>
      </c>
    </row>
    <row r="103" spans="1:1" ht="15.75" customHeight="1" x14ac:dyDescent="0.2">
      <c r="A103" s="7" t="s">
        <v>716</v>
      </c>
    </row>
    <row r="104" spans="1:1" ht="15.75" customHeight="1" x14ac:dyDescent="0.2">
      <c r="A104" s="7" t="s">
        <v>616</v>
      </c>
    </row>
    <row r="105" spans="1:1" ht="15.75" customHeight="1" x14ac:dyDescent="0.2">
      <c r="A105" s="7" t="s">
        <v>2292</v>
      </c>
    </row>
    <row r="106" spans="1:1" ht="15.75" customHeight="1" x14ac:dyDescent="0.2">
      <c r="A106" s="7" t="s">
        <v>1226</v>
      </c>
    </row>
    <row r="107" spans="1:1" ht="15.75" customHeight="1" x14ac:dyDescent="0.2">
      <c r="A107" s="7" t="s">
        <v>898</v>
      </c>
    </row>
    <row r="108" spans="1:1" ht="15.75" customHeight="1" x14ac:dyDescent="0.2">
      <c r="A108" s="7" t="s">
        <v>977</v>
      </c>
    </row>
    <row r="109" spans="1:1" ht="15.75" customHeight="1" x14ac:dyDescent="0.2">
      <c r="A109" s="7" t="s">
        <v>2319</v>
      </c>
    </row>
    <row r="110" spans="1:1" ht="15.75" customHeight="1" x14ac:dyDescent="0.2">
      <c r="A110" s="7" t="s">
        <v>1526</v>
      </c>
    </row>
    <row r="111" spans="1:1" ht="15.75" customHeight="1" x14ac:dyDescent="0.2">
      <c r="A111" s="7" t="s">
        <v>1093</v>
      </c>
    </row>
    <row r="112" spans="1:1" ht="15.75" customHeight="1" x14ac:dyDescent="0.2">
      <c r="A112" s="7" t="s">
        <v>2841</v>
      </c>
    </row>
    <row r="113" spans="1:1" ht="15.75" customHeight="1" x14ac:dyDescent="0.2">
      <c r="A113" s="7" t="s">
        <v>166</v>
      </c>
    </row>
    <row r="114" spans="1:1" ht="15.75" customHeight="1" x14ac:dyDescent="0.2">
      <c r="A114" s="7" t="s">
        <v>2419</v>
      </c>
    </row>
    <row r="115" spans="1:1" ht="15.75" customHeight="1" x14ac:dyDescent="0.2">
      <c r="A115" s="7" t="s">
        <v>1150</v>
      </c>
    </row>
    <row r="116" spans="1:1" ht="15.75" customHeight="1" x14ac:dyDescent="0.2">
      <c r="A116" s="7" t="s">
        <v>2749</v>
      </c>
    </row>
    <row r="117" spans="1:1" ht="15.75" customHeight="1" x14ac:dyDescent="0.2">
      <c r="A117" s="7" t="s">
        <v>2683</v>
      </c>
    </row>
    <row r="118" spans="1:1" ht="15.75" customHeight="1" x14ac:dyDescent="0.2">
      <c r="A118" s="7" t="s">
        <v>1739</v>
      </c>
    </row>
    <row r="119" spans="1:1" ht="15.75" customHeight="1" x14ac:dyDescent="0.2">
      <c r="A119" s="7" t="s">
        <v>2725</v>
      </c>
    </row>
    <row r="120" spans="1:1" ht="15.75" customHeight="1" x14ac:dyDescent="0.2">
      <c r="A120" s="7" t="s">
        <v>2331</v>
      </c>
    </row>
    <row r="121" spans="1:1" ht="15.75" customHeight="1" x14ac:dyDescent="0.2">
      <c r="A121" s="7" t="s">
        <v>957</v>
      </c>
    </row>
    <row r="122" spans="1:1" ht="15.75" customHeight="1" x14ac:dyDescent="0.2">
      <c r="A122" s="7" t="s">
        <v>1000</v>
      </c>
    </row>
    <row r="123" spans="1:1" ht="15.75" customHeight="1" x14ac:dyDescent="0.2">
      <c r="A123" s="7" t="s">
        <v>1667</v>
      </c>
    </row>
    <row r="124" spans="1:1" ht="15.75" customHeight="1" x14ac:dyDescent="0.2">
      <c r="A124" s="7" t="s">
        <v>1713</v>
      </c>
    </row>
    <row r="125" spans="1:1" ht="15.75" customHeight="1" x14ac:dyDescent="0.2">
      <c r="A125" s="7" t="s">
        <v>1663</v>
      </c>
    </row>
    <row r="126" spans="1:1" ht="15.75" customHeight="1" x14ac:dyDescent="0.2">
      <c r="A126" s="7" t="s">
        <v>1404</v>
      </c>
    </row>
    <row r="127" spans="1:1" ht="15.75" customHeight="1" x14ac:dyDescent="0.2">
      <c r="A127" s="7" t="s">
        <v>916</v>
      </c>
    </row>
    <row r="128" spans="1:1" ht="15.75" customHeight="1" x14ac:dyDescent="0.2">
      <c r="A128" s="7" t="s">
        <v>1333</v>
      </c>
    </row>
    <row r="129" spans="1:2" ht="15.75" customHeight="1" x14ac:dyDescent="0.2">
      <c r="A129" s="7" t="s">
        <v>2443</v>
      </c>
    </row>
    <row r="130" spans="1:2" ht="15.75" customHeight="1" x14ac:dyDescent="0.2">
      <c r="A130" s="7" t="s">
        <v>694</v>
      </c>
    </row>
    <row r="131" spans="1:2" ht="15.75" customHeight="1" x14ac:dyDescent="0.2">
      <c r="A131" s="7" t="s">
        <v>452</v>
      </c>
    </row>
    <row r="132" spans="1:2" ht="15.75" customHeight="1" x14ac:dyDescent="0.2">
      <c r="A132" s="7" t="s">
        <v>2275</v>
      </c>
    </row>
    <row r="133" spans="1:2" ht="15.75" customHeight="1" x14ac:dyDescent="0.2">
      <c r="A133" s="7" t="s">
        <v>729</v>
      </c>
    </row>
    <row r="134" spans="1:2" ht="15.75" customHeight="1" x14ac:dyDescent="0.2">
      <c r="A134" s="7" t="s">
        <v>699</v>
      </c>
    </row>
    <row r="135" spans="1:2" ht="15.75" customHeight="1" x14ac:dyDescent="0.2">
      <c r="A135" s="7" t="s">
        <v>2083</v>
      </c>
    </row>
    <row r="136" spans="1:2" ht="15.75" customHeight="1" x14ac:dyDescent="0.2">
      <c r="A136" s="7" t="s">
        <v>2741</v>
      </c>
    </row>
    <row r="137" spans="1:2" ht="15.75" customHeight="1" x14ac:dyDescent="0.2">
      <c r="A137" s="7" t="s">
        <v>2260</v>
      </c>
    </row>
    <row r="138" spans="1:2" ht="15.75" customHeight="1" x14ac:dyDescent="0.2">
      <c r="A138" s="7" t="s">
        <v>2302</v>
      </c>
      <c r="B138" s="8"/>
    </row>
    <row r="139" spans="1:2" ht="15.75" customHeight="1" x14ac:dyDescent="0.2">
      <c r="A139" s="7" t="s">
        <v>1579</v>
      </c>
    </row>
    <row r="140" spans="1:2" ht="15.75" customHeight="1" x14ac:dyDescent="0.2">
      <c r="A140" s="7" t="s">
        <v>2621</v>
      </c>
    </row>
    <row r="141" spans="1:2" ht="15.75" customHeight="1" x14ac:dyDescent="0.2">
      <c r="A141" s="7" t="s">
        <v>1302</v>
      </c>
    </row>
    <row r="142" spans="1:2" ht="15.75" customHeight="1" x14ac:dyDescent="0.2">
      <c r="A142" s="7" t="s">
        <v>1280</v>
      </c>
    </row>
    <row r="143" spans="1:2" ht="15.75" customHeight="1" x14ac:dyDescent="0.2">
      <c r="A143" s="7" t="s">
        <v>1620</v>
      </c>
      <c r="B143" s="8"/>
    </row>
    <row r="144" spans="1:2" ht="15.75" customHeight="1" x14ac:dyDescent="0.2">
      <c r="A144" s="7" t="s">
        <v>835</v>
      </c>
    </row>
    <row r="145" spans="1:1" ht="15.75" customHeight="1" x14ac:dyDescent="0.2">
      <c r="A145" s="7" t="s">
        <v>2288</v>
      </c>
    </row>
    <row r="146" spans="1:1" ht="15.75" customHeight="1" x14ac:dyDescent="0.2">
      <c r="A146" s="7" t="s">
        <v>1953</v>
      </c>
    </row>
    <row r="147" spans="1:1" ht="15.75" customHeight="1" x14ac:dyDescent="0.2">
      <c r="A147" s="7" t="s">
        <v>646</v>
      </c>
    </row>
    <row r="148" spans="1:1" ht="15.75" customHeight="1" x14ac:dyDescent="0.2">
      <c r="A148" s="7" t="s">
        <v>2035</v>
      </c>
    </row>
    <row r="149" spans="1:1" ht="15.75" customHeight="1" x14ac:dyDescent="0.2">
      <c r="A149" s="7" t="s">
        <v>2246</v>
      </c>
    </row>
    <row r="150" spans="1:1" ht="15.75" customHeight="1" x14ac:dyDescent="0.2">
      <c r="A150" s="7" t="s">
        <v>364</v>
      </c>
    </row>
    <row r="151" spans="1:1" ht="15.75" customHeight="1" x14ac:dyDescent="0.2">
      <c r="A151" s="7" t="s">
        <v>1874</v>
      </c>
    </row>
    <row r="152" spans="1:1" ht="15.75" customHeight="1" x14ac:dyDescent="0.2">
      <c r="A152" s="7" t="s">
        <v>1017</v>
      </c>
    </row>
    <row r="153" spans="1:1" ht="15.75" customHeight="1" x14ac:dyDescent="0.2">
      <c r="A153" s="7" t="s">
        <v>891</v>
      </c>
    </row>
    <row r="154" spans="1:1" ht="15.75" customHeight="1" x14ac:dyDescent="0.2">
      <c r="A154" s="7" t="s">
        <v>2461</v>
      </c>
    </row>
    <row r="155" spans="1:1" ht="15.75" customHeight="1" x14ac:dyDescent="0.2">
      <c r="A155" s="7" t="s">
        <v>1391</v>
      </c>
    </row>
    <row r="156" spans="1:1" ht="15.75" customHeight="1" x14ac:dyDescent="0.2">
      <c r="A156" s="7" t="s">
        <v>800</v>
      </c>
    </row>
    <row r="157" spans="1:1" ht="15.75" customHeight="1" x14ac:dyDescent="0.2">
      <c r="A157" s="7" t="s">
        <v>2497</v>
      </c>
    </row>
    <row r="158" spans="1:1" ht="15.75" customHeight="1" x14ac:dyDescent="0.2">
      <c r="A158" s="7" t="s">
        <v>658</v>
      </c>
    </row>
    <row r="159" spans="1:1" ht="15.75" customHeight="1" x14ac:dyDescent="0.2">
      <c r="A159" s="7" t="s">
        <v>762</v>
      </c>
    </row>
    <row r="160" spans="1:1" ht="15.75" customHeight="1" x14ac:dyDescent="0.2">
      <c r="A160" s="7" t="s">
        <v>1100</v>
      </c>
    </row>
    <row r="161" spans="1:2" ht="15.75" customHeight="1" x14ac:dyDescent="0.2">
      <c r="A161" s="7" t="s">
        <v>993</v>
      </c>
    </row>
    <row r="162" spans="1:2" ht="15.75" customHeight="1" x14ac:dyDescent="0.2">
      <c r="A162" s="7" t="s">
        <v>924</v>
      </c>
    </row>
    <row r="163" spans="1:2" ht="15.75" customHeight="1" x14ac:dyDescent="0.2">
      <c r="A163" s="7" t="s">
        <v>1274</v>
      </c>
    </row>
    <row r="164" spans="1:2" ht="15.75" customHeight="1" x14ac:dyDescent="0.2">
      <c r="A164" s="7" t="s">
        <v>1625</v>
      </c>
    </row>
    <row r="165" spans="1:2" ht="15.75" customHeight="1" x14ac:dyDescent="0.2">
      <c r="A165" s="7" t="s">
        <v>1633</v>
      </c>
    </row>
    <row r="166" spans="1:2" ht="15.75" customHeight="1" x14ac:dyDescent="0.2">
      <c r="A166" s="7" t="s">
        <v>336</v>
      </c>
    </row>
    <row r="167" spans="1:2" ht="15.75" customHeight="1" x14ac:dyDescent="0.2">
      <c r="A167" s="7" t="s">
        <v>2768</v>
      </c>
    </row>
    <row r="168" spans="1:2" ht="15.75" customHeight="1" x14ac:dyDescent="0.2">
      <c r="A168" s="7" t="s">
        <v>2067</v>
      </c>
    </row>
    <row r="169" spans="1:2" ht="15.75" customHeight="1" x14ac:dyDescent="0.2">
      <c r="A169" s="7" t="s">
        <v>2128</v>
      </c>
    </row>
    <row r="170" spans="1:2" ht="15.75" customHeight="1" x14ac:dyDescent="0.2">
      <c r="A170" s="7" t="s">
        <v>1553</v>
      </c>
    </row>
    <row r="171" spans="1:2" ht="15.75" customHeight="1" x14ac:dyDescent="0.2">
      <c r="A171" s="7" t="s">
        <v>1703</v>
      </c>
    </row>
    <row r="172" spans="1:2" ht="15.75" customHeight="1" x14ac:dyDescent="0.2">
      <c r="A172" s="7" t="s">
        <v>536</v>
      </c>
    </row>
    <row r="173" spans="1:2" ht="15.75" customHeight="1" x14ac:dyDescent="0.2">
      <c r="A173" s="7" t="s">
        <v>1680</v>
      </c>
    </row>
    <row r="174" spans="1:2" ht="15.75" customHeight="1" x14ac:dyDescent="0.2">
      <c r="A174" s="7" t="s">
        <v>2351</v>
      </c>
      <c r="B174" s="8"/>
    </row>
    <row r="175" spans="1:2" ht="15.75" customHeight="1" x14ac:dyDescent="0.2">
      <c r="A175" s="7" t="s">
        <v>2382</v>
      </c>
    </row>
    <row r="176" spans="1:2" ht="15.75" customHeight="1" x14ac:dyDescent="0.2">
      <c r="A176" s="7" t="s">
        <v>871</v>
      </c>
    </row>
    <row r="177" spans="1:2" ht="15.75" customHeight="1" x14ac:dyDescent="0.2">
      <c r="A177" s="7" t="s">
        <v>1434</v>
      </c>
    </row>
    <row r="178" spans="1:2" ht="15.75" customHeight="1" x14ac:dyDescent="0.2">
      <c r="A178" s="7" t="s">
        <v>665</v>
      </c>
      <c r="B178" s="8"/>
    </row>
    <row r="179" spans="1:2" ht="15.75" customHeight="1" x14ac:dyDescent="0.2">
      <c r="A179" s="7" t="s">
        <v>2017</v>
      </c>
    </row>
    <row r="180" spans="1:2" ht="15.75" customHeight="1" x14ac:dyDescent="0.2">
      <c r="A180" s="7" t="s">
        <v>113</v>
      </c>
    </row>
    <row r="181" spans="1:2" ht="15.75" customHeight="1" x14ac:dyDescent="0.2">
      <c r="A181" s="7" t="s">
        <v>1544</v>
      </c>
    </row>
    <row r="182" spans="1:2" ht="15.75" customHeight="1" x14ac:dyDescent="0.2">
      <c r="A182" s="7" t="s">
        <v>2451</v>
      </c>
    </row>
    <row r="183" spans="1:2" ht="15.75" customHeight="1" x14ac:dyDescent="0.2">
      <c r="A183" s="7" t="s">
        <v>2601</v>
      </c>
    </row>
    <row r="184" spans="1:2" ht="15.75" customHeight="1" x14ac:dyDescent="0.2">
      <c r="A184" s="7" t="s">
        <v>2540</v>
      </c>
      <c r="B184" s="8"/>
    </row>
    <row r="185" spans="1:2" ht="15.75" customHeight="1" x14ac:dyDescent="0.2">
      <c r="A185" s="7" t="s">
        <v>1246</v>
      </c>
    </row>
    <row r="186" spans="1:2" ht="15.75" customHeight="1" x14ac:dyDescent="0.2">
      <c r="A186" s="7" t="s">
        <v>2475</v>
      </c>
    </row>
    <row r="187" spans="1:2" ht="15.75" customHeight="1" x14ac:dyDescent="0.2">
      <c r="A187" s="7" t="s">
        <v>2522</v>
      </c>
    </row>
    <row r="188" spans="1:2" ht="15.75" customHeight="1" x14ac:dyDescent="0.2">
      <c r="A188" s="7" t="s">
        <v>2678</v>
      </c>
    </row>
    <row r="189" spans="1:2" ht="15.75" customHeight="1" x14ac:dyDescent="0.2">
      <c r="A189" s="7" t="s">
        <v>1051</v>
      </c>
    </row>
    <row r="190" spans="1:2" ht="15.75" customHeight="1" x14ac:dyDescent="0.2">
      <c r="A190" s="7" t="s">
        <v>2607</v>
      </c>
    </row>
    <row r="191" spans="1:2" ht="15.75" customHeight="1" x14ac:dyDescent="0.2">
      <c r="A191" s="7" t="s">
        <v>1603</v>
      </c>
    </row>
    <row r="192" spans="1:2" ht="15.75" customHeight="1" x14ac:dyDescent="0.2">
      <c r="A192" s="7" t="s">
        <v>2187</v>
      </c>
    </row>
    <row r="193" spans="1:2" ht="15.75" customHeight="1" x14ac:dyDescent="0.2">
      <c r="A193" s="7" t="s">
        <v>1478</v>
      </c>
    </row>
    <row r="194" spans="1:2" ht="15.75" customHeight="1" x14ac:dyDescent="0.2">
      <c r="A194" s="7" t="s">
        <v>1112</v>
      </c>
    </row>
    <row r="195" spans="1:2" ht="15.75" customHeight="1" x14ac:dyDescent="0.2">
      <c r="A195" s="7" t="s">
        <v>2097</v>
      </c>
    </row>
    <row r="196" spans="1:2" ht="15.75" customHeight="1" x14ac:dyDescent="0.2">
      <c r="A196" s="7" t="s">
        <v>2776</v>
      </c>
    </row>
    <row r="197" spans="1:2" ht="15.75" customHeight="1" x14ac:dyDescent="0.2">
      <c r="A197" s="7" t="s">
        <v>2438</v>
      </c>
    </row>
    <row r="198" spans="1:2" ht="15.75" customHeight="1" x14ac:dyDescent="0.2">
      <c r="A198" s="7" t="s">
        <v>1342</v>
      </c>
    </row>
    <row r="199" spans="1:2" ht="15.75" customHeight="1" x14ac:dyDescent="0.2">
      <c r="A199" s="7" t="s">
        <v>805</v>
      </c>
    </row>
    <row r="200" spans="1:2" ht="15.75" customHeight="1" x14ac:dyDescent="0.2">
      <c r="A200" s="7" t="s">
        <v>1187</v>
      </c>
    </row>
    <row r="201" spans="1:2" ht="15.75" customHeight="1" x14ac:dyDescent="0.2">
      <c r="A201" s="7" t="s">
        <v>2590</v>
      </c>
    </row>
    <row r="202" spans="1:2" ht="15.75" customHeight="1" x14ac:dyDescent="0.2">
      <c r="A202" s="7" t="s">
        <v>1707</v>
      </c>
    </row>
    <row r="203" spans="1:2" ht="15.75" customHeight="1" x14ac:dyDescent="0.2">
      <c r="A203" s="7" t="s">
        <v>434</v>
      </c>
      <c r="B203" s="8"/>
    </row>
    <row r="204" spans="1:2" ht="15.75" customHeight="1" x14ac:dyDescent="0.2">
      <c r="A204" s="7" t="s">
        <v>1265</v>
      </c>
    </row>
    <row r="205" spans="1:2" ht="15.75" customHeight="1" x14ac:dyDescent="0.2">
      <c r="A205" s="7" t="s">
        <v>2586</v>
      </c>
    </row>
    <row r="206" spans="1:2" ht="15.75" customHeight="1" x14ac:dyDescent="0.2">
      <c r="A206" s="7" t="s">
        <v>705</v>
      </c>
    </row>
    <row r="207" spans="1:2" ht="15.75" customHeight="1" x14ac:dyDescent="0.2">
      <c r="A207" s="7" t="s">
        <v>2207</v>
      </c>
    </row>
    <row r="208" spans="1:2" ht="15.75" customHeight="1" x14ac:dyDescent="0.2">
      <c r="A208" s="7" t="s">
        <v>427</v>
      </c>
    </row>
    <row r="209" spans="1:2" ht="15.75" customHeight="1" x14ac:dyDescent="0.2">
      <c r="A209" s="7" t="s">
        <v>1539</v>
      </c>
    </row>
    <row r="210" spans="1:2" ht="15.75" customHeight="1" x14ac:dyDescent="0.2">
      <c r="A210" s="7" t="s">
        <v>923</v>
      </c>
    </row>
    <row r="211" spans="1:2" ht="15.75" customHeight="1" x14ac:dyDescent="0.2">
      <c r="A211" s="7" t="s">
        <v>352</v>
      </c>
    </row>
    <row r="212" spans="1:2" ht="15.75" customHeight="1" x14ac:dyDescent="0.2">
      <c r="A212" s="7" t="s">
        <v>398</v>
      </c>
    </row>
    <row r="213" spans="1:2" ht="15.75" customHeight="1" x14ac:dyDescent="0.2">
      <c r="A213" s="7" t="s">
        <v>258</v>
      </c>
    </row>
    <row r="214" spans="1:2" ht="15.75" customHeight="1" x14ac:dyDescent="0.2">
      <c r="A214" s="7" t="s">
        <v>2705</v>
      </c>
    </row>
    <row r="215" spans="1:2" ht="15.75" customHeight="1" x14ac:dyDescent="0.2">
      <c r="A215" s="7" t="s">
        <v>2669</v>
      </c>
      <c r="B215" s="8"/>
    </row>
    <row r="216" spans="1:2" ht="15.75" customHeight="1" x14ac:dyDescent="0.2">
      <c r="A216" s="7" t="s">
        <v>2002</v>
      </c>
    </row>
    <row r="217" spans="1:2" ht="15.75" customHeight="1" x14ac:dyDescent="0.2">
      <c r="A217" s="7" t="s">
        <v>2039</v>
      </c>
    </row>
    <row r="218" spans="1:2" ht="15.75" customHeight="1" x14ac:dyDescent="0.2">
      <c r="A218" s="7" t="s">
        <v>86</v>
      </c>
    </row>
    <row r="219" spans="1:2" ht="15.75" customHeight="1" x14ac:dyDescent="0.2">
      <c r="A219" s="7" t="s">
        <v>544</v>
      </c>
    </row>
    <row r="220" spans="1:2" ht="15.75" customHeight="1" x14ac:dyDescent="0.2">
      <c r="A220" s="7" t="s">
        <v>230</v>
      </c>
    </row>
    <row r="221" spans="1:2" ht="15.75" customHeight="1" x14ac:dyDescent="0.2">
      <c r="A221" s="7" t="s">
        <v>2769</v>
      </c>
    </row>
    <row r="222" spans="1:2" ht="15.75" customHeight="1" x14ac:dyDescent="0.2">
      <c r="A222" s="7" t="s">
        <v>414</v>
      </c>
    </row>
    <row r="223" spans="1:2" ht="15.75" customHeight="1" x14ac:dyDescent="0.2">
      <c r="A223" s="7" t="s">
        <v>823</v>
      </c>
    </row>
    <row r="224" spans="1:2" ht="15.75" customHeight="1" x14ac:dyDescent="0.2">
      <c r="A224" s="7" t="s">
        <v>474</v>
      </c>
    </row>
    <row r="225" spans="1:1" ht="15.75" customHeight="1" x14ac:dyDescent="0.2">
      <c r="A225" s="7" t="s">
        <v>199</v>
      </c>
    </row>
    <row r="226" spans="1:1" ht="15.75" customHeight="1" x14ac:dyDescent="0.2">
      <c r="A226" s="7" t="s">
        <v>266</v>
      </c>
    </row>
    <row r="227" spans="1:1" ht="15.75" customHeight="1" x14ac:dyDescent="0.2">
      <c r="A227" s="7" t="s">
        <v>1119</v>
      </c>
    </row>
    <row r="228" spans="1:1" ht="15.75" customHeight="1" x14ac:dyDescent="0.2">
      <c r="A228" s="7" t="s">
        <v>2528</v>
      </c>
    </row>
    <row r="229" spans="1:1" ht="15.75" customHeight="1" x14ac:dyDescent="0.2">
      <c r="A229" s="7" t="s">
        <v>1733</v>
      </c>
    </row>
    <row r="230" spans="1:1" ht="15.75" customHeight="1" x14ac:dyDescent="0.2">
      <c r="A230" s="7" t="s">
        <v>2706</v>
      </c>
    </row>
    <row r="231" spans="1:1" ht="15.75" customHeight="1" x14ac:dyDescent="0.2">
      <c r="A231" s="7" t="s">
        <v>929</v>
      </c>
    </row>
    <row r="232" spans="1:1" ht="15.75" customHeight="1" x14ac:dyDescent="0.2">
      <c r="A232" s="7" t="s">
        <v>2389</v>
      </c>
    </row>
    <row r="233" spans="1:1" ht="15.75" customHeight="1" x14ac:dyDescent="0.2">
      <c r="A233" s="7" t="s">
        <v>1984</v>
      </c>
    </row>
    <row r="234" spans="1:1" ht="15.75" customHeight="1" x14ac:dyDescent="0.2">
      <c r="A234" s="7" t="s">
        <v>2056</v>
      </c>
    </row>
    <row r="235" spans="1:1" ht="15.75" customHeight="1" x14ac:dyDescent="0.2">
      <c r="A235" s="7" t="s">
        <v>1647</v>
      </c>
    </row>
    <row r="236" spans="1:1" ht="15.75" customHeight="1" x14ac:dyDescent="0.2">
      <c r="A236" s="7" t="s">
        <v>1767</v>
      </c>
    </row>
    <row r="237" spans="1:1" ht="15.75" customHeight="1" x14ac:dyDescent="0.2">
      <c r="A237" s="7" t="s">
        <v>1493</v>
      </c>
    </row>
    <row r="238" spans="1:1" ht="15.75" customHeight="1" x14ac:dyDescent="0.2">
      <c r="A238" s="7" t="s">
        <v>2180</v>
      </c>
    </row>
    <row r="239" spans="1:1" ht="15.75" customHeight="1" x14ac:dyDescent="0.2">
      <c r="A239" s="7" t="s">
        <v>811</v>
      </c>
    </row>
    <row r="240" spans="1:1" ht="15.75" customHeight="1" x14ac:dyDescent="0.2">
      <c r="A240" s="7" t="s">
        <v>495</v>
      </c>
    </row>
    <row r="241" spans="1:2" ht="15.75" customHeight="1" x14ac:dyDescent="0.2">
      <c r="A241" s="7" t="s">
        <v>1132</v>
      </c>
    </row>
    <row r="242" spans="1:2" ht="15.75" customHeight="1" x14ac:dyDescent="0.2">
      <c r="A242" s="7" t="s">
        <v>2272</v>
      </c>
    </row>
    <row r="243" spans="1:2" ht="15.75" customHeight="1" x14ac:dyDescent="0.2">
      <c r="A243" s="7" t="s">
        <v>1511</v>
      </c>
      <c r="B243" s="8"/>
    </row>
    <row r="244" spans="1:2" ht="15.75" customHeight="1" x14ac:dyDescent="0.2">
      <c r="A244" s="7" t="s">
        <v>772</v>
      </c>
    </row>
    <row r="245" spans="1:2" ht="15.75" customHeight="1" x14ac:dyDescent="0.2">
      <c r="A245" s="7" t="s">
        <v>2822</v>
      </c>
    </row>
    <row r="246" spans="1:2" ht="15.75" customHeight="1" x14ac:dyDescent="0.2">
      <c r="A246" s="7" t="s">
        <v>145</v>
      </c>
    </row>
    <row r="247" spans="1:2" ht="15.75" customHeight="1" x14ac:dyDescent="0.2">
      <c r="A247" s="7" t="s">
        <v>2695</v>
      </c>
    </row>
    <row r="248" spans="1:2" ht="15.75" customHeight="1" x14ac:dyDescent="0.2">
      <c r="A248" s="7" t="s">
        <v>1092</v>
      </c>
    </row>
    <row r="249" spans="1:2" ht="15.75" customHeight="1" x14ac:dyDescent="0.2">
      <c r="A249" s="7" t="s">
        <v>1708</v>
      </c>
    </row>
    <row r="250" spans="1:2" ht="15.75" customHeight="1" x14ac:dyDescent="0.2">
      <c r="A250" s="7" t="s">
        <v>1762</v>
      </c>
    </row>
    <row r="251" spans="1:2" ht="15.75" customHeight="1" x14ac:dyDescent="0.2">
      <c r="A251" s="7" t="s">
        <v>2686</v>
      </c>
    </row>
    <row r="252" spans="1:2" ht="15.75" customHeight="1" x14ac:dyDescent="0.2">
      <c r="A252" s="7" t="s">
        <v>2310</v>
      </c>
      <c r="B252" s="8"/>
    </row>
    <row r="253" spans="1:2" ht="15.75" customHeight="1" x14ac:dyDescent="0.2">
      <c r="A253" s="7" t="s">
        <v>2122</v>
      </c>
    </row>
    <row r="254" spans="1:2" ht="15.75" customHeight="1" x14ac:dyDescent="0.2">
      <c r="A254" s="7" t="s">
        <v>1415</v>
      </c>
    </row>
    <row r="255" spans="1:2" ht="15.75" customHeight="1" x14ac:dyDescent="0.2">
      <c r="A255" s="7" t="s">
        <v>510</v>
      </c>
      <c r="B255" s="8"/>
    </row>
    <row r="256" spans="1:2" ht="15.75" customHeight="1" x14ac:dyDescent="0.2">
      <c r="A256" s="7" t="s">
        <v>2140</v>
      </c>
    </row>
    <row r="257" spans="1:2" ht="15.75" customHeight="1" x14ac:dyDescent="0.2">
      <c r="A257" s="7" t="s">
        <v>1817</v>
      </c>
    </row>
    <row r="258" spans="1:2" ht="15.75" customHeight="1" x14ac:dyDescent="0.2">
      <c r="A258" s="7" t="s">
        <v>1908</v>
      </c>
    </row>
    <row r="259" spans="1:2" ht="15.75" customHeight="1" x14ac:dyDescent="0.2">
      <c r="A259" s="7" t="s">
        <v>2079</v>
      </c>
    </row>
    <row r="260" spans="1:2" ht="15.75" customHeight="1" x14ac:dyDescent="0.2">
      <c r="A260" s="7" t="s">
        <v>2023</v>
      </c>
    </row>
    <row r="261" spans="1:2" ht="15.75" customHeight="1" x14ac:dyDescent="0.2">
      <c r="A261" s="7" t="s">
        <v>1057</v>
      </c>
    </row>
    <row r="262" spans="1:2" ht="15.75" customHeight="1" x14ac:dyDescent="0.2">
      <c r="A262" s="7" t="s">
        <v>2655</v>
      </c>
    </row>
    <row r="263" spans="1:2" ht="15.75" customHeight="1" x14ac:dyDescent="0.2">
      <c r="A263" s="7" t="s">
        <v>1792</v>
      </c>
    </row>
    <row r="264" spans="1:2" ht="15.75" customHeight="1" x14ac:dyDescent="0.2">
      <c r="A264" s="7" t="s">
        <v>2698</v>
      </c>
    </row>
    <row r="265" spans="1:2" ht="15.75" customHeight="1" x14ac:dyDescent="0.2">
      <c r="A265" s="7" t="s">
        <v>1484</v>
      </c>
    </row>
    <row r="266" spans="1:2" ht="15.75" customHeight="1" x14ac:dyDescent="0.2">
      <c r="A266" s="7" t="s">
        <v>1270</v>
      </c>
    </row>
    <row r="267" spans="1:2" ht="15.75" customHeight="1" x14ac:dyDescent="0.2">
      <c r="A267" s="7" t="s">
        <v>1214</v>
      </c>
    </row>
    <row r="268" spans="1:2" ht="15.75" customHeight="1" x14ac:dyDescent="0.2">
      <c r="A268" s="7" t="s">
        <v>159</v>
      </c>
      <c r="B268" s="8"/>
    </row>
    <row r="269" spans="1:2" ht="15.75" customHeight="1" x14ac:dyDescent="0.2">
      <c r="A269" s="7" t="s">
        <v>2102</v>
      </c>
    </row>
    <row r="270" spans="1:2" ht="15.75" customHeight="1" x14ac:dyDescent="0.2">
      <c r="A270" s="7" t="s">
        <v>275</v>
      </c>
      <c r="B270" s="8"/>
    </row>
    <row r="271" spans="1:2" ht="15.75" customHeight="1" x14ac:dyDescent="0.2">
      <c r="A271" s="7" t="s">
        <v>1013</v>
      </c>
    </row>
    <row r="272" spans="1:2" ht="15.75" customHeight="1" x14ac:dyDescent="0.2">
      <c r="A272" s="7" t="s">
        <v>2803</v>
      </c>
    </row>
    <row r="273" spans="1:2" ht="15.75" customHeight="1" x14ac:dyDescent="0.2">
      <c r="A273" s="7" t="s">
        <v>2029</v>
      </c>
    </row>
    <row r="274" spans="1:2" ht="15.75" customHeight="1" x14ac:dyDescent="0.2">
      <c r="A274" s="7" t="s">
        <v>2108</v>
      </c>
    </row>
    <row r="275" spans="1:2" ht="15.75" customHeight="1" x14ac:dyDescent="0.2">
      <c r="A275" s="7" t="s">
        <v>1855</v>
      </c>
    </row>
    <row r="276" spans="1:2" ht="15.75" customHeight="1" x14ac:dyDescent="0.2">
      <c r="A276" s="7" t="s">
        <v>855</v>
      </c>
    </row>
    <row r="277" spans="1:2" ht="15.75" customHeight="1" x14ac:dyDescent="0.2">
      <c r="A277" s="7" t="s">
        <v>2709</v>
      </c>
    </row>
    <row r="278" spans="1:2" ht="15.75" customHeight="1" x14ac:dyDescent="0.2">
      <c r="A278" s="7" t="s">
        <v>607</v>
      </c>
      <c r="B278" s="8"/>
    </row>
    <row r="279" spans="1:2" ht="15.75" customHeight="1" x14ac:dyDescent="0.2">
      <c r="A279" s="7" t="s">
        <v>1193</v>
      </c>
    </row>
    <row r="280" spans="1:2" ht="15.75" customHeight="1" x14ac:dyDescent="0.2">
      <c r="A280" s="7" t="s">
        <v>567</v>
      </c>
      <c r="B280" s="8"/>
    </row>
    <row r="281" spans="1:2" ht="15.75" customHeight="1" x14ac:dyDescent="0.2">
      <c r="A281" s="7" t="s">
        <v>2400</v>
      </c>
    </row>
    <row r="282" spans="1:2" ht="15.75" customHeight="1" x14ac:dyDescent="0.2">
      <c r="A282" s="7" t="s">
        <v>1174</v>
      </c>
    </row>
    <row r="283" spans="1:2" ht="15.75" customHeight="1" x14ac:dyDescent="0.2">
      <c r="A283" s="7" t="s">
        <v>2639</v>
      </c>
    </row>
    <row r="284" spans="1:2" ht="15.75" customHeight="1" x14ac:dyDescent="0.2">
      <c r="A284" s="7" t="s">
        <v>467</v>
      </c>
    </row>
    <row r="285" spans="1:2" ht="15.75" customHeight="1" x14ac:dyDescent="0.2">
      <c r="A285" s="7" t="s">
        <v>24</v>
      </c>
    </row>
    <row r="286" spans="1:2" ht="15.75" customHeight="1" x14ac:dyDescent="0.2">
      <c r="A286" s="7" t="s">
        <v>1162</v>
      </c>
    </row>
    <row r="287" spans="1:2" ht="15.75" customHeight="1" x14ac:dyDescent="0.2">
      <c r="A287" s="7" t="s">
        <v>1177</v>
      </c>
    </row>
    <row r="288" spans="1:2" ht="15.75" customHeight="1" x14ac:dyDescent="0.2">
      <c r="A288" s="7" t="s">
        <v>1866</v>
      </c>
    </row>
    <row r="289" spans="1:2" ht="15.75" customHeight="1" x14ac:dyDescent="0.2">
      <c r="A289" s="7" t="s">
        <v>357</v>
      </c>
    </row>
    <row r="290" spans="1:2" ht="15.75" customHeight="1" x14ac:dyDescent="0.2">
      <c r="A290" s="7" t="s">
        <v>79</v>
      </c>
    </row>
    <row r="291" spans="1:2" ht="15.75" customHeight="1" x14ac:dyDescent="0.2">
      <c r="A291" s="7" t="s">
        <v>2148</v>
      </c>
    </row>
    <row r="292" spans="1:2" ht="15.75" customHeight="1" x14ac:dyDescent="0.2">
      <c r="A292" s="7" t="s">
        <v>94</v>
      </c>
    </row>
    <row r="293" spans="1:2" ht="15.75" customHeight="1" x14ac:dyDescent="0.2">
      <c r="A293" s="7" t="s">
        <v>1016</v>
      </c>
    </row>
    <row r="294" spans="1:2" ht="15.75" customHeight="1" x14ac:dyDescent="0.2">
      <c r="A294" s="7" t="s">
        <v>1503</v>
      </c>
    </row>
    <row r="295" spans="1:2" ht="15.75" customHeight="1" x14ac:dyDescent="0.2">
      <c r="A295" s="7" t="s">
        <v>2266</v>
      </c>
    </row>
    <row r="296" spans="1:2" ht="15.75" customHeight="1" x14ac:dyDescent="0.2">
      <c r="A296" s="7" t="s">
        <v>2280</v>
      </c>
    </row>
    <row r="297" spans="1:2" ht="15.75" customHeight="1" x14ac:dyDescent="0.2">
      <c r="A297" s="7" t="s">
        <v>2585</v>
      </c>
    </row>
    <row r="298" spans="1:2" ht="15.75" customHeight="1" x14ac:dyDescent="0.2">
      <c r="A298" s="7" t="s">
        <v>624</v>
      </c>
    </row>
    <row r="299" spans="1:2" ht="15.75" customHeight="1" x14ac:dyDescent="0.2">
      <c r="A299" s="7" t="s">
        <v>458</v>
      </c>
    </row>
    <row r="300" spans="1:2" ht="15.75" customHeight="1" x14ac:dyDescent="0.2">
      <c r="A300" s="7" t="s">
        <v>2296</v>
      </c>
    </row>
    <row r="301" spans="1:2" ht="15.75" customHeight="1" x14ac:dyDescent="0.2">
      <c r="A301" s="7" t="s">
        <v>1427</v>
      </c>
    </row>
    <row r="302" spans="1:2" ht="15.75" customHeight="1" x14ac:dyDescent="0.2">
      <c r="A302" s="7" t="s">
        <v>2408</v>
      </c>
    </row>
    <row r="303" spans="1:2" ht="15.75" customHeight="1" x14ac:dyDescent="0.2">
      <c r="A303" s="7" t="s">
        <v>722</v>
      </c>
      <c r="B303" s="8"/>
    </row>
    <row r="304" spans="1:2" ht="15.75" customHeight="1" x14ac:dyDescent="0.2">
      <c r="A304" s="7" t="s">
        <v>572</v>
      </c>
    </row>
    <row r="305" spans="1:2" ht="15.75" customHeight="1" x14ac:dyDescent="0.2">
      <c r="A305" s="7" t="s">
        <v>213</v>
      </c>
    </row>
    <row r="306" spans="1:2" ht="15.75" customHeight="1" x14ac:dyDescent="0.2">
      <c r="A306" s="7" t="s">
        <v>792</v>
      </c>
    </row>
    <row r="307" spans="1:2" ht="15.75" customHeight="1" x14ac:dyDescent="0.2">
      <c r="A307" s="7" t="s">
        <v>54</v>
      </c>
      <c r="B307" s="8"/>
    </row>
    <row r="308" spans="1:2" ht="15.75" customHeight="1" x14ac:dyDescent="0.2">
      <c r="A308" s="7" t="s">
        <v>2447</v>
      </c>
    </row>
    <row r="309" spans="1:2" ht="15.75" customHeight="1" x14ac:dyDescent="0.2">
      <c r="A309" s="7" t="s">
        <v>1822</v>
      </c>
    </row>
    <row r="310" spans="1:2" ht="15.75" customHeight="1" x14ac:dyDescent="0.2">
      <c r="A310" s="7" t="s">
        <v>1969</v>
      </c>
      <c r="B310" s="8"/>
    </row>
    <row r="311" spans="1:2" ht="15.75" customHeight="1" x14ac:dyDescent="0.2">
      <c r="A311" s="7" t="s">
        <v>106</v>
      </c>
    </row>
    <row r="312" spans="1:2" ht="15.75" customHeight="1" x14ac:dyDescent="0.2">
      <c r="A312" s="7" t="s">
        <v>1347</v>
      </c>
    </row>
    <row r="313" spans="1:2" ht="15.75" customHeight="1" x14ac:dyDescent="0.2">
      <c r="A313" s="7" t="s">
        <v>2172</v>
      </c>
    </row>
    <row r="314" spans="1:2" ht="15.75" customHeight="1" x14ac:dyDescent="0.2">
      <c r="A314" s="7" t="s">
        <v>864</v>
      </c>
    </row>
    <row r="315" spans="1:2" ht="15.75" customHeight="1" x14ac:dyDescent="0.2">
      <c r="A315" s="7" t="s">
        <v>1106</v>
      </c>
    </row>
    <row r="316" spans="1:2" ht="15.75" customHeight="1" x14ac:dyDescent="0.2">
      <c r="A316" s="7" t="s">
        <v>591</v>
      </c>
    </row>
    <row r="317" spans="1:2" ht="15.75" customHeight="1" x14ac:dyDescent="0.2">
      <c r="A317" s="7" t="s">
        <v>2720</v>
      </c>
    </row>
    <row r="318" spans="1:2" ht="15.75" customHeight="1" x14ac:dyDescent="0.2">
      <c r="A318" s="7" t="s">
        <v>2362</v>
      </c>
    </row>
    <row r="319" spans="1:2" ht="15.75" customHeight="1" x14ac:dyDescent="0.2">
      <c r="A319" s="7" t="s">
        <v>2527</v>
      </c>
    </row>
    <row r="320" spans="1:2" ht="15.75" customHeight="1" x14ac:dyDescent="0.2">
      <c r="A320" s="7" t="s">
        <v>1640</v>
      </c>
    </row>
    <row r="321" spans="1:1" ht="15.75" customHeight="1" x14ac:dyDescent="0.2">
      <c r="A321" s="7" t="s">
        <v>1154</v>
      </c>
    </row>
    <row r="322" spans="1:1" ht="15.75" customHeight="1" x14ac:dyDescent="0.2">
      <c r="A322" s="7" t="s">
        <v>304</v>
      </c>
    </row>
    <row r="323" spans="1:1" ht="15.75" customHeight="1" x14ac:dyDescent="0.2">
      <c r="A323" s="7" t="s">
        <v>679</v>
      </c>
    </row>
    <row r="324" spans="1:1" ht="15.75" customHeight="1" x14ac:dyDescent="0.2">
      <c r="A324" s="7" t="s">
        <v>2229</v>
      </c>
    </row>
    <row r="325" spans="1:1" ht="15.75" customHeight="1" x14ac:dyDescent="0.2">
      <c r="A325" s="7" t="s">
        <v>519</v>
      </c>
    </row>
    <row r="326" spans="1:1" ht="15.75" customHeight="1" x14ac:dyDescent="0.2">
      <c r="A326" s="7" t="s">
        <v>2397</v>
      </c>
    </row>
    <row r="327" spans="1:1" ht="15.75" customHeight="1" x14ac:dyDescent="0.2">
      <c r="A327" s="7" t="s">
        <v>2437</v>
      </c>
    </row>
    <row r="328" spans="1:1" ht="15.75" customHeight="1" x14ac:dyDescent="0.2">
      <c r="A328" s="7" t="s">
        <v>2825</v>
      </c>
    </row>
    <row r="329" spans="1:1" ht="15.75" customHeight="1" x14ac:dyDescent="0.2">
      <c r="A329" s="7" t="s">
        <v>1758</v>
      </c>
    </row>
    <row r="330" spans="1:1" ht="15.75" customHeight="1" x14ac:dyDescent="0.2">
      <c r="A330" s="7" t="s">
        <v>245</v>
      </c>
    </row>
    <row r="331" spans="1:1" ht="15.75" customHeight="1" x14ac:dyDescent="0.2">
      <c r="A331" s="7" t="s">
        <v>42</v>
      </c>
    </row>
    <row r="332" spans="1:1" ht="15.75" customHeight="1" x14ac:dyDescent="0.2">
      <c r="A332" s="7" t="s">
        <v>2195</v>
      </c>
    </row>
    <row r="333" spans="1:1" ht="15.75" customHeight="1" x14ac:dyDescent="0.2">
      <c r="A333" s="7" t="s">
        <v>599</v>
      </c>
    </row>
    <row r="334" spans="1:1" ht="15.75" customHeight="1" x14ac:dyDescent="0.2">
      <c r="A334" s="7" t="s">
        <v>2211</v>
      </c>
    </row>
    <row r="335" spans="1:1" ht="15.75" customHeight="1" x14ac:dyDescent="0.2">
      <c r="A335" s="7" t="s">
        <v>632</v>
      </c>
    </row>
    <row r="336" spans="1:1" ht="15.75" customHeight="1" x14ac:dyDescent="0.2">
      <c r="A336" s="7" t="s">
        <v>1030</v>
      </c>
    </row>
    <row r="337" spans="1:2" ht="15.75" customHeight="1" x14ac:dyDescent="0.2">
      <c r="A337" s="7" t="s">
        <v>2516</v>
      </c>
    </row>
    <row r="338" spans="1:2" ht="15.75" customHeight="1" x14ac:dyDescent="0.2">
      <c r="A338" s="7" t="s">
        <v>1374</v>
      </c>
    </row>
    <row r="339" spans="1:2" ht="15.75" customHeight="1" x14ac:dyDescent="0.2">
      <c r="A339" s="7" t="s">
        <v>944</v>
      </c>
    </row>
    <row r="340" spans="1:2" ht="15.75" customHeight="1" x14ac:dyDescent="0.2">
      <c r="A340" s="7" t="s">
        <v>447</v>
      </c>
    </row>
    <row r="341" spans="1:2" ht="15.75" customHeight="1" x14ac:dyDescent="0.2">
      <c r="A341" s="7" t="s">
        <v>2323</v>
      </c>
    </row>
    <row r="342" spans="1:2" ht="15.75" customHeight="1" x14ac:dyDescent="0.2">
      <c r="A342" s="7" t="s">
        <v>1260</v>
      </c>
    </row>
    <row r="343" spans="1:2" ht="15.75" customHeight="1" x14ac:dyDescent="0.2">
      <c r="A343" s="7" t="s">
        <v>1894</v>
      </c>
    </row>
    <row r="344" spans="1:2" ht="15.75" customHeight="1" x14ac:dyDescent="0.2">
      <c r="A344" s="7" t="s">
        <v>315</v>
      </c>
      <c r="B344" s="8"/>
    </row>
    <row r="345" spans="1:2" ht="15.75" customHeight="1" x14ac:dyDescent="0.2">
      <c r="A345" s="7" t="s">
        <v>378</v>
      </c>
    </row>
    <row r="346" spans="1:2" ht="15.75" customHeight="1" x14ac:dyDescent="0.2">
      <c r="A346" s="7" t="s">
        <v>1676</v>
      </c>
    </row>
    <row r="347" spans="1:2" ht="15.75" customHeight="1" x14ac:dyDescent="0.2">
      <c r="A347" s="7" t="s">
        <v>174</v>
      </c>
    </row>
    <row r="348" spans="1:2" ht="15.75" customHeight="1" x14ac:dyDescent="0.2">
      <c r="A348" s="7" t="s">
        <v>910</v>
      </c>
    </row>
    <row r="349" spans="1:2" ht="15.75" customHeight="1" x14ac:dyDescent="0.2">
      <c r="A349" s="7" t="s">
        <v>1396</v>
      </c>
    </row>
    <row r="350" spans="1:2" ht="15.75" customHeight="1" x14ac:dyDescent="0.2">
      <c r="A350" s="7" t="s">
        <v>2714</v>
      </c>
    </row>
    <row r="351" spans="1:2" ht="15.75" customHeight="1" x14ac:dyDescent="0.2">
      <c r="A351" s="7" t="s">
        <v>2595</v>
      </c>
    </row>
    <row r="352" spans="1:2" ht="15.75" customHeight="1" x14ac:dyDescent="0.2">
      <c r="A352" s="7" t="s">
        <v>2672</v>
      </c>
    </row>
    <row r="353" spans="1:2" ht="15.75" customHeight="1" x14ac:dyDescent="0.2">
      <c r="A353" s="7" t="s">
        <v>1875</v>
      </c>
    </row>
    <row r="354" spans="1:2" ht="15.75" customHeight="1" x14ac:dyDescent="0.2">
      <c r="A354" s="7" t="s">
        <v>1684</v>
      </c>
    </row>
    <row r="355" spans="1:2" ht="15.75" customHeight="1" x14ac:dyDescent="0.2">
      <c r="A355" s="7" t="s">
        <v>778</v>
      </c>
    </row>
    <row r="356" spans="1:2" ht="15.75" customHeight="1" x14ac:dyDescent="0.2">
      <c r="A356" s="7" t="s">
        <v>2392</v>
      </c>
      <c r="B356" s="8"/>
    </row>
    <row r="357" spans="1:2" ht="15.75" customHeight="1" x14ac:dyDescent="0.2">
      <c r="A357" s="7" t="s">
        <v>1043</v>
      </c>
    </row>
    <row r="358" spans="1:2" ht="15.75" customHeight="1" x14ac:dyDescent="0.2">
      <c r="A358" s="7" t="s">
        <v>1038</v>
      </c>
    </row>
    <row r="359" spans="1:2" ht="15.75" customHeight="1" x14ac:dyDescent="0.2">
      <c r="A359" s="7" t="s">
        <v>323</v>
      </c>
    </row>
    <row r="360" spans="1:2" ht="15.75" customHeight="1" x14ac:dyDescent="0.2">
      <c r="A360" s="7" t="s">
        <v>828</v>
      </c>
    </row>
    <row r="361" spans="1:2" ht="15.75" customHeight="1" x14ac:dyDescent="0.2">
      <c r="A361" s="7" t="s">
        <v>1897</v>
      </c>
    </row>
    <row r="362" spans="1:2" ht="15.75" customHeight="1" x14ac:dyDescent="0.2">
      <c r="A362" s="7" t="s">
        <v>1209</v>
      </c>
    </row>
    <row r="363" spans="1:2" ht="15.75" customHeight="1" x14ac:dyDescent="0.2">
      <c r="A363" s="7" t="s">
        <v>523</v>
      </c>
    </row>
    <row r="364" spans="1:2" ht="15.75" customHeight="1" x14ac:dyDescent="0.2">
      <c r="A364" s="7" t="s">
        <v>1465</v>
      </c>
    </row>
    <row r="365" spans="1:2" ht="15.75" customHeight="1" x14ac:dyDescent="0.2">
      <c r="A365" s="7" t="s">
        <v>1931</v>
      </c>
    </row>
    <row r="366" spans="1:2" ht="15.75" customHeight="1" x14ac:dyDescent="0.2">
      <c r="A366" s="7" t="s">
        <v>387</v>
      </c>
    </row>
    <row r="367" spans="1:2" ht="15.75" customHeight="1" x14ac:dyDescent="0.2">
      <c r="A367" s="7" t="s">
        <v>1005</v>
      </c>
    </row>
    <row r="368" spans="1:2" ht="15.75" customHeight="1" x14ac:dyDescent="0.2">
      <c r="A368" s="7" t="s">
        <v>287</v>
      </c>
    </row>
    <row r="369" spans="1:1" ht="15.75" customHeight="1" x14ac:dyDescent="0.2">
      <c r="A369" s="7" t="s">
        <v>1460</v>
      </c>
    </row>
    <row r="370" spans="1:1" ht="15.75" customHeight="1" x14ac:dyDescent="0.2">
      <c r="A370" s="7" t="s">
        <v>1960</v>
      </c>
    </row>
    <row r="371" spans="1:1" ht="15.75" customHeight="1" x14ac:dyDescent="0.2">
      <c r="A371" s="7" t="s">
        <v>561</v>
      </c>
    </row>
    <row r="372" spans="1:1" ht="15.75" customHeight="1" x14ac:dyDescent="0.2">
      <c r="A372" s="7" t="s">
        <v>350</v>
      </c>
    </row>
    <row r="373" spans="1:1" ht="15.75" customHeight="1" x14ac:dyDescent="0.2">
      <c r="A373" s="7" t="s">
        <v>590</v>
      </c>
    </row>
    <row r="374" spans="1:1" ht="15.75" customHeight="1" x14ac:dyDescent="0.2">
      <c r="A374" s="7" t="s">
        <v>137</v>
      </c>
    </row>
    <row r="375" spans="1:1" ht="15.75" customHeight="1" x14ac:dyDescent="0.2">
      <c r="A375" s="7" t="s">
        <v>2344</v>
      </c>
    </row>
    <row r="376" spans="1:1" ht="15.75" customHeight="1" x14ac:dyDescent="0.2">
      <c r="A376" s="7" t="s">
        <v>2748</v>
      </c>
    </row>
    <row r="377" spans="1:1" ht="15.75" customHeight="1" x14ac:dyDescent="0.2">
      <c r="A377" s="7" t="s">
        <v>267</v>
      </c>
    </row>
    <row r="378" spans="1:1" ht="15.75" customHeight="1" x14ac:dyDescent="0.2">
      <c r="A378" s="7" t="s">
        <v>1422</v>
      </c>
    </row>
    <row r="379" spans="1:1" ht="15.75" customHeight="1" x14ac:dyDescent="0.2">
      <c r="A379" s="7" t="s">
        <v>543</v>
      </c>
    </row>
    <row r="380" spans="1:1" ht="15.75" customHeight="1" x14ac:dyDescent="0.2">
      <c r="A380" s="7" t="s">
        <v>1851</v>
      </c>
    </row>
    <row r="381" spans="1:1" ht="15.75" customHeight="1" x14ac:dyDescent="0.2">
      <c r="A381" s="7" t="s">
        <v>1025</v>
      </c>
    </row>
    <row r="382" spans="1:1" ht="15.75" customHeight="1" x14ac:dyDescent="0.2">
      <c r="A382" s="7" t="s">
        <v>1976</v>
      </c>
    </row>
    <row r="383" spans="1:1" ht="15.75" customHeight="1" x14ac:dyDescent="0.2">
      <c r="A383" s="7" t="s">
        <v>1190</v>
      </c>
    </row>
    <row r="384" spans="1:1" ht="15.75" customHeight="1" x14ac:dyDescent="0.2">
      <c r="A384" s="7" t="s">
        <v>1442</v>
      </c>
    </row>
    <row r="385" spans="1:2" ht="15.75" customHeight="1" x14ac:dyDescent="0.2">
      <c r="A385" s="7" t="s">
        <v>2789</v>
      </c>
    </row>
    <row r="386" spans="1:2" ht="15.75" customHeight="1" x14ac:dyDescent="0.2">
      <c r="A386" s="13" t="s">
        <v>1587</v>
      </c>
      <c r="B386" s="8"/>
    </row>
    <row r="387" spans="1:2" ht="15.75" customHeight="1" x14ac:dyDescent="0.2">
      <c r="A387" s="7" t="s">
        <v>2167</v>
      </c>
    </row>
    <row r="388" spans="1:2" ht="15.75" customHeight="1" x14ac:dyDescent="0.2">
      <c r="A388" s="7" t="s">
        <v>2049</v>
      </c>
    </row>
    <row r="389" spans="1:2" ht="15.75" customHeight="1" x14ac:dyDescent="0.2">
      <c r="A389" s="7" t="s">
        <v>2432</v>
      </c>
    </row>
    <row r="390" spans="1:2" ht="15.75" customHeight="1" x14ac:dyDescent="0.2">
      <c r="A390" s="7" t="s">
        <v>2371</v>
      </c>
    </row>
    <row r="391" spans="1:2" ht="15.75" customHeight="1" x14ac:dyDescent="0.2">
      <c r="A391" s="7" t="s">
        <v>784</v>
      </c>
    </row>
    <row r="392" spans="1:2" ht="15.75" customHeight="1" x14ac:dyDescent="0.2">
      <c r="A392" s="7" t="s">
        <v>1691</v>
      </c>
    </row>
    <row r="393" spans="1:2" ht="15.75" customHeight="1" x14ac:dyDescent="0.2">
      <c r="A393" s="7" t="s">
        <v>1247</v>
      </c>
    </row>
    <row r="394" spans="1:2" ht="15.75" customHeight="1" x14ac:dyDescent="0.2">
      <c r="A394" s="7" t="s">
        <v>1022</v>
      </c>
    </row>
    <row r="395" spans="1:2" ht="15.75" customHeight="1" x14ac:dyDescent="0.2">
      <c r="A395" s="7" t="s">
        <v>1068</v>
      </c>
      <c r="B395" s="8"/>
    </row>
    <row r="396" spans="1:2" ht="15.75" customHeight="1" x14ac:dyDescent="0.2">
      <c r="A396" s="7" t="s">
        <v>1862</v>
      </c>
    </row>
    <row r="397" spans="1:2" ht="15.75" customHeight="1" x14ac:dyDescent="0.2">
      <c r="A397" s="7" t="s">
        <v>390</v>
      </c>
    </row>
    <row r="398" spans="1:2" ht="15.75" customHeight="1" x14ac:dyDescent="0.2">
      <c r="A398" s="7" t="s">
        <v>1519</v>
      </c>
    </row>
    <row r="399" spans="1:2" ht="15.75" customHeight="1" x14ac:dyDescent="0.2">
      <c r="A399" s="7" t="s">
        <v>1930</v>
      </c>
    </row>
    <row r="400" spans="1:2" ht="15.75" customHeight="1" x14ac:dyDescent="0.2">
      <c r="A400" s="7" t="s">
        <v>1351</v>
      </c>
    </row>
    <row r="401" spans="1:2" ht="15.75" customHeight="1" x14ac:dyDescent="0.2">
      <c r="A401" s="7" t="s">
        <v>841</v>
      </c>
    </row>
    <row r="402" spans="1:2" ht="15.75" customHeight="1" x14ac:dyDescent="0.2">
      <c r="A402" s="7" t="s">
        <v>1569</v>
      </c>
    </row>
    <row r="403" spans="1:2" ht="15.75" customHeight="1" x14ac:dyDescent="0.2">
      <c r="A403" s="7" t="s">
        <v>2798</v>
      </c>
    </row>
    <row r="404" spans="1:2" ht="15.75" customHeight="1" x14ac:dyDescent="0.2">
      <c r="A404" s="7" t="s">
        <v>1325</v>
      </c>
    </row>
    <row r="405" spans="1:2" ht="15.75" customHeight="1" x14ac:dyDescent="0.2">
      <c r="A405" s="7" t="s">
        <v>1924</v>
      </c>
    </row>
    <row r="406" spans="1:2" ht="15.75" customHeight="1" x14ac:dyDescent="0.2">
      <c r="A406" s="7" t="s">
        <v>2757</v>
      </c>
    </row>
    <row r="407" spans="1:2" ht="15.75" customHeight="1" x14ac:dyDescent="0.2">
      <c r="A407" s="7" t="s">
        <v>1597</v>
      </c>
      <c r="B407" s="8"/>
    </row>
    <row r="408" spans="1:2" ht="15.75" customHeight="1" x14ac:dyDescent="0.2">
      <c r="A408" s="7" t="s">
        <v>343</v>
      </c>
    </row>
    <row r="409" spans="1:2" ht="15.75" customHeight="1" x14ac:dyDescent="0.2">
      <c r="A409" s="7" t="s">
        <v>970</v>
      </c>
    </row>
    <row r="410" spans="1:2" ht="15.75" customHeight="1" x14ac:dyDescent="0.2">
      <c r="A410" s="7" t="s">
        <v>578</v>
      </c>
    </row>
    <row r="411" spans="1:2" ht="15.75" customHeight="1" x14ac:dyDescent="0.2">
      <c r="A411" s="7" t="s">
        <v>1746</v>
      </c>
    </row>
    <row r="412" spans="1:2" ht="15.75" customHeight="1" x14ac:dyDescent="0.2">
      <c r="A412" s="7" t="s">
        <v>1075</v>
      </c>
    </row>
    <row r="413" spans="1:2" ht="15.75" customHeight="1" x14ac:dyDescent="0.2">
      <c r="A413" s="7" t="s">
        <v>151</v>
      </c>
    </row>
    <row r="414" spans="1:2" ht="15.75" customHeight="1" x14ac:dyDescent="0.2">
      <c r="A414" s="7" t="s">
        <v>441</v>
      </c>
    </row>
    <row r="415" spans="1:2" ht="15.75" customHeight="1" x14ac:dyDescent="0.2">
      <c r="A415" s="7" t="s">
        <v>2215</v>
      </c>
    </row>
    <row r="416" spans="1:2" ht="15.75" customHeight="1" x14ac:dyDescent="0.2">
      <c r="A416" s="7" t="s">
        <v>2009</v>
      </c>
    </row>
    <row r="417" spans="1:2" ht="15.75" customHeight="1" x14ac:dyDescent="0.2">
      <c r="A417" s="7" t="s">
        <v>2613</v>
      </c>
    </row>
    <row r="418" spans="1:2" ht="15.75" customHeight="1" x14ac:dyDescent="0.2">
      <c r="A418" s="7" t="s">
        <v>538</v>
      </c>
    </row>
    <row r="419" spans="1:2" ht="15.75" customHeight="1" x14ac:dyDescent="0.2">
      <c r="A419" s="7" t="s">
        <v>1208</v>
      </c>
    </row>
    <row r="420" spans="1:2" ht="15.75" customHeight="1" x14ac:dyDescent="0.2">
      <c r="A420" s="7" t="s">
        <v>1917</v>
      </c>
    </row>
    <row r="421" spans="1:2" ht="15.75" customHeight="1" x14ac:dyDescent="0.2">
      <c r="A421" s="7" t="s">
        <v>502</v>
      </c>
    </row>
    <row r="422" spans="1:2" ht="15.75" customHeight="1" x14ac:dyDescent="0.2">
      <c r="A422" s="7" t="s">
        <v>936</v>
      </c>
    </row>
    <row r="423" spans="1:2" ht="15.75" customHeight="1" x14ac:dyDescent="0.2">
      <c r="A423" s="7" t="s">
        <v>2062</v>
      </c>
    </row>
    <row r="424" spans="1:2" ht="15.75" customHeight="1" x14ac:dyDescent="0.2">
      <c r="A424" s="7" t="s">
        <v>2648</v>
      </c>
    </row>
    <row r="425" spans="1:2" ht="15.75" customHeight="1" x14ac:dyDescent="0.2">
      <c r="A425" s="7" t="s">
        <v>1182</v>
      </c>
    </row>
    <row r="426" spans="1:2" ht="15.75" customHeight="1" x14ac:dyDescent="0.2">
      <c r="A426" s="7" t="s">
        <v>1942</v>
      </c>
    </row>
    <row r="427" spans="1:2" ht="15.75" customHeight="1" x14ac:dyDescent="0.2">
      <c r="A427" s="7" t="s">
        <v>608</v>
      </c>
    </row>
    <row r="428" spans="1:2" ht="15.75" customHeight="1" x14ac:dyDescent="0.2">
      <c r="A428" s="7" t="s">
        <v>175</v>
      </c>
    </row>
    <row r="429" spans="1:2" ht="15.75" customHeight="1" x14ac:dyDescent="0.2">
      <c r="A429" s="7" t="s">
        <v>586</v>
      </c>
      <c r="B429" s="8"/>
    </row>
    <row r="430" spans="1:2" ht="15.75" customHeight="1" x14ac:dyDescent="0.2">
      <c r="A430" s="7" t="s">
        <v>1201</v>
      </c>
    </row>
    <row r="431" spans="1:2" ht="15.75" customHeight="1" x14ac:dyDescent="0.2">
      <c r="A431" s="7" t="s">
        <v>2665</v>
      </c>
    </row>
    <row r="432" spans="1:2" ht="15.75" customHeight="1" x14ac:dyDescent="0.2">
      <c r="A432" s="7" t="s">
        <v>191</v>
      </c>
    </row>
    <row r="433" spans="1:2" ht="15.75" customHeight="1" x14ac:dyDescent="0.2">
      <c r="A433" s="7" t="s">
        <v>406</v>
      </c>
    </row>
    <row r="434" spans="1:2" ht="15.75" customHeight="1" x14ac:dyDescent="0.2">
      <c r="A434" s="7" t="s">
        <v>1381</v>
      </c>
    </row>
    <row r="435" spans="1:2" ht="15.75" customHeight="1" x14ac:dyDescent="0.2">
      <c r="A435" s="7" t="s">
        <v>1311</v>
      </c>
    </row>
    <row r="436" spans="1:2" ht="15.75" customHeight="1" x14ac:dyDescent="0.2">
      <c r="A436" s="7" t="s">
        <v>237</v>
      </c>
    </row>
    <row r="437" spans="1:2" ht="15.75" customHeight="1" x14ac:dyDescent="0.2">
      <c r="A437" s="7" t="s">
        <v>2072</v>
      </c>
    </row>
    <row r="438" spans="1:2" ht="15.75" customHeight="1" x14ac:dyDescent="0.2">
      <c r="A438" s="7" t="s">
        <v>2505</v>
      </c>
    </row>
    <row r="439" spans="1:2" ht="15.75" customHeight="1" x14ac:dyDescent="0.2">
      <c r="A439" s="7" t="s">
        <v>2337</v>
      </c>
    </row>
    <row r="440" spans="1:2" ht="15.75" customHeight="1" x14ac:dyDescent="0.2">
      <c r="A440" s="7" t="s">
        <v>371</v>
      </c>
    </row>
    <row r="441" spans="1:2" ht="15.75" customHeight="1" x14ac:dyDescent="0.2">
      <c r="A441" s="7" t="s">
        <v>72</v>
      </c>
    </row>
    <row r="442" spans="1:2" ht="15.75" customHeight="1" x14ac:dyDescent="0.2">
      <c r="A442" s="7" t="s">
        <v>849</v>
      </c>
    </row>
    <row r="443" spans="1:2" ht="15.75" customHeight="1" x14ac:dyDescent="0.2">
      <c r="A443" s="7" t="s">
        <v>2492</v>
      </c>
    </row>
    <row r="444" spans="1:2" ht="15.75" customHeight="1" x14ac:dyDescent="0.2">
      <c r="A444" s="7" t="s">
        <v>2784</v>
      </c>
    </row>
    <row r="445" spans="1:2" ht="15.75" customHeight="1" x14ac:dyDescent="0.2">
      <c r="A445" s="7" t="s">
        <v>281</v>
      </c>
    </row>
    <row r="446" spans="1:2" ht="15.75" customHeight="1" x14ac:dyDescent="0.2">
      <c r="A446" s="7" t="s">
        <v>2156</v>
      </c>
      <c r="B446" s="8"/>
    </row>
    <row r="447" spans="1:2" ht="15.75" customHeight="1" x14ac:dyDescent="0.2">
      <c r="A447" s="7"/>
      <c r="B447" s="8"/>
    </row>
    <row r="448" spans="1:2"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374"/>
  <sheetViews>
    <sheetView workbookViewId="0">
      <pane ySplit="1" topLeftCell="A1354" activePane="bottomLeft" state="frozen"/>
      <selection pane="bottomLeft" activeCell="C1361" sqref="C1361"/>
    </sheetView>
  </sheetViews>
  <sheetFormatPr defaultColWidth="12.5703125" defaultRowHeight="15" customHeight="1" x14ac:dyDescent="0.2"/>
  <cols>
    <col min="1" max="6" width="14.7109375" customWidth="1"/>
    <col min="7" max="26" width="14.42578125" customWidth="1"/>
  </cols>
  <sheetData>
    <row r="1" spans="1:1" ht="15.75" customHeight="1" x14ac:dyDescent="0.2">
      <c r="A1" s="1" t="s">
        <v>2842</v>
      </c>
    </row>
    <row r="2" spans="1:1" ht="15.75" customHeight="1" x14ac:dyDescent="0.2">
      <c r="A2" s="1" t="s">
        <v>1255</v>
      </c>
    </row>
    <row r="3" spans="1:1" ht="15.75" customHeight="1" x14ac:dyDescent="0.2">
      <c r="A3" s="1" t="s">
        <v>1824</v>
      </c>
    </row>
    <row r="4" spans="1:1" ht="15.75" customHeight="1" x14ac:dyDescent="0.2">
      <c r="A4" s="1" t="s">
        <v>109</v>
      </c>
    </row>
    <row r="5" spans="1:1" ht="15.75" customHeight="1" x14ac:dyDescent="0.2">
      <c r="A5" s="1" t="s">
        <v>892</v>
      </c>
    </row>
    <row r="6" spans="1:1" ht="15.75" customHeight="1" x14ac:dyDescent="0.2">
      <c r="A6" s="1" t="s">
        <v>2090</v>
      </c>
    </row>
    <row r="7" spans="1:1" ht="15.75" customHeight="1" x14ac:dyDescent="0.2">
      <c r="A7" s="1" t="s">
        <v>471</v>
      </c>
    </row>
    <row r="8" spans="1:1" ht="15.75" customHeight="1" x14ac:dyDescent="0.2">
      <c r="A8" s="1" t="s">
        <v>1094</v>
      </c>
    </row>
    <row r="9" spans="1:1" ht="15.75" customHeight="1" x14ac:dyDescent="0.2">
      <c r="A9" s="1" t="s">
        <v>1606</v>
      </c>
    </row>
    <row r="10" spans="1:1" ht="15.75" customHeight="1" x14ac:dyDescent="0.2">
      <c r="A10" s="1" t="s">
        <v>795</v>
      </c>
    </row>
    <row r="11" spans="1:1" ht="15.75" customHeight="1" x14ac:dyDescent="0.2">
      <c r="A11" s="1" t="s">
        <v>2627</v>
      </c>
    </row>
    <row r="12" spans="1:1" ht="15.75" customHeight="1" x14ac:dyDescent="0.2">
      <c r="A12" s="1" t="s">
        <v>2348</v>
      </c>
    </row>
    <row r="13" spans="1:1" ht="15.75" customHeight="1" x14ac:dyDescent="0.2">
      <c r="A13" s="1" t="s">
        <v>365</v>
      </c>
    </row>
    <row r="14" spans="1:1" ht="15.75" customHeight="1" x14ac:dyDescent="0.2">
      <c r="A14" s="1" t="s">
        <v>806</v>
      </c>
    </row>
    <row r="15" spans="1:1" ht="15.75" customHeight="1" x14ac:dyDescent="0.2">
      <c r="A15" s="1" t="s">
        <v>1945</v>
      </c>
    </row>
    <row r="16" spans="1:1" ht="15.75" customHeight="1" x14ac:dyDescent="0.2">
      <c r="A16" s="1" t="s">
        <v>1466</v>
      </c>
    </row>
    <row r="17" spans="1:1" ht="15.75" customHeight="1" x14ac:dyDescent="0.2">
      <c r="A17" s="1" t="s">
        <v>410</v>
      </c>
    </row>
    <row r="18" spans="1:1" ht="15.75" customHeight="1" x14ac:dyDescent="0.2">
      <c r="A18" s="1" t="s">
        <v>730</v>
      </c>
    </row>
    <row r="19" spans="1:1" ht="15.75" customHeight="1" x14ac:dyDescent="0.2">
      <c r="A19" s="1" t="s">
        <v>2617</v>
      </c>
    </row>
    <row r="20" spans="1:1" ht="15.75" customHeight="1" x14ac:dyDescent="0.2">
      <c r="A20" s="1" t="s">
        <v>1719</v>
      </c>
    </row>
    <row r="21" spans="1:1" ht="15.75" customHeight="1" x14ac:dyDescent="0.2">
      <c r="A21" s="1" t="s">
        <v>675</v>
      </c>
    </row>
    <row r="22" spans="1:1" ht="15.75" customHeight="1" x14ac:dyDescent="0.2">
      <c r="A22" s="1" t="s">
        <v>2536</v>
      </c>
    </row>
    <row r="23" spans="1:1" ht="15.75" customHeight="1" x14ac:dyDescent="0.2">
      <c r="A23" s="1" t="s">
        <v>612</v>
      </c>
    </row>
    <row r="24" spans="1:1" ht="15.75" customHeight="1" x14ac:dyDescent="0.2">
      <c r="A24" s="1" t="s">
        <v>2817</v>
      </c>
    </row>
    <row r="25" spans="1:1" ht="15.75" customHeight="1" x14ac:dyDescent="0.2">
      <c r="A25" s="1" t="s">
        <v>2415</v>
      </c>
    </row>
    <row r="26" spans="1:1" ht="15.75" customHeight="1" x14ac:dyDescent="0.2">
      <c r="A26" s="1" t="s">
        <v>1648</v>
      </c>
    </row>
    <row r="27" spans="1:1" ht="15.75" customHeight="1" x14ac:dyDescent="0.2">
      <c r="A27" s="1" t="s">
        <v>550</v>
      </c>
    </row>
    <row r="28" spans="1:1" ht="15.75" customHeight="1" x14ac:dyDescent="0.2">
      <c r="A28" s="1" t="s">
        <v>394</v>
      </c>
    </row>
    <row r="29" spans="1:1" ht="15.75" customHeight="1" x14ac:dyDescent="0.2">
      <c r="A29" s="1" t="s">
        <v>253</v>
      </c>
    </row>
    <row r="30" spans="1:1" ht="15.75" customHeight="1" x14ac:dyDescent="0.2">
      <c r="A30" s="1" t="s">
        <v>764</v>
      </c>
    </row>
    <row r="31" spans="1:1" ht="15.75" customHeight="1" x14ac:dyDescent="0.2">
      <c r="A31" s="1" t="s">
        <v>1987</v>
      </c>
    </row>
    <row r="32" spans="1:1" ht="15.75" customHeight="1" x14ac:dyDescent="0.2">
      <c r="A32" s="1" t="s">
        <v>118</v>
      </c>
    </row>
    <row r="33" spans="1:1" ht="15.75" customHeight="1" x14ac:dyDescent="0.2">
      <c r="A33" s="1" t="s">
        <v>925</v>
      </c>
    </row>
    <row r="34" spans="1:1" ht="15.75" customHeight="1" x14ac:dyDescent="0.2">
      <c r="A34" s="1" t="s">
        <v>1957</v>
      </c>
    </row>
    <row r="35" spans="1:1" ht="15.75" customHeight="1" x14ac:dyDescent="0.2">
      <c r="A35" s="1" t="s">
        <v>186</v>
      </c>
    </row>
    <row r="36" spans="1:1" ht="15.75" customHeight="1" x14ac:dyDescent="0.2">
      <c r="A36" s="1" t="s">
        <v>1980</v>
      </c>
    </row>
    <row r="37" spans="1:1" ht="15.75" customHeight="1" x14ac:dyDescent="0.2">
      <c r="A37" s="1" t="s">
        <v>116</v>
      </c>
    </row>
    <row r="38" spans="1:1" ht="15.75" customHeight="1" x14ac:dyDescent="0.2">
      <c r="A38" s="1" t="s">
        <v>2466</v>
      </c>
    </row>
    <row r="39" spans="1:1" ht="15.75" customHeight="1" x14ac:dyDescent="0.2">
      <c r="A39" s="1" t="s">
        <v>2297</v>
      </c>
    </row>
    <row r="40" spans="1:1" ht="15.75" customHeight="1" x14ac:dyDescent="0.2">
      <c r="A40" s="1" t="s">
        <v>2734</v>
      </c>
    </row>
    <row r="41" spans="1:1" ht="15.75" customHeight="1" x14ac:dyDescent="0.2">
      <c r="A41" s="1" t="s">
        <v>2019</v>
      </c>
    </row>
    <row r="42" spans="1:1" ht="15.75" customHeight="1" x14ac:dyDescent="0.2">
      <c r="A42" s="1" t="s">
        <v>498</v>
      </c>
    </row>
    <row r="43" spans="1:1" ht="15.75" customHeight="1" x14ac:dyDescent="0.2">
      <c r="A43" s="1" t="s">
        <v>1229</v>
      </c>
    </row>
    <row r="44" spans="1:1" ht="15.75" customHeight="1" x14ac:dyDescent="0.2">
      <c r="A44" s="1" t="s">
        <v>2761</v>
      </c>
    </row>
    <row r="45" spans="1:1" ht="15.75" customHeight="1" x14ac:dyDescent="0.2">
      <c r="A45" s="1" t="s">
        <v>2158</v>
      </c>
    </row>
    <row r="46" spans="1:1" ht="15.75" customHeight="1" x14ac:dyDescent="0.2">
      <c r="A46" s="1" t="s">
        <v>305</v>
      </c>
    </row>
    <row r="47" spans="1:1" ht="15.75" customHeight="1" x14ac:dyDescent="0.2">
      <c r="A47" s="1" t="s">
        <v>1598</v>
      </c>
    </row>
    <row r="48" spans="1:1" ht="15.75" customHeight="1" x14ac:dyDescent="0.2">
      <c r="A48" s="1" t="s">
        <v>1806</v>
      </c>
    </row>
    <row r="49" spans="1:1" ht="15.75" customHeight="1" x14ac:dyDescent="0.2">
      <c r="A49" s="1" t="s">
        <v>1089</v>
      </c>
    </row>
    <row r="50" spans="1:1" ht="15.75" customHeight="1" x14ac:dyDescent="0.2">
      <c r="A50" s="1" t="s">
        <v>1607</v>
      </c>
    </row>
    <row r="51" spans="1:1" ht="15.75" customHeight="1" x14ac:dyDescent="0.2">
      <c r="A51" s="1" t="s">
        <v>232</v>
      </c>
    </row>
    <row r="52" spans="1:1" ht="15.75" customHeight="1" x14ac:dyDescent="0.2">
      <c r="A52" s="1" t="s">
        <v>1700</v>
      </c>
    </row>
    <row r="53" spans="1:1" ht="15.75" customHeight="1" x14ac:dyDescent="0.2">
      <c r="A53" s="1" t="s">
        <v>707</v>
      </c>
    </row>
    <row r="54" spans="1:1" ht="15.75" customHeight="1" x14ac:dyDescent="0.2">
      <c r="A54" s="1" t="s">
        <v>317</v>
      </c>
    </row>
    <row r="55" spans="1:1" ht="15.75" customHeight="1" x14ac:dyDescent="0.2">
      <c r="A55" s="1" t="s">
        <v>532</v>
      </c>
    </row>
    <row r="56" spans="1:1" ht="15.75" customHeight="1" x14ac:dyDescent="0.2">
      <c r="A56" s="1" t="s">
        <v>759</v>
      </c>
    </row>
    <row r="57" spans="1:1" ht="15.75" customHeight="1" x14ac:dyDescent="0.2">
      <c r="A57" s="1" t="s">
        <v>2610</v>
      </c>
    </row>
    <row r="58" spans="1:1" ht="15.75" customHeight="1" x14ac:dyDescent="0.2">
      <c r="A58" s="1" t="s">
        <v>836</v>
      </c>
    </row>
    <row r="59" spans="1:1" ht="15.75" customHeight="1" x14ac:dyDescent="0.2">
      <c r="A59" s="1" t="s">
        <v>2269</v>
      </c>
    </row>
    <row r="60" spans="1:1" ht="15.75" customHeight="1" x14ac:dyDescent="0.2">
      <c r="A60" s="1" t="s">
        <v>1198</v>
      </c>
    </row>
    <row r="61" spans="1:1" ht="15.75" customHeight="1" x14ac:dyDescent="0.2">
      <c r="A61" s="1" t="s">
        <v>134</v>
      </c>
    </row>
    <row r="62" spans="1:1" ht="15.75" customHeight="1" x14ac:dyDescent="0.2">
      <c r="A62" s="1" t="s">
        <v>609</v>
      </c>
    </row>
    <row r="63" spans="1:1" ht="15.75" customHeight="1" x14ac:dyDescent="0.2">
      <c r="A63" s="1" t="s">
        <v>1179</v>
      </c>
    </row>
    <row r="64" spans="1:1" ht="15.75" customHeight="1" x14ac:dyDescent="0.2">
      <c r="A64" s="1" t="s">
        <v>1257</v>
      </c>
    </row>
    <row r="65" spans="1:1" ht="15.75" customHeight="1" x14ac:dyDescent="0.2">
      <c r="A65" s="1" t="s">
        <v>200</v>
      </c>
    </row>
    <row r="66" spans="1:1" ht="15.75" customHeight="1" x14ac:dyDescent="0.2">
      <c r="A66" s="1" t="s">
        <v>1944</v>
      </c>
    </row>
    <row r="67" spans="1:1" ht="15.75" customHeight="1" x14ac:dyDescent="0.2">
      <c r="A67" s="1" t="s">
        <v>2026</v>
      </c>
    </row>
    <row r="68" spans="1:1" ht="15.75" customHeight="1" x14ac:dyDescent="0.2">
      <c r="A68" s="1" t="s">
        <v>1026</v>
      </c>
    </row>
    <row r="69" spans="1:1" ht="15.75" customHeight="1" x14ac:dyDescent="0.2">
      <c r="A69" s="1" t="s">
        <v>739</v>
      </c>
    </row>
    <row r="70" spans="1:1" ht="15.75" customHeight="1" x14ac:dyDescent="0.2">
      <c r="A70" s="1" t="s">
        <v>453</v>
      </c>
    </row>
    <row r="71" spans="1:1" ht="15.75" customHeight="1" x14ac:dyDescent="0.2">
      <c r="A71" s="1" t="s">
        <v>1467</v>
      </c>
    </row>
    <row r="72" spans="1:1" ht="15.75" customHeight="1" x14ac:dyDescent="0.2">
      <c r="A72" s="1" t="s">
        <v>2368</v>
      </c>
    </row>
    <row r="73" spans="1:1" ht="15.75" customHeight="1" x14ac:dyDescent="0.2">
      <c r="A73" s="1" t="s">
        <v>1819</v>
      </c>
    </row>
    <row r="74" spans="1:1" ht="15.75" customHeight="1" x14ac:dyDescent="0.2">
      <c r="A74" s="1" t="s">
        <v>283</v>
      </c>
    </row>
    <row r="75" spans="1:1" ht="15.75" customHeight="1" x14ac:dyDescent="0.2">
      <c r="A75" s="1" t="s">
        <v>1007</v>
      </c>
    </row>
    <row r="76" spans="1:1" ht="15.75" customHeight="1" x14ac:dyDescent="0.2">
      <c r="A76" s="1" t="s">
        <v>1889</v>
      </c>
    </row>
    <row r="77" spans="1:1" ht="15.75" customHeight="1" x14ac:dyDescent="0.2">
      <c r="A77" s="1" t="s">
        <v>393</v>
      </c>
    </row>
    <row r="78" spans="1:1" ht="15.75" customHeight="1" x14ac:dyDescent="0.2">
      <c r="A78" s="1" t="s">
        <v>223</v>
      </c>
    </row>
    <row r="79" spans="1:1" ht="15.75" customHeight="1" x14ac:dyDescent="0.2">
      <c r="A79" s="1" t="s">
        <v>1522</v>
      </c>
    </row>
    <row r="80" spans="1:1" ht="15.75" customHeight="1" x14ac:dyDescent="0.2">
      <c r="A80" s="1" t="s">
        <v>933</v>
      </c>
    </row>
    <row r="81" spans="1:1" ht="15.75" customHeight="1" x14ac:dyDescent="0.2">
      <c r="A81" s="1" t="s">
        <v>2745</v>
      </c>
    </row>
    <row r="82" spans="1:1" ht="15.75" customHeight="1" x14ac:dyDescent="0.2">
      <c r="A82" s="1" t="s">
        <v>2281</v>
      </c>
    </row>
    <row r="83" spans="1:1" ht="15.75" customHeight="1" x14ac:dyDescent="0.2">
      <c r="A83" s="1" t="s">
        <v>69</v>
      </c>
    </row>
    <row r="84" spans="1:1" ht="15.75" customHeight="1" x14ac:dyDescent="0.2">
      <c r="A84" s="1" t="s">
        <v>1495</v>
      </c>
    </row>
    <row r="85" spans="1:1" ht="15.75" customHeight="1" x14ac:dyDescent="0.2">
      <c r="A85" s="1" t="s">
        <v>375</v>
      </c>
    </row>
    <row r="86" spans="1:1" ht="15.75" customHeight="1" x14ac:dyDescent="0.2">
      <c r="A86" s="1" t="s">
        <v>2030</v>
      </c>
    </row>
    <row r="87" spans="1:1" ht="15.75" customHeight="1" x14ac:dyDescent="0.2">
      <c r="A87" s="1" t="s">
        <v>2722</v>
      </c>
    </row>
    <row r="88" spans="1:1" ht="15.75" customHeight="1" x14ac:dyDescent="0.2">
      <c r="A88" s="1" t="s">
        <v>513</v>
      </c>
    </row>
    <row r="89" spans="1:1" ht="15.75" customHeight="1" x14ac:dyDescent="0.2">
      <c r="A89" s="1" t="s">
        <v>1649</v>
      </c>
    </row>
    <row r="90" spans="1:1" ht="15.75" customHeight="1" x14ac:dyDescent="0.2">
      <c r="A90" s="1" t="s">
        <v>568</v>
      </c>
    </row>
    <row r="91" spans="1:1" ht="15.75" customHeight="1" x14ac:dyDescent="0.2">
      <c r="A91" s="1" t="s">
        <v>1256</v>
      </c>
    </row>
    <row r="92" spans="1:1" ht="15.75" customHeight="1" x14ac:dyDescent="0.2">
      <c r="A92" s="1" t="s">
        <v>419</v>
      </c>
    </row>
    <row r="93" spans="1:1" ht="15.75" customHeight="1" x14ac:dyDescent="0.2">
      <c r="A93" s="1" t="s">
        <v>1060</v>
      </c>
    </row>
    <row r="94" spans="1:1" ht="15.75" customHeight="1" x14ac:dyDescent="0.2">
      <c r="A94" s="1" t="s">
        <v>1529</v>
      </c>
    </row>
    <row r="95" spans="1:1" ht="15.75" customHeight="1" x14ac:dyDescent="0.2">
      <c r="A95" s="1" t="s">
        <v>1604</v>
      </c>
    </row>
    <row r="96" spans="1:1" ht="15.75" customHeight="1" x14ac:dyDescent="0.2">
      <c r="A96" s="1" t="s">
        <v>511</v>
      </c>
    </row>
    <row r="97" spans="1:1" ht="15.75" customHeight="1" x14ac:dyDescent="0.2">
      <c r="A97" s="1" t="s">
        <v>718</v>
      </c>
    </row>
    <row r="98" spans="1:1" ht="15.75" customHeight="1" x14ac:dyDescent="0.2">
      <c r="A98" s="1" t="s">
        <v>231</v>
      </c>
    </row>
    <row r="99" spans="1:1" ht="15.75" customHeight="1" x14ac:dyDescent="0.2">
      <c r="A99" s="1" t="s">
        <v>2587</v>
      </c>
    </row>
    <row r="100" spans="1:1" ht="15.75" customHeight="1" x14ac:dyDescent="0.2">
      <c r="A100" s="1" t="s">
        <v>1064</v>
      </c>
    </row>
    <row r="101" spans="1:1" ht="15.75" customHeight="1" x14ac:dyDescent="0.2">
      <c r="A101" s="1" t="s">
        <v>327</v>
      </c>
    </row>
    <row r="102" spans="1:1" ht="15.75" customHeight="1" x14ac:dyDescent="0.2">
      <c r="A102" s="1" t="s">
        <v>551</v>
      </c>
    </row>
    <row r="103" spans="1:1" ht="15.75" customHeight="1" x14ac:dyDescent="0.2">
      <c r="A103" s="1" t="s">
        <v>628</v>
      </c>
    </row>
    <row r="104" spans="1:1" ht="15.75" customHeight="1" x14ac:dyDescent="0.2">
      <c r="A104" s="1" t="s">
        <v>154</v>
      </c>
    </row>
    <row r="105" spans="1:1" ht="15.75" customHeight="1" x14ac:dyDescent="0.2">
      <c r="A105" s="1" t="s">
        <v>1095</v>
      </c>
    </row>
    <row r="106" spans="1:1" ht="15.75" customHeight="1" x14ac:dyDescent="0.2">
      <c r="A106" s="1" t="s">
        <v>2012</v>
      </c>
    </row>
    <row r="107" spans="1:1" ht="15.75" customHeight="1" x14ac:dyDescent="0.2">
      <c r="A107" s="1" t="s">
        <v>713</v>
      </c>
    </row>
    <row r="108" spans="1:1" ht="15.75" customHeight="1" x14ac:dyDescent="0.2">
      <c r="A108" s="1" t="s">
        <v>2596</v>
      </c>
    </row>
    <row r="109" spans="1:1" ht="15.75" customHeight="1" x14ac:dyDescent="0.2">
      <c r="A109" s="1" t="s">
        <v>1399</v>
      </c>
    </row>
    <row r="110" spans="1:1" ht="15.75" customHeight="1" x14ac:dyDescent="0.2">
      <c r="A110" s="1" t="s">
        <v>2464</v>
      </c>
    </row>
    <row r="111" spans="1:1" ht="15.75" customHeight="1" x14ac:dyDescent="0.2">
      <c r="A111" s="1" t="s">
        <v>1354</v>
      </c>
    </row>
    <row r="112" spans="1:1" ht="15.75" customHeight="1" x14ac:dyDescent="0.2">
      <c r="A112" s="1" t="s">
        <v>1809</v>
      </c>
    </row>
    <row r="113" spans="1:1" ht="15.75" customHeight="1" x14ac:dyDescent="0.2">
      <c r="A113" s="1" t="s">
        <v>1183</v>
      </c>
    </row>
    <row r="114" spans="1:1" ht="15.75" customHeight="1" x14ac:dyDescent="0.2">
      <c r="A114" s="1" t="s">
        <v>2303</v>
      </c>
    </row>
    <row r="115" spans="1:1" ht="15.75" customHeight="1" x14ac:dyDescent="0.2">
      <c r="A115" s="1" t="s">
        <v>2786</v>
      </c>
    </row>
    <row r="116" spans="1:1" ht="15.75" customHeight="1" x14ac:dyDescent="0.2">
      <c r="A116" s="1" t="s">
        <v>2261</v>
      </c>
    </row>
    <row r="117" spans="1:1" ht="15.75" customHeight="1" x14ac:dyDescent="0.2">
      <c r="A117" s="1" t="s">
        <v>1829</v>
      </c>
    </row>
    <row r="118" spans="1:1" ht="15.75" customHeight="1" x14ac:dyDescent="0.2">
      <c r="A118" s="1" t="s">
        <v>1133</v>
      </c>
    </row>
    <row r="119" spans="1:1" ht="15.75" customHeight="1" x14ac:dyDescent="0.2">
      <c r="A119" s="1" t="s">
        <v>688</v>
      </c>
    </row>
    <row r="120" spans="1:1" ht="15.75" customHeight="1" x14ac:dyDescent="0.2">
      <c r="A120" s="1" t="s">
        <v>1120</v>
      </c>
    </row>
    <row r="121" spans="1:1" ht="15.75" customHeight="1" x14ac:dyDescent="0.2">
      <c r="A121" s="1" t="s">
        <v>1387</v>
      </c>
    </row>
    <row r="122" spans="1:1" ht="15.75" customHeight="1" x14ac:dyDescent="0.2">
      <c r="A122" s="1" t="s">
        <v>1736</v>
      </c>
    </row>
    <row r="123" spans="1:1" ht="15.75" customHeight="1" x14ac:dyDescent="0.2">
      <c r="A123" s="1" t="s">
        <v>1122</v>
      </c>
    </row>
    <row r="124" spans="1:1" ht="15.75" customHeight="1" x14ac:dyDescent="0.2">
      <c r="A124" s="9" t="s">
        <v>395</v>
      </c>
    </row>
    <row r="125" spans="1:1" ht="15.75" customHeight="1" x14ac:dyDescent="0.2">
      <c r="A125" s="1" t="s">
        <v>1221</v>
      </c>
    </row>
    <row r="126" spans="1:1" ht="15.75" customHeight="1" x14ac:dyDescent="0.2">
      <c r="A126" s="1" t="s">
        <v>1375</v>
      </c>
    </row>
    <row r="127" spans="1:1" ht="15.75" customHeight="1" x14ac:dyDescent="0.2">
      <c r="A127" s="1" t="s">
        <v>1566</v>
      </c>
    </row>
    <row r="128" spans="1:1" ht="15.75" customHeight="1" x14ac:dyDescent="0.2">
      <c r="A128" s="1" t="s">
        <v>2830</v>
      </c>
    </row>
    <row r="129" spans="1:1" ht="15.75" customHeight="1" x14ac:dyDescent="0.2">
      <c r="A129" s="1" t="s">
        <v>2819</v>
      </c>
    </row>
    <row r="130" spans="1:1" ht="15.75" customHeight="1" x14ac:dyDescent="0.2">
      <c r="A130" s="1" t="s">
        <v>765</v>
      </c>
    </row>
    <row r="131" spans="1:1" ht="15.75" customHeight="1" x14ac:dyDescent="0.2">
      <c r="A131" s="1" t="s">
        <v>1163</v>
      </c>
    </row>
    <row r="132" spans="1:1" ht="15.75" customHeight="1" x14ac:dyDescent="0.2">
      <c r="A132" s="1" t="s">
        <v>196</v>
      </c>
    </row>
    <row r="133" spans="1:1" ht="15.75" customHeight="1" x14ac:dyDescent="0.2">
      <c r="A133" s="1" t="s">
        <v>252</v>
      </c>
    </row>
    <row r="134" spans="1:1" ht="15.75" customHeight="1" x14ac:dyDescent="0.2">
      <c r="A134" s="1" t="s">
        <v>726</v>
      </c>
    </row>
    <row r="135" spans="1:1" ht="15.75" customHeight="1" x14ac:dyDescent="0.2">
      <c r="A135" s="1" t="s">
        <v>260</v>
      </c>
    </row>
    <row r="136" spans="1:1" ht="15.75" customHeight="1" x14ac:dyDescent="0.2">
      <c r="A136" s="1" t="s">
        <v>169</v>
      </c>
    </row>
    <row r="137" spans="1:1" ht="15.75" customHeight="1" x14ac:dyDescent="0.2">
      <c r="A137" s="1" t="s">
        <v>1840</v>
      </c>
    </row>
    <row r="138" spans="1:1" ht="15.75" customHeight="1" x14ac:dyDescent="0.2">
      <c r="A138" s="9" t="s">
        <v>1171</v>
      </c>
    </row>
    <row r="139" spans="1:1" ht="15.75" customHeight="1" x14ac:dyDescent="0.2">
      <c r="A139" s="1" t="s">
        <v>1443</v>
      </c>
    </row>
    <row r="140" spans="1:1" ht="15.75" customHeight="1" x14ac:dyDescent="0.2">
      <c r="A140" s="1" t="s">
        <v>506</v>
      </c>
    </row>
    <row r="141" spans="1:1" ht="15.75" customHeight="1" x14ac:dyDescent="0.2">
      <c r="A141" s="1" t="s">
        <v>353</v>
      </c>
    </row>
    <row r="142" spans="1:1" ht="15.75" customHeight="1" x14ac:dyDescent="0.2">
      <c r="A142" s="1" t="s">
        <v>1826</v>
      </c>
    </row>
    <row r="143" spans="1:1" ht="15.75" customHeight="1" x14ac:dyDescent="0.2">
      <c r="A143" s="1" t="s">
        <v>1750</v>
      </c>
    </row>
    <row r="144" spans="1:1" ht="15.75" customHeight="1" x14ac:dyDescent="0.2">
      <c r="A144" s="1" t="s">
        <v>152</v>
      </c>
    </row>
    <row r="145" spans="1:1" ht="15.75" customHeight="1" x14ac:dyDescent="0.2">
      <c r="A145" s="1" t="s">
        <v>2737</v>
      </c>
    </row>
    <row r="146" spans="1:1" ht="15.75" customHeight="1" x14ac:dyDescent="0.2">
      <c r="A146" s="1" t="s">
        <v>1563</v>
      </c>
    </row>
    <row r="147" spans="1:1" ht="15.75" customHeight="1" x14ac:dyDescent="0.2">
      <c r="A147" s="1" t="s">
        <v>2456</v>
      </c>
    </row>
    <row r="148" spans="1:1" ht="15.75" customHeight="1" x14ac:dyDescent="0.2">
      <c r="A148" s="1" t="s">
        <v>2153</v>
      </c>
    </row>
    <row r="149" spans="1:1" ht="15.75" customHeight="1" x14ac:dyDescent="0.2">
      <c r="A149" s="1" t="s">
        <v>512</v>
      </c>
    </row>
    <row r="150" spans="1:1" ht="15.75" customHeight="1" x14ac:dyDescent="0.2">
      <c r="A150" s="1" t="s">
        <v>2412</v>
      </c>
    </row>
    <row r="151" spans="1:1" ht="15.75" customHeight="1" x14ac:dyDescent="0.2">
      <c r="A151" s="1" t="s">
        <v>187</v>
      </c>
    </row>
    <row r="152" spans="1:1" ht="15.75" customHeight="1" x14ac:dyDescent="0.2">
      <c r="A152" s="1" t="s">
        <v>2041</v>
      </c>
    </row>
    <row r="153" spans="1:1" ht="15.75" customHeight="1" x14ac:dyDescent="0.2">
      <c r="A153" s="1" t="s">
        <v>37</v>
      </c>
    </row>
    <row r="154" spans="1:1" ht="15.75" customHeight="1" x14ac:dyDescent="0.2">
      <c r="A154" s="1" t="s">
        <v>1045</v>
      </c>
    </row>
    <row r="155" spans="1:1" ht="15.75" customHeight="1" x14ac:dyDescent="0.2">
      <c r="A155" s="1" t="s">
        <v>2393</v>
      </c>
    </row>
    <row r="156" spans="1:1" ht="15.75" customHeight="1" x14ac:dyDescent="0.2">
      <c r="A156" s="1" t="s">
        <v>1528</v>
      </c>
    </row>
    <row r="157" spans="1:1" ht="15.75" customHeight="1" x14ac:dyDescent="0.2">
      <c r="A157" s="1" t="s">
        <v>2560</v>
      </c>
    </row>
    <row r="158" spans="1:1" ht="15.75" customHeight="1" x14ac:dyDescent="0.2">
      <c r="A158" s="1" t="s">
        <v>1562</v>
      </c>
    </row>
    <row r="159" spans="1:1" ht="15.75" customHeight="1" x14ac:dyDescent="0.2">
      <c r="A159" s="1" t="s">
        <v>1823</v>
      </c>
    </row>
    <row r="160" spans="1:1" ht="15.75" customHeight="1" x14ac:dyDescent="0.2">
      <c r="A160" s="1" t="s">
        <v>242</v>
      </c>
    </row>
    <row r="161" spans="1:1" ht="15.75" customHeight="1" x14ac:dyDescent="0.2">
      <c r="A161" s="1" t="s">
        <v>1730</v>
      </c>
    </row>
    <row r="162" spans="1:1" ht="15.75" customHeight="1" x14ac:dyDescent="0.2">
      <c r="A162" s="1" t="s">
        <v>141</v>
      </c>
    </row>
    <row r="163" spans="1:1" ht="15.75" customHeight="1" x14ac:dyDescent="0.2">
      <c r="A163" s="1" t="s">
        <v>420</v>
      </c>
    </row>
    <row r="164" spans="1:1" ht="15.75" customHeight="1" x14ac:dyDescent="0.2">
      <c r="A164" s="1" t="s">
        <v>184</v>
      </c>
    </row>
    <row r="165" spans="1:1" ht="15.75" customHeight="1" x14ac:dyDescent="0.2">
      <c r="A165" s="1" t="s">
        <v>2084</v>
      </c>
    </row>
    <row r="166" spans="1:1" ht="15.75" customHeight="1" x14ac:dyDescent="0.2">
      <c r="A166" s="1" t="s">
        <v>843</v>
      </c>
    </row>
    <row r="167" spans="1:1" ht="15.75" customHeight="1" x14ac:dyDescent="0.2">
      <c r="A167" s="1" t="s">
        <v>1871</v>
      </c>
    </row>
    <row r="168" spans="1:1" ht="15.75" customHeight="1" x14ac:dyDescent="0.2">
      <c r="A168" s="1" t="s">
        <v>744</v>
      </c>
    </row>
    <row r="169" spans="1:1" ht="15.75" customHeight="1" x14ac:dyDescent="0.2">
      <c r="A169" s="1" t="s">
        <v>1962</v>
      </c>
    </row>
    <row r="170" spans="1:1" ht="15.75" customHeight="1" x14ac:dyDescent="0.2">
      <c r="A170" s="1" t="s">
        <v>886</v>
      </c>
    </row>
    <row r="171" spans="1:1" ht="15.75" customHeight="1" x14ac:dyDescent="0.2">
      <c r="A171" s="1" t="s">
        <v>779</v>
      </c>
    </row>
    <row r="172" spans="1:1" ht="15.75" customHeight="1" x14ac:dyDescent="0.2">
      <c r="A172" s="1" t="s">
        <v>234</v>
      </c>
    </row>
    <row r="173" spans="1:1" ht="15.75" customHeight="1" x14ac:dyDescent="0.2">
      <c r="A173" s="1" t="s">
        <v>906</v>
      </c>
    </row>
    <row r="174" spans="1:1" ht="15.75" customHeight="1" x14ac:dyDescent="0.2">
      <c r="A174" s="1" t="s">
        <v>1995</v>
      </c>
    </row>
    <row r="175" spans="1:1" ht="15.75" customHeight="1" x14ac:dyDescent="0.2">
      <c r="A175" s="1" t="s">
        <v>1943</v>
      </c>
    </row>
    <row r="176" spans="1:1" ht="15.75" customHeight="1" x14ac:dyDescent="0.2">
      <c r="A176" s="1" t="s">
        <v>1142</v>
      </c>
    </row>
    <row r="177" spans="1:1" ht="15.75" customHeight="1" x14ac:dyDescent="0.2">
      <c r="A177" s="1" t="s">
        <v>2499</v>
      </c>
    </row>
    <row r="178" spans="1:1" ht="15.75" customHeight="1" x14ac:dyDescent="0.2">
      <c r="A178" s="1" t="s">
        <v>47</v>
      </c>
    </row>
    <row r="179" spans="1:1" ht="15.75" customHeight="1" x14ac:dyDescent="0.2">
      <c r="A179" s="1" t="s">
        <v>2157</v>
      </c>
    </row>
    <row r="180" spans="1:1" ht="15.75" customHeight="1" x14ac:dyDescent="0.2">
      <c r="A180" s="1" t="s">
        <v>1611</v>
      </c>
    </row>
    <row r="181" spans="1:1" ht="15.75" customHeight="1" x14ac:dyDescent="0.2">
      <c r="A181" s="1" t="s">
        <v>307</v>
      </c>
    </row>
    <row r="182" spans="1:1" ht="15.75" customHeight="1" x14ac:dyDescent="0.2">
      <c r="A182" s="1" t="s">
        <v>635</v>
      </c>
    </row>
    <row r="183" spans="1:1" ht="15.75" customHeight="1" x14ac:dyDescent="0.2">
      <c r="A183" s="1" t="s">
        <v>781</v>
      </c>
    </row>
    <row r="184" spans="1:1" ht="15.75" customHeight="1" x14ac:dyDescent="0.2">
      <c r="A184" s="1" t="s">
        <v>1747</v>
      </c>
    </row>
    <row r="185" spans="1:1" ht="15.75" customHeight="1" x14ac:dyDescent="0.2">
      <c r="A185" s="1" t="s">
        <v>87</v>
      </c>
    </row>
    <row r="186" spans="1:1" ht="15.75" customHeight="1" x14ac:dyDescent="0.2">
      <c r="A186" s="1" t="s">
        <v>1755</v>
      </c>
    </row>
    <row r="187" spans="1:1" ht="15.75" customHeight="1" x14ac:dyDescent="0.2">
      <c r="A187" s="1" t="s">
        <v>2534</v>
      </c>
    </row>
    <row r="188" spans="1:1" ht="15.75" customHeight="1" x14ac:dyDescent="0.2">
      <c r="A188" s="1" t="s">
        <v>254</v>
      </c>
    </row>
    <row r="189" spans="1:1" ht="15.75" customHeight="1" x14ac:dyDescent="0.2">
      <c r="A189" s="1" t="s">
        <v>1194</v>
      </c>
    </row>
    <row r="190" spans="1:1" ht="15.75" customHeight="1" x14ac:dyDescent="0.2">
      <c r="A190" s="1" t="s">
        <v>2357</v>
      </c>
    </row>
    <row r="191" spans="1:1" ht="15.75" customHeight="1" x14ac:dyDescent="0.2">
      <c r="A191" s="1" t="s">
        <v>1371</v>
      </c>
    </row>
    <row r="192" spans="1:1" ht="15.75" customHeight="1" x14ac:dyDescent="0.2">
      <c r="A192" s="1" t="s">
        <v>300</v>
      </c>
    </row>
    <row r="193" spans="1:1" ht="15.75" customHeight="1" x14ac:dyDescent="0.2">
      <c r="A193" s="1" t="s">
        <v>2800</v>
      </c>
    </row>
    <row r="194" spans="1:1" ht="15.75" customHeight="1" x14ac:dyDescent="0.2">
      <c r="A194" s="1" t="s">
        <v>240</v>
      </c>
    </row>
    <row r="195" spans="1:1" ht="15.75" customHeight="1" x14ac:dyDescent="0.2">
      <c r="A195" s="1" t="s">
        <v>2489</v>
      </c>
    </row>
    <row r="196" spans="1:1" ht="15.75" customHeight="1" x14ac:dyDescent="0.2">
      <c r="A196" s="1" t="s">
        <v>1546</v>
      </c>
    </row>
    <row r="197" spans="1:1" ht="15.75" customHeight="1" x14ac:dyDescent="0.2">
      <c r="A197" s="1" t="s">
        <v>1961</v>
      </c>
    </row>
    <row r="198" spans="1:1" ht="15.75" customHeight="1" x14ac:dyDescent="0.2">
      <c r="A198" s="1" t="s">
        <v>1694</v>
      </c>
    </row>
    <row r="199" spans="1:1" ht="15.75" customHeight="1" x14ac:dyDescent="0.2">
      <c r="A199" s="1" t="s">
        <v>1848</v>
      </c>
    </row>
    <row r="200" spans="1:1" ht="15.75" customHeight="1" x14ac:dyDescent="0.2">
      <c r="A200" s="1" t="s">
        <v>2498</v>
      </c>
    </row>
    <row r="201" spans="1:1" ht="15.75" customHeight="1" x14ac:dyDescent="0.2">
      <c r="A201" s="1" t="s">
        <v>1644</v>
      </c>
    </row>
    <row r="202" spans="1:1" ht="15.75" customHeight="1" x14ac:dyDescent="0.2">
      <c r="A202" s="1" t="s">
        <v>2405</v>
      </c>
    </row>
    <row r="203" spans="1:1" ht="15.75" customHeight="1" x14ac:dyDescent="0.2">
      <c r="A203" s="1" t="s">
        <v>167</v>
      </c>
    </row>
    <row r="204" spans="1:1" ht="15.75" customHeight="1" x14ac:dyDescent="0.2">
      <c r="A204" s="1" t="s">
        <v>1203</v>
      </c>
    </row>
    <row r="205" spans="1:1" ht="15.75" customHeight="1" x14ac:dyDescent="0.2">
      <c r="A205" s="1" t="s">
        <v>2426</v>
      </c>
    </row>
    <row r="206" spans="1:1" ht="15.75" customHeight="1" x14ac:dyDescent="0.2">
      <c r="A206" s="1" t="s">
        <v>373</v>
      </c>
    </row>
    <row r="207" spans="1:1" ht="15.75" customHeight="1" x14ac:dyDescent="0.2">
      <c r="A207" s="1" t="s">
        <v>725</v>
      </c>
    </row>
    <row r="208" spans="1:1" ht="15.75" customHeight="1" x14ac:dyDescent="0.2">
      <c r="A208" s="1" t="s">
        <v>1714</v>
      </c>
    </row>
    <row r="209" spans="1:1" ht="15.75" customHeight="1" x14ac:dyDescent="0.2">
      <c r="A209" s="1" t="s">
        <v>99</v>
      </c>
    </row>
    <row r="210" spans="1:1" ht="15.75" customHeight="1" x14ac:dyDescent="0.2">
      <c r="A210" s="1" t="s">
        <v>2483</v>
      </c>
    </row>
    <row r="211" spans="1:1" ht="15.75" customHeight="1" x14ac:dyDescent="0.2">
      <c r="A211" s="1" t="s">
        <v>2580</v>
      </c>
    </row>
    <row r="212" spans="1:1" ht="15.75" customHeight="1" x14ac:dyDescent="0.2">
      <c r="A212" s="1" t="s">
        <v>1202</v>
      </c>
    </row>
    <row r="213" spans="1:1" ht="15.75" customHeight="1" x14ac:dyDescent="0.2">
      <c r="A213" s="1" t="s">
        <v>66</v>
      </c>
    </row>
    <row r="214" spans="1:1" ht="15.75" customHeight="1" x14ac:dyDescent="0.2">
      <c r="A214" s="1" t="s">
        <v>45</v>
      </c>
    </row>
    <row r="215" spans="1:1" ht="15.75" customHeight="1" x14ac:dyDescent="0.2">
      <c r="A215" s="1" t="s">
        <v>2778</v>
      </c>
    </row>
    <row r="216" spans="1:1" ht="15.75" customHeight="1" x14ac:dyDescent="0.2">
      <c r="A216" s="1" t="s">
        <v>1328</v>
      </c>
    </row>
    <row r="217" spans="1:1" ht="15.75" customHeight="1" x14ac:dyDescent="0.2">
      <c r="A217" s="1" t="s">
        <v>982</v>
      </c>
    </row>
    <row r="218" spans="1:1" ht="15.75" customHeight="1" x14ac:dyDescent="0.2">
      <c r="A218" s="1" t="s">
        <v>539</v>
      </c>
    </row>
    <row r="219" spans="1:1" ht="15.75" customHeight="1" x14ac:dyDescent="0.2">
      <c r="A219" s="1" t="s">
        <v>1832</v>
      </c>
    </row>
    <row r="220" spans="1:1" ht="15.75" customHeight="1" x14ac:dyDescent="0.2">
      <c r="A220" s="1" t="s">
        <v>1184</v>
      </c>
    </row>
    <row r="221" spans="1:1" ht="15.75" customHeight="1" x14ac:dyDescent="0.2">
      <c r="A221" s="1" t="s">
        <v>794</v>
      </c>
    </row>
    <row r="222" spans="1:1" ht="15.75" customHeight="1" x14ac:dyDescent="0.2">
      <c r="A222" s="1" t="s">
        <v>2574</v>
      </c>
    </row>
    <row r="223" spans="1:1" ht="15.75" customHeight="1" x14ac:dyDescent="0.2">
      <c r="A223" s="1" t="s">
        <v>2404</v>
      </c>
    </row>
    <row r="224" spans="1:1" ht="15.75" customHeight="1" x14ac:dyDescent="0.2">
      <c r="A224" s="1" t="s">
        <v>815</v>
      </c>
    </row>
    <row r="225" spans="1:1" ht="15.75" customHeight="1" x14ac:dyDescent="0.2">
      <c r="A225" s="1" t="s">
        <v>2827</v>
      </c>
    </row>
    <row r="226" spans="1:1" ht="15.75" customHeight="1" x14ac:dyDescent="0.2">
      <c r="A226" s="1" t="s">
        <v>1836</v>
      </c>
    </row>
    <row r="227" spans="1:1" ht="15.75" customHeight="1" x14ac:dyDescent="0.2">
      <c r="A227" s="1" t="s">
        <v>1031</v>
      </c>
    </row>
    <row r="228" spans="1:1" ht="15.75" customHeight="1" x14ac:dyDescent="0.2">
      <c r="A228" s="1" t="s">
        <v>1271</v>
      </c>
    </row>
    <row r="229" spans="1:1" ht="15.75" customHeight="1" x14ac:dyDescent="0.2">
      <c r="A229" s="1" t="s">
        <v>673</v>
      </c>
    </row>
    <row r="230" spans="1:1" ht="15.75" customHeight="1" x14ac:dyDescent="0.2">
      <c r="A230" s="9" t="s">
        <v>301</v>
      </c>
    </row>
    <row r="231" spans="1:1" ht="15.75" customHeight="1" x14ac:dyDescent="0.2">
      <c r="A231" s="1" t="s">
        <v>2544</v>
      </c>
    </row>
    <row r="232" spans="1:1" ht="15.75" customHeight="1" x14ac:dyDescent="0.2">
      <c r="A232" s="1" t="s">
        <v>428</v>
      </c>
    </row>
    <row r="233" spans="1:1" ht="15.75" customHeight="1" x14ac:dyDescent="0.2">
      <c r="A233" s="1" t="s">
        <v>358</v>
      </c>
    </row>
    <row r="234" spans="1:1" ht="15.75" customHeight="1" x14ac:dyDescent="0.2">
      <c r="A234" s="1" t="s">
        <v>1079</v>
      </c>
    </row>
    <row r="235" spans="1:1" ht="15.75" customHeight="1" x14ac:dyDescent="0.2">
      <c r="A235" s="1" t="s">
        <v>43</v>
      </c>
    </row>
    <row r="236" spans="1:1" ht="15.75" customHeight="1" x14ac:dyDescent="0.2">
      <c r="A236" s="1" t="s">
        <v>1926</v>
      </c>
    </row>
    <row r="237" spans="1:1" ht="15.75" customHeight="1" x14ac:dyDescent="0.2">
      <c r="A237" s="1" t="s">
        <v>1097</v>
      </c>
    </row>
    <row r="238" spans="1:1" ht="15.75" customHeight="1" x14ac:dyDescent="0.2">
      <c r="A238" s="1" t="s">
        <v>2183</v>
      </c>
    </row>
    <row r="239" spans="1:1" ht="15.75" customHeight="1" x14ac:dyDescent="0.2">
      <c r="A239" s="1" t="s">
        <v>918</v>
      </c>
    </row>
    <row r="240" spans="1:1" ht="15.75" customHeight="1" x14ac:dyDescent="0.2">
      <c r="A240" s="1" t="s">
        <v>2046</v>
      </c>
    </row>
    <row r="241" spans="1:1" ht="15.75" customHeight="1" x14ac:dyDescent="0.2">
      <c r="A241" s="1" t="s">
        <v>411</v>
      </c>
    </row>
    <row r="242" spans="1:1" ht="15.75" customHeight="1" x14ac:dyDescent="0.2">
      <c r="A242" s="1" t="s">
        <v>269</v>
      </c>
    </row>
    <row r="243" spans="1:1" ht="15.75" customHeight="1" x14ac:dyDescent="0.2">
      <c r="A243" s="1" t="s">
        <v>2833</v>
      </c>
    </row>
    <row r="244" spans="1:1" ht="15.75" customHeight="1" x14ac:dyDescent="0.2">
      <c r="A244" s="1" t="s">
        <v>344</v>
      </c>
    </row>
    <row r="245" spans="1:1" ht="15.75" customHeight="1" x14ac:dyDescent="0.2">
      <c r="A245" s="1" t="s">
        <v>1590</v>
      </c>
    </row>
    <row r="246" spans="1:1" ht="15.75" customHeight="1" x14ac:dyDescent="0.2">
      <c r="A246" s="1" t="s">
        <v>2403</v>
      </c>
    </row>
    <row r="247" spans="1:1" ht="15.75" customHeight="1" x14ac:dyDescent="0.2">
      <c r="A247" s="1" t="s">
        <v>67</v>
      </c>
    </row>
    <row r="248" spans="1:1" ht="15.75" customHeight="1" x14ac:dyDescent="0.2">
      <c r="A248" s="1" t="s">
        <v>1428</v>
      </c>
    </row>
    <row r="249" spans="1:1" ht="15.75" customHeight="1" x14ac:dyDescent="0.2">
      <c r="A249" s="1" t="s">
        <v>553</v>
      </c>
    </row>
    <row r="250" spans="1:1" ht="15.75" customHeight="1" x14ac:dyDescent="0.2">
      <c r="A250" s="1" t="s">
        <v>696</v>
      </c>
    </row>
    <row r="251" spans="1:1" ht="15.75" customHeight="1" x14ac:dyDescent="0.2">
      <c r="A251" s="1" t="s">
        <v>860</v>
      </c>
    </row>
    <row r="252" spans="1:1" ht="15.75" customHeight="1" x14ac:dyDescent="0.2">
      <c r="A252" s="1" t="s">
        <v>1039</v>
      </c>
    </row>
    <row r="253" spans="1:1" ht="15.75" customHeight="1" x14ac:dyDescent="0.2">
      <c r="A253" s="1" t="s">
        <v>2052</v>
      </c>
    </row>
    <row r="254" spans="1:1" ht="15.75" customHeight="1" x14ac:dyDescent="0.2">
      <c r="A254" s="1" t="s">
        <v>133</v>
      </c>
    </row>
    <row r="255" spans="1:1" ht="15.75" customHeight="1" x14ac:dyDescent="0.2">
      <c r="A255" s="1" t="s">
        <v>132</v>
      </c>
    </row>
    <row r="256" spans="1:1" ht="15.75" customHeight="1" x14ac:dyDescent="0.2">
      <c r="A256" s="1" t="s">
        <v>1570</v>
      </c>
    </row>
    <row r="257" spans="1:1" ht="15.75" customHeight="1" x14ac:dyDescent="0.2">
      <c r="A257" s="1" t="s">
        <v>207</v>
      </c>
    </row>
    <row r="258" spans="1:1" ht="15.75" customHeight="1" x14ac:dyDescent="0.2">
      <c r="A258" s="1" t="s">
        <v>2402</v>
      </c>
    </row>
    <row r="259" spans="1:1" ht="15.75" customHeight="1" x14ac:dyDescent="0.2">
      <c r="A259" s="1" t="s">
        <v>431</v>
      </c>
    </row>
    <row r="260" spans="1:1" ht="15.75" customHeight="1" x14ac:dyDescent="0.2">
      <c r="A260" s="1" t="s">
        <v>2513</v>
      </c>
    </row>
    <row r="261" spans="1:1" ht="15.75" customHeight="1" x14ac:dyDescent="0.2">
      <c r="A261" s="1" t="s">
        <v>573</v>
      </c>
    </row>
    <row r="262" spans="1:1" ht="15.75" customHeight="1" x14ac:dyDescent="0.2">
      <c r="A262" s="1" t="s">
        <v>326</v>
      </c>
    </row>
    <row r="263" spans="1:1" ht="15.75" customHeight="1" x14ac:dyDescent="0.2">
      <c r="A263" s="1" t="s">
        <v>1729</v>
      </c>
    </row>
    <row r="264" spans="1:1" ht="15.75" customHeight="1" x14ac:dyDescent="0.2">
      <c r="A264" s="1" t="s">
        <v>1211</v>
      </c>
    </row>
    <row r="265" spans="1:1" ht="15.75" customHeight="1" x14ac:dyDescent="0.2">
      <c r="A265" s="1" t="s">
        <v>1197</v>
      </c>
    </row>
    <row r="266" spans="1:1" ht="15.75" customHeight="1" x14ac:dyDescent="0.2">
      <c r="A266" s="1" t="s">
        <v>1847</v>
      </c>
    </row>
    <row r="267" spans="1:1" ht="15.75" customHeight="1" x14ac:dyDescent="0.2">
      <c r="A267" s="1" t="s">
        <v>216</v>
      </c>
    </row>
    <row r="268" spans="1:1" ht="15.75" customHeight="1" x14ac:dyDescent="0.2">
      <c r="A268" s="1" t="s">
        <v>947</v>
      </c>
    </row>
    <row r="269" spans="1:1" ht="15.75" customHeight="1" x14ac:dyDescent="0.2">
      <c r="A269" s="1" t="s">
        <v>1589</v>
      </c>
    </row>
    <row r="270" spans="1:1" ht="15.75" customHeight="1" x14ac:dyDescent="0.2">
      <c r="A270" s="1" t="s">
        <v>1955</v>
      </c>
    </row>
    <row r="271" spans="1:1" ht="15.75" customHeight="1" x14ac:dyDescent="0.2">
      <c r="A271" s="1" t="s">
        <v>248</v>
      </c>
    </row>
    <row r="272" spans="1:1" ht="15.75" customHeight="1" x14ac:dyDescent="0.2">
      <c r="A272" s="1" t="s">
        <v>887</v>
      </c>
    </row>
    <row r="273" spans="1:1" ht="15.75" customHeight="1" x14ac:dyDescent="0.2">
      <c r="A273" s="1" t="s">
        <v>1002</v>
      </c>
    </row>
    <row r="274" spans="1:1" ht="15.75" customHeight="1" x14ac:dyDescent="0.2">
      <c r="A274" s="1" t="s">
        <v>2633</v>
      </c>
    </row>
    <row r="275" spans="1:1" ht="15.75" customHeight="1" x14ac:dyDescent="0.2">
      <c r="A275" s="1" t="s">
        <v>837</v>
      </c>
    </row>
    <row r="276" spans="1:1" ht="15.75" customHeight="1" x14ac:dyDescent="0.2">
      <c r="A276" s="1" t="s">
        <v>1723</v>
      </c>
    </row>
    <row r="277" spans="1:1" ht="15.75" customHeight="1" x14ac:dyDescent="0.2">
      <c r="A277" s="1" t="s">
        <v>564</v>
      </c>
    </row>
    <row r="278" spans="1:1" ht="15.75" customHeight="1" x14ac:dyDescent="0.2">
      <c r="A278" s="1" t="s">
        <v>354</v>
      </c>
    </row>
    <row r="279" spans="1:1" ht="15.75" customHeight="1" x14ac:dyDescent="0.2">
      <c r="A279" s="1" t="s">
        <v>2208</v>
      </c>
    </row>
    <row r="280" spans="1:1" ht="15.75" customHeight="1" x14ac:dyDescent="0.2">
      <c r="A280" s="1" t="s">
        <v>1787</v>
      </c>
    </row>
    <row r="281" spans="1:1" ht="15.75" customHeight="1" x14ac:dyDescent="0.2">
      <c r="A281" s="1" t="s">
        <v>1216</v>
      </c>
    </row>
    <row r="282" spans="1:1" ht="15.75" customHeight="1" x14ac:dyDescent="0.2">
      <c r="A282" s="1" t="s">
        <v>2645</v>
      </c>
    </row>
    <row r="283" spans="1:1" ht="15.75" customHeight="1" x14ac:dyDescent="0.2">
      <c r="A283" s="1" t="s">
        <v>139</v>
      </c>
    </row>
    <row r="284" spans="1:1" ht="15.75" customHeight="1" x14ac:dyDescent="0.2">
      <c r="A284" s="1" t="s">
        <v>2003</v>
      </c>
    </row>
    <row r="285" spans="1:1" ht="15.75" customHeight="1" x14ac:dyDescent="0.2">
      <c r="A285" s="1" t="s">
        <v>603</v>
      </c>
    </row>
    <row r="286" spans="1:1" ht="15.75" customHeight="1" x14ac:dyDescent="0.2">
      <c r="A286" s="1" t="s">
        <v>496</v>
      </c>
    </row>
    <row r="287" spans="1:1" ht="15.75" customHeight="1" x14ac:dyDescent="0.2">
      <c r="A287" s="1" t="s">
        <v>1652</v>
      </c>
    </row>
    <row r="288" spans="1:1" ht="15.75" customHeight="1" x14ac:dyDescent="0.2">
      <c r="A288" s="1" t="s">
        <v>1805</v>
      </c>
    </row>
    <row r="289" spans="1:1" ht="15.75" customHeight="1" x14ac:dyDescent="0.2">
      <c r="A289" s="1" t="s">
        <v>416</v>
      </c>
    </row>
    <row r="290" spans="1:1" ht="15.75" customHeight="1" x14ac:dyDescent="0.2">
      <c r="A290" s="1" t="s">
        <v>1232</v>
      </c>
    </row>
    <row r="291" spans="1:1" ht="15.75" customHeight="1" x14ac:dyDescent="0.2">
      <c r="A291" s="1" t="s">
        <v>1292</v>
      </c>
    </row>
    <row r="292" spans="1:1" ht="15.75" customHeight="1" x14ac:dyDescent="0.2">
      <c r="A292" s="1" t="s">
        <v>2608</v>
      </c>
    </row>
    <row r="293" spans="1:1" ht="15.75" customHeight="1" x14ac:dyDescent="0.2">
      <c r="A293" s="1" t="s">
        <v>1515</v>
      </c>
    </row>
    <row r="294" spans="1:1" ht="15.75" customHeight="1" x14ac:dyDescent="0.2">
      <c r="A294" s="1" t="s">
        <v>649</v>
      </c>
    </row>
    <row r="295" spans="1:1" ht="15.75" customHeight="1" x14ac:dyDescent="0.2">
      <c r="A295" s="1" t="s">
        <v>1724</v>
      </c>
    </row>
    <row r="296" spans="1:1" ht="15.75" customHeight="1" x14ac:dyDescent="0.2">
      <c r="A296" s="1" t="s">
        <v>1576</v>
      </c>
    </row>
    <row r="297" spans="1:1" ht="15.75" customHeight="1" x14ac:dyDescent="0.2">
      <c r="A297" s="1" t="s">
        <v>2804</v>
      </c>
    </row>
    <row r="298" spans="1:1" ht="15.75" customHeight="1" x14ac:dyDescent="0.2">
      <c r="A298" s="1" t="s">
        <v>2711</v>
      </c>
    </row>
    <row r="299" spans="1:1" ht="15.75" customHeight="1" x14ac:dyDescent="0.2">
      <c r="A299" s="1" t="s">
        <v>652</v>
      </c>
    </row>
    <row r="300" spans="1:1" ht="15.75" customHeight="1" x14ac:dyDescent="0.2">
      <c r="A300" s="9" t="s">
        <v>340</v>
      </c>
    </row>
    <row r="301" spans="1:1" ht="15.75" customHeight="1" x14ac:dyDescent="0.2">
      <c r="A301" s="1" t="s">
        <v>346</v>
      </c>
    </row>
    <row r="302" spans="1:1" ht="15.75" customHeight="1" x14ac:dyDescent="0.2">
      <c r="A302" s="1" t="s">
        <v>2036</v>
      </c>
    </row>
    <row r="303" spans="1:1" ht="15.75" customHeight="1" x14ac:dyDescent="0.2">
      <c r="A303" s="1" t="s">
        <v>1905</v>
      </c>
    </row>
    <row r="304" spans="1:1" ht="15.75" customHeight="1" x14ac:dyDescent="0.2">
      <c r="A304" s="1" t="s">
        <v>2428</v>
      </c>
    </row>
    <row r="305" spans="1:1" ht="15.75" customHeight="1" x14ac:dyDescent="0.2">
      <c r="A305" s="1" t="s">
        <v>1742</v>
      </c>
    </row>
    <row r="306" spans="1:1" ht="15.75" customHeight="1" x14ac:dyDescent="0.2">
      <c r="A306" s="1" t="s">
        <v>1429</v>
      </c>
    </row>
    <row r="307" spans="1:1" ht="15.75" customHeight="1" x14ac:dyDescent="0.2">
      <c r="A307" s="1" t="s">
        <v>873</v>
      </c>
    </row>
    <row r="308" spans="1:1" ht="15.75" customHeight="1" x14ac:dyDescent="0.2">
      <c r="A308" s="1" t="s">
        <v>2356</v>
      </c>
    </row>
    <row r="309" spans="1:1" ht="15.75" customHeight="1" x14ac:dyDescent="0.2">
      <c r="A309" s="1" t="s">
        <v>386</v>
      </c>
    </row>
    <row r="310" spans="1:1" ht="15.75" customHeight="1" x14ac:dyDescent="0.2">
      <c r="A310" s="1" t="s">
        <v>1293</v>
      </c>
    </row>
    <row r="311" spans="1:1" ht="15.75" customHeight="1" x14ac:dyDescent="0.2">
      <c r="A311" s="1" t="s">
        <v>505</v>
      </c>
    </row>
    <row r="312" spans="1:1" ht="15.75" customHeight="1" x14ac:dyDescent="0.2">
      <c r="A312" s="1" t="s">
        <v>2164</v>
      </c>
    </row>
    <row r="313" spans="1:1" ht="15.75" customHeight="1" x14ac:dyDescent="0.2">
      <c r="A313" s="1" t="s">
        <v>1241</v>
      </c>
    </row>
    <row r="314" spans="1:1" ht="15.75" customHeight="1" x14ac:dyDescent="0.2">
      <c r="A314" s="1" t="s">
        <v>97</v>
      </c>
    </row>
    <row r="315" spans="1:1" ht="15.75" customHeight="1" x14ac:dyDescent="0.2">
      <c r="A315" s="1" t="s">
        <v>1093</v>
      </c>
    </row>
    <row r="316" spans="1:1" ht="15.75" customHeight="1" x14ac:dyDescent="0.2">
      <c r="A316" s="1" t="s">
        <v>2129</v>
      </c>
    </row>
    <row r="317" spans="1:1" ht="15.75" customHeight="1" x14ac:dyDescent="0.2">
      <c r="A317" s="1" t="s">
        <v>117</v>
      </c>
    </row>
    <row r="318" spans="1:1" ht="15.75" customHeight="1" x14ac:dyDescent="0.2">
      <c r="A318" s="1" t="s">
        <v>1282</v>
      </c>
    </row>
    <row r="319" spans="1:1" ht="15.75" customHeight="1" x14ac:dyDescent="0.2">
      <c r="A319" s="1" t="s">
        <v>919</v>
      </c>
    </row>
    <row r="320" spans="1:1" ht="15.75" customHeight="1" x14ac:dyDescent="0.2">
      <c r="A320" s="1" t="s">
        <v>1233</v>
      </c>
    </row>
    <row r="321" spans="1:1" ht="15.75" customHeight="1" x14ac:dyDescent="0.2">
      <c r="A321" s="1" t="s">
        <v>2440</v>
      </c>
    </row>
    <row r="322" spans="1:1" ht="15.75" customHeight="1" x14ac:dyDescent="0.2">
      <c r="A322" s="1" t="s">
        <v>2364</v>
      </c>
    </row>
    <row r="323" spans="1:1" ht="15.75" customHeight="1" x14ac:dyDescent="0.2">
      <c r="A323" s="1" t="s">
        <v>957</v>
      </c>
    </row>
    <row r="324" spans="1:1" ht="15.75" customHeight="1" x14ac:dyDescent="0.2">
      <c r="A324" s="1" t="s">
        <v>2524</v>
      </c>
    </row>
    <row r="325" spans="1:1" ht="15.75" customHeight="1" x14ac:dyDescent="0.2">
      <c r="A325" s="1" t="s">
        <v>1837</v>
      </c>
    </row>
    <row r="326" spans="1:1" ht="15.75" customHeight="1" x14ac:dyDescent="0.2">
      <c r="A326" s="1" t="s">
        <v>2569</v>
      </c>
    </row>
    <row r="327" spans="1:1" ht="15.75" customHeight="1" x14ac:dyDescent="0.2">
      <c r="A327" s="1" t="s">
        <v>1513</v>
      </c>
    </row>
    <row r="328" spans="1:1" ht="15.75" customHeight="1" x14ac:dyDescent="0.2">
      <c r="A328" s="1" t="s">
        <v>2226</v>
      </c>
    </row>
    <row r="329" spans="1:1" ht="15.75" customHeight="1" x14ac:dyDescent="0.2">
      <c r="A329" s="1" t="s">
        <v>2372</v>
      </c>
    </row>
    <row r="330" spans="1:1" ht="15.75" customHeight="1" x14ac:dyDescent="0.2">
      <c r="A330" s="1" t="s">
        <v>666</v>
      </c>
    </row>
    <row r="331" spans="1:1" ht="15.75" customHeight="1" x14ac:dyDescent="0.2">
      <c r="A331" s="1" t="s">
        <v>2679</v>
      </c>
    </row>
    <row r="332" spans="1:1" ht="15.75" customHeight="1" x14ac:dyDescent="0.2">
      <c r="A332" s="1" t="s">
        <v>35</v>
      </c>
    </row>
    <row r="333" spans="1:1" ht="15.75" customHeight="1" x14ac:dyDescent="0.2">
      <c r="A333" s="1" t="s">
        <v>1468</v>
      </c>
    </row>
    <row r="334" spans="1:1" ht="15.75" customHeight="1" x14ac:dyDescent="0.2">
      <c r="A334" s="1" t="s">
        <v>1058</v>
      </c>
    </row>
    <row r="335" spans="1:1" ht="15.75" customHeight="1" x14ac:dyDescent="0.2">
      <c r="A335" s="1" t="s">
        <v>462</v>
      </c>
    </row>
    <row r="336" spans="1:1" ht="15.75" customHeight="1" x14ac:dyDescent="0.2">
      <c r="A336" s="1" t="s">
        <v>481</v>
      </c>
    </row>
    <row r="337" spans="1:1" ht="15.75" customHeight="1" x14ac:dyDescent="0.2">
      <c r="A337" s="1" t="s">
        <v>620</v>
      </c>
    </row>
    <row r="338" spans="1:1" ht="15.75" customHeight="1" x14ac:dyDescent="0.2">
      <c r="A338" s="1" t="s">
        <v>2076</v>
      </c>
    </row>
    <row r="339" spans="1:1" ht="15.75" customHeight="1" x14ac:dyDescent="0.2">
      <c r="A339" s="1" t="s">
        <v>1266</v>
      </c>
    </row>
    <row r="340" spans="1:1" ht="15.75" customHeight="1" x14ac:dyDescent="0.2">
      <c r="A340" s="1" t="s">
        <v>2237</v>
      </c>
    </row>
    <row r="341" spans="1:1" ht="15.75" customHeight="1" x14ac:dyDescent="0.2">
      <c r="A341" s="1" t="s">
        <v>284</v>
      </c>
    </row>
    <row r="342" spans="1:1" ht="15.75" customHeight="1" x14ac:dyDescent="0.2">
      <c r="A342" s="1" t="s">
        <v>2176</v>
      </c>
    </row>
    <row r="343" spans="1:1" ht="15.75" customHeight="1" x14ac:dyDescent="0.2">
      <c r="A343" s="1" t="s">
        <v>1776</v>
      </c>
    </row>
    <row r="344" spans="1:1" ht="15.75" customHeight="1" x14ac:dyDescent="0.2">
      <c r="A344" s="1" t="s">
        <v>452</v>
      </c>
    </row>
    <row r="345" spans="1:1" ht="15.75" customHeight="1" x14ac:dyDescent="0.2">
      <c r="A345" s="1" t="s">
        <v>1903</v>
      </c>
    </row>
    <row r="346" spans="1:1" ht="15.75" customHeight="1" x14ac:dyDescent="0.2">
      <c r="A346" s="1" t="s">
        <v>2332</v>
      </c>
    </row>
    <row r="347" spans="1:1" ht="15.75" customHeight="1" x14ac:dyDescent="0.2">
      <c r="A347" s="1" t="s">
        <v>2168</v>
      </c>
    </row>
    <row r="348" spans="1:1" ht="15.75" customHeight="1" x14ac:dyDescent="0.2">
      <c r="A348" s="1" t="s">
        <v>401</v>
      </c>
    </row>
    <row r="349" spans="1:1" ht="15.75" customHeight="1" x14ac:dyDescent="0.2">
      <c r="A349" s="1" t="s">
        <v>153</v>
      </c>
    </row>
    <row r="350" spans="1:1" ht="15.75" customHeight="1" x14ac:dyDescent="0.2">
      <c r="A350" s="1" t="s">
        <v>1370</v>
      </c>
    </row>
    <row r="351" spans="1:1" ht="15.75" customHeight="1" x14ac:dyDescent="0.2">
      <c r="A351" s="1" t="s">
        <v>2427</v>
      </c>
    </row>
    <row r="352" spans="1:1" ht="15.75" customHeight="1" x14ac:dyDescent="0.2">
      <c r="A352" s="1" t="s">
        <v>2320</v>
      </c>
    </row>
    <row r="353" spans="1:1" ht="15.75" customHeight="1" x14ac:dyDescent="0.2">
      <c r="A353" s="1" t="s">
        <v>2247</v>
      </c>
    </row>
    <row r="354" spans="1:1" ht="15.75" customHeight="1" x14ac:dyDescent="0.2">
      <c r="A354" s="1" t="s">
        <v>2469</v>
      </c>
    </row>
    <row r="355" spans="1:1" ht="15.75" customHeight="1" x14ac:dyDescent="0.2">
      <c r="A355" s="1" t="s">
        <v>1786</v>
      </c>
    </row>
    <row r="356" spans="1:1" ht="15.75" customHeight="1" x14ac:dyDescent="0.2">
      <c r="A356" s="1" t="s">
        <v>1520</v>
      </c>
    </row>
    <row r="357" spans="1:1" ht="15.75" customHeight="1" x14ac:dyDescent="0.2">
      <c r="A357" s="1" t="s">
        <v>2564</v>
      </c>
    </row>
    <row r="358" spans="1:1" ht="15.75" customHeight="1" x14ac:dyDescent="0.2">
      <c r="A358" s="1" t="s">
        <v>366</v>
      </c>
    </row>
    <row r="359" spans="1:1" ht="15.75" customHeight="1" x14ac:dyDescent="0.2">
      <c r="A359" s="1" t="s">
        <v>259</v>
      </c>
    </row>
    <row r="360" spans="1:1" ht="15.75" customHeight="1" x14ac:dyDescent="0.2">
      <c r="A360" s="9" t="s">
        <v>1189</v>
      </c>
    </row>
    <row r="361" spans="1:1" ht="15.75" customHeight="1" x14ac:dyDescent="0.2">
      <c r="A361" s="1" t="s">
        <v>448</v>
      </c>
    </row>
    <row r="362" spans="1:1" ht="15.75" customHeight="1" x14ac:dyDescent="0.2">
      <c r="A362" s="1" t="s">
        <v>312</v>
      </c>
    </row>
    <row r="363" spans="1:1" ht="15.75" customHeight="1" x14ac:dyDescent="0.2">
      <c r="A363" s="1" t="s">
        <v>82</v>
      </c>
    </row>
    <row r="364" spans="1:1" ht="15.75" customHeight="1" x14ac:dyDescent="0.2">
      <c r="A364" s="1" t="s">
        <v>1500</v>
      </c>
    </row>
    <row r="365" spans="1:1" ht="15.75" customHeight="1" x14ac:dyDescent="0.2">
      <c r="A365" s="1" t="s">
        <v>647</v>
      </c>
    </row>
    <row r="366" spans="1:1" ht="15.75" customHeight="1" x14ac:dyDescent="0.2">
      <c r="A366" s="1" t="s">
        <v>1312</v>
      </c>
    </row>
    <row r="367" spans="1:1" ht="15.75" customHeight="1" x14ac:dyDescent="0.2">
      <c r="A367" s="1" t="s">
        <v>1301</v>
      </c>
    </row>
    <row r="368" spans="1:1" ht="15.75" customHeight="1" x14ac:dyDescent="0.2">
      <c r="A368" s="1" t="s">
        <v>655</v>
      </c>
    </row>
    <row r="369" spans="1:1" ht="15.75" customHeight="1" x14ac:dyDescent="0.2">
      <c r="A369" s="1" t="s">
        <v>2568</v>
      </c>
    </row>
    <row r="370" spans="1:1" ht="15.75" customHeight="1" x14ac:dyDescent="0.2">
      <c r="A370" s="1" t="s">
        <v>582</v>
      </c>
    </row>
    <row r="371" spans="1:1" ht="15.75" customHeight="1" x14ac:dyDescent="0.2">
      <c r="A371" s="1" t="s">
        <v>2623</v>
      </c>
    </row>
    <row r="372" spans="1:1" ht="15.75" customHeight="1" x14ac:dyDescent="0.2">
      <c r="A372" s="1" t="s">
        <v>130</v>
      </c>
    </row>
    <row r="373" spans="1:1" ht="15.75" customHeight="1" x14ac:dyDescent="0.2">
      <c r="A373" s="1" t="s">
        <v>1210</v>
      </c>
    </row>
    <row r="374" spans="1:1" ht="15.75" customHeight="1" x14ac:dyDescent="0.2">
      <c r="A374" s="1" t="s">
        <v>1621</v>
      </c>
    </row>
    <row r="375" spans="1:1" ht="15.75" customHeight="1" x14ac:dyDescent="0.2">
      <c r="A375" s="1" t="s">
        <v>593</v>
      </c>
    </row>
    <row r="376" spans="1:1" ht="15.75" customHeight="1" x14ac:dyDescent="0.2">
      <c r="A376" s="1" t="s">
        <v>178</v>
      </c>
    </row>
    <row r="377" spans="1:1" ht="15.75" customHeight="1" x14ac:dyDescent="0.2">
      <c r="A377" s="1" t="s">
        <v>38</v>
      </c>
    </row>
    <row r="378" spans="1:1" ht="15.75" customHeight="1" x14ac:dyDescent="0.2">
      <c r="A378" s="1" t="s">
        <v>1384</v>
      </c>
    </row>
    <row r="379" spans="1:1" ht="15.75" customHeight="1" x14ac:dyDescent="0.2">
      <c r="A379" s="1" t="s">
        <v>261</v>
      </c>
    </row>
    <row r="380" spans="1:1" ht="15.75" customHeight="1" x14ac:dyDescent="0.2">
      <c r="A380" s="1" t="s">
        <v>1378</v>
      </c>
    </row>
    <row r="381" spans="1:1" ht="15.75" customHeight="1" x14ac:dyDescent="0.2">
      <c r="A381" s="1" t="s">
        <v>1419</v>
      </c>
    </row>
    <row r="382" spans="1:1" ht="15.75" customHeight="1" x14ac:dyDescent="0.2">
      <c r="A382" s="1" t="s">
        <v>2316</v>
      </c>
    </row>
    <row r="383" spans="1:1" ht="15.75" customHeight="1" x14ac:dyDescent="0.2">
      <c r="A383" s="1" t="s">
        <v>2680</v>
      </c>
    </row>
    <row r="384" spans="1:1" ht="15.75" customHeight="1" x14ac:dyDescent="0.2">
      <c r="A384" s="1" t="s">
        <v>470</v>
      </c>
    </row>
    <row r="385" spans="1:1" ht="15.75" customHeight="1" x14ac:dyDescent="0.2">
      <c r="A385" s="1" t="s">
        <v>1302</v>
      </c>
    </row>
    <row r="386" spans="1:1" ht="15.75" customHeight="1" x14ac:dyDescent="0.2">
      <c r="A386" s="1" t="s">
        <v>755</v>
      </c>
    </row>
    <row r="387" spans="1:1" ht="15.75" customHeight="1" x14ac:dyDescent="0.2">
      <c r="A387" s="1" t="s">
        <v>2352</v>
      </c>
    </row>
    <row r="388" spans="1:1" ht="15.75" customHeight="1" x14ac:dyDescent="0.2">
      <c r="A388" s="1" t="s">
        <v>894</v>
      </c>
    </row>
    <row r="389" spans="1:1" ht="15.75" customHeight="1" x14ac:dyDescent="0.2">
      <c r="A389" s="1" t="s">
        <v>691</v>
      </c>
    </row>
    <row r="390" spans="1:1" ht="15.75" customHeight="1" x14ac:dyDescent="0.2">
      <c r="A390" s="1" t="s">
        <v>381</v>
      </c>
    </row>
    <row r="391" spans="1:1" ht="15.75" customHeight="1" x14ac:dyDescent="0.2">
      <c r="A391" s="1" t="s">
        <v>2068</v>
      </c>
    </row>
    <row r="392" spans="1:1" ht="15.75" customHeight="1" x14ac:dyDescent="0.2">
      <c r="A392" s="1" t="s">
        <v>932</v>
      </c>
    </row>
    <row r="393" spans="1:1" ht="15.75" customHeight="1" x14ac:dyDescent="0.2">
      <c r="A393" s="1" t="s">
        <v>2025</v>
      </c>
    </row>
    <row r="394" spans="1:1" ht="15.75" customHeight="1" x14ac:dyDescent="0.2">
      <c r="A394" s="1" t="s">
        <v>1532</v>
      </c>
    </row>
    <row r="395" spans="1:1" ht="15.75" customHeight="1" x14ac:dyDescent="0.2">
      <c r="A395" s="1" t="s">
        <v>2159</v>
      </c>
    </row>
    <row r="396" spans="1:1" ht="15.75" customHeight="1" x14ac:dyDescent="0.2">
      <c r="A396" s="1" t="s">
        <v>825</v>
      </c>
    </row>
    <row r="397" spans="1:1" ht="15.75" customHeight="1" x14ac:dyDescent="0.2">
      <c r="A397" s="1" t="s">
        <v>604</v>
      </c>
    </row>
    <row r="398" spans="1:1" ht="15.75" customHeight="1" x14ac:dyDescent="0.2">
      <c r="A398" s="1" t="s">
        <v>1326</v>
      </c>
    </row>
    <row r="399" spans="1:1" ht="15.75" customHeight="1" x14ac:dyDescent="0.2">
      <c r="A399" s="1" t="s">
        <v>701</v>
      </c>
    </row>
    <row r="400" spans="1:1" ht="15.75" customHeight="1" x14ac:dyDescent="0.2">
      <c r="A400" s="1" t="s">
        <v>1642</v>
      </c>
    </row>
    <row r="401" spans="1:1" ht="15.75" customHeight="1" x14ac:dyDescent="0.2">
      <c r="A401" s="1" t="s">
        <v>1437</v>
      </c>
    </row>
    <row r="402" spans="1:1" ht="15.75" customHeight="1" x14ac:dyDescent="0.2">
      <c r="A402" s="1" t="s">
        <v>1242</v>
      </c>
    </row>
    <row r="403" spans="1:1" ht="15.75" customHeight="1" x14ac:dyDescent="0.2">
      <c r="A403" s="1" t="s">
        <v>1178</v>
      </c>
    </row>
    <row r="404" spans="1:1" ht="15.75" customHeight="1" x14ac:dyDescent="0.2">
      <c r="A404" s="1" t="s">
        <v>2110</v>
      </c>
    </row>
    <row r="405" spans="1:1" ht="15.75" customHeight="1" x14ac:dyDescent="0.2">
      <c r="A405" s="1" t="s">
        <v>367</v>
      </c>
    </row>
    <row r="406" spans="1:1" ht="15.75" customHeight="1" x14ac:dyDescent="0.2">
      <c r="A406" s="1" t="s">
        <v>1436</v>
      </c>
    </row>
    <row r="407" spans="1:1" ht="15.75" customHeight="1" x14ac:dyDescent="0.2">
      <c r="A407" s="1" t="s">
        <v>185</v>
      </c>
    </row>
    <row r="408" spans="1:1" ht="15.75" customHeight="1" x14ac:dyDescent="0.2">
      <c r="A408" s="1" t="s">
        <v>148</v>
      </c>
    </row>
    <row r="409" spans="1:1" ht="15.75" customHeight="1" x14ac:dyDescent="0.2">
      <c r="A409" s="1" t="s">
        <v>1474</v>
      </c>
    </row>
    <row r="410" spans="1:1" ht="15.75" customHeight="1" x14ac:dyDescent="0.2">
      <c r="A410" s="1" t="s">
        <v>318</v>
      </c>
    </row>
    <row r="411" spans="1:1" ht="15.75" customHeight="1" x14ac:dyDescent="0.2">
      <c r="A411" s="1" t="s">
        <v>400</v>
      </c>
    </row>
    <row r="412" spans="1:1" ht="15.75" customHeight="1" x14ac:dyDescent="0.2">
      <c r="A412" s="1" t="s">
        <v>1127</v>
      </c>
    </row>
    <row r="413" spans="1:1" ht="15.75" customHeight="1" x14ac:dyDescent="0.2">
      <c r="A413" s="1" t="s">
        <v>592</v>
      </c>
    </row>
    <row r="414" spans="1:1" ht="15.75" customHeight="1" x14ac:dyDescent="0.2">
      <c r="A414" s="1" t="s">
        <v>233</v>
      </c>
    </row>
    <row r="415" spans="1:1" ht="15.75" customHeight="1" x14ac:dyDescent="0.2">
      <c r="A415" s="1" t="s">
        <v>2493</v>
      </c>
    </row>
    <row r="416" spans="1:1" ht="15.75" customHeight="1" x14ac:dyDescent="0.2">
      <c r="A416" s="9" t="s">
        <v>1523</v>
      </c>
    </row>
    <row r="417" spans="1:1" ht="15.75" customHeight="1" x14ac:dyDescent="0.2">
      <c r="A417" s="1" t="s">
        <v>881</v>
      </c>
    </row>
    <row r="418" spans="1:1" ht="15.75" customHeight="1" x14ac:dyDescent="0.2">
      <c r="A418" s="1" t="s">
        <v>98</v>
      </c>
    </row>
    <row r="419" spans="1:1" ht="15.75" customHeight="1" x14ac:dyDescent="0.2">
      <c r="A419" s="1" t="s">
        <v>379</v>
      </c>
    </row>
    <row r="420" spans="1:1" ht="15.75" customHeight="1" x14ac:dyDescent="0.2">
      <c r="A420" s="1" t="s">
        <v>204</v>
      </c>
    </row>
    <row r="421" spans="1:1" ht="15.75" customHeight="1" x14ac:dyDescent="0.2">
      <c r="A421" s="1" t="s">
        <v>56</v>
      </c>
    </row>
    <row r="422" spans="1:1" ht="15.75" customHeight="1" x14ac:dyDescent="0.2">
      <c r="A422" s="1" t="s">
        <v>2444</v>
      </c>
    </row>
    <row r="423" spans="1:1" ht="15.75" customHeight="1" x14ac:dyDescent="0.2">
      <c r="A423" s="1" t="s">
        <v>2137</v>
      </c>
    </row>
    <row r="424" spans="1:1" ht="15.75" customHeight="1" x14ac:dyDescent="0.2">
      <c r="A424" s="1" t="s">
        <v>1116</v>
      </c>
    </row>
    <row r="425" spans="1:1" ht="15.75" customHeight="1" x14ac:dyDescent="0.2">
      <c r="A425" s="1" t="s">
        <v>247</v>
      </c>
    </row>
    <row r="426" spans="1:1" ht="15.75" customHeight="1" x14ac:dyDescent="0.2">
      <c r="A426" s="1" t="s">
        <v>278</v>
      </c>
    </row>
    <row r="427" spans="1:1" ht="15.75" customHeight="1" x14ac:dyDescent="0.2">
      <c r="A427" s="1" t="s">
        <v>1102</v>
      </c>
    </row>
    <row r="428" spans="1:1" ht="15.75" customHeight="1" x14ac:dyDescent="0.2">
      <c r="A428" s="1" t="s">
        <v>2200</v>
      </c>
    </row>
    <row r="429" spans="1:1" ht="15.75" customHeight="1" x14ac:dyDescent="0.2">
      <c r="A429" s="1" t="s">
        <v>940</v>
      </c>
    </row>
    <row r="430" spans="1:1" ht="15.75" customHeight="1" x14ac:dyDescent="0.2">
      <c r="A430" s="1" t="s">
        <v>2541</v>
      </c>
    </row>
    <row r="431" spans="1:1" ht="15.75" customHeight="1" x14ac:dyDescent="0.2">
      <c r="A431" s="1" t="s">
        <v>859</v>
      </c>
    </row>
    <row r="432" spans="1:1" ht="15.75" customHeight="1" x14ac:dyDescent="0.2">
      <c r="A432" s="1" t="s">
        <v>2135</v>
      </c>
    </row>
    <row r="433" spans="1:1" ht="15.75" customHeight="1" x14ac:dyDescent="0.2">
      <c r="A433" s="1" t="s">
        <v>1409</v>
      </c>
    </row>
    <row r="434" spans="1:1" ht="15.75" customHeight="1" x14ac:dyDescent="0.2">
      <c r="A434" s="1" t="s">
        <v>1913</v>
      </c>
    </row>
    <row r="435" spans="1:1" ht="15.75" customHeight="1" x14ac:dyDescent="0.2">
      <c r="A435" s="1" t="s">
        <v>994</v>
      </c>
    </row>
    <row r="436" spans="1:1" ht="15.75" customHeight="1" x14ac:dyDescent="0.2">
      <c r="A436" s="1" t="s">
        <v>2298</v>
      </c>
    </row>
    <row r="437" spans="1:1" ht="15.75" customHeight="1" x14ac:dyDescent="0.2">
      <c r="A437" s="1" t="s">
        <v>1681</v>
      </c>
    </row>
    <row r="438" spans="1:1" ht="15.75" customHeight="1" x14ac:dyDescent="0.2">
      <c r="A438" s="1" t="s">
        <v>2717</v>
      </c>
    </row>
    <row r="439" spans="1:1" ht="15.75" customHeight="1" x14ac:dyDescent="0.2">
      <c r="A439" s="1" t="s">
        <v>262</v>
      </c>
    </row>
    <row r="440" spans="1:1" ht="15.75" customHeight="1" x14ac:dyDescent="0.2">
      <c r="A440" s="1" t="s">
        <v>719</v>
      </c>
    </row>
    <row r="441" spans="1:1" ht="15.75" customHeight="1" x14ac:dyDescent="0.2">
      <c r="A441" s="1" t="s">
        <v>667</v>
      </c>
    </row>
    <row r="442" spans="1:1" ht="15.75" customHeight="1" x14ac:dyDescent="0.2">
      <c r="A442" s="1" t="s">
        <v>1880</v>
      </c>
    </row>
    <row r="443" spans="1:1" ht="15.75" customHeight="1" x14ac:dyDescent="0.2">
      <c r="A443" s="1" t="s">
        <v>1228</v>
      </c>
    </row>
    <row r="444" spans="1:1" ht="15.75" customHeight="1" x14ac:dyDescent="0.2">
      <c r="A444" s="1" t="s">
        <v>103</v>
      </c>
    </row>
    <row r="445" spans="1:1" ht="15.75" customHeight="1" x14ac:dyDescent="0.2">
      <c r="A445" s="1" t="s">
        <v>2553</v>
      </c>
    </row>
    <row r="446" spans="1:1" ht="15.75" customHeight="1" x14ac:dyDescent="0.2">
      <c r="A446" s="1" t="s">
        <v>1158</v>
      </c>
    </row>
    <row r="447" spans="1:1" ht="15.75" customHeight="1" x14ac:dyDescent="0.2">
      <c r="A447" s="1" t="s">
        <v>2777</v>
      </c>
    </row>
    <row r="448" spans="1:1" ht="15.75" customHeight="1" x14ac:dyDescent="0.2">
      <c r="A448" s="1" t="s">
        <v>2325</v>
      </c>
    </row>
    <row r="449" spans="1:1" ht="15.75" customHeight="1" x14ac:dyDescent="0.2">
      <c r="A449" s="1" t="s">
        <v>533</v>
      </c>
    </row>
    <row r="450" spans="1:1" ht="15.75" customHeight="1" x14ac:dyDescent="0.2">
      <c r="A450" s="1" t="s">
        <v>1540</v>
      </c>
    </row>
    <row r="451" spans="1:1" ht="15.75" customHeight="1" x14ac:dyDescent="0.2">
      <c r="A451" s="1" t="s">
        <v>489</v>
      </c>
    </row>
    <row r="452" spans="1:1" ht="15.75" customHeight="1" x14ac:dyDescent="0.2">
      <c r="A452" s="1" t="s">
        <v>1195</v>
      </c>
    </row>
    <row r="453" spans="1:1" ht="15.75" customHeight="1" x14ac:dyDescent="0.2">
      <c r="A453" s="1" t="s">
        <v>938</v>
      </c>
    </row>
    <row r="454" spans="1:1" ht="15.75" customHeight="1" x14ac:dyDescent="0.2">
      <c r="A454" s="1" t="s">
        <v>2690</v>
      </c>
    </row>
    <row r="455" spans="1:1" ht="15.75" customHeight="1" x14ac:dyDescent="0.2">
      <c r="A455" s="1" t="s">
        <v>2643</v>
      </c>
    </row>
    <row r="456" spans="1:1" ht="15.75" customHeight="1" x14ac:dyDescent="0.2">
      <c r="A456" s="1" t="s">
        <v>885</v>
      </c>
    </row>
    <row r="457" spans="1:1" ht="15.75" customHeight="1" x14ac:dyDescent="0.2">
      <c r="A457" s="1" t="s">
        <v>924</v>
      </c>
    </row>
    <row r="458" spans="1:1" ht="15.75" customHeight="1" x14ac:dyDescent="0.2">
      <c r="A458" s="1" t="s">
        <v>468</v>
      </c>
    </row>
    <row r="459" spans="1:1" ht="15.75" customHeight="1" x14ac:dyDescent="0.2">
      <c r="A459" s="1" t="s">
        <v>1223</v>
      </c>
    </row>
    <row r="460" spans="1:1" ht="15.75" customHeight="1" x14ac:dyDescent="0.2">
      <c r="A460" s="1" t="s">
        <v>1909</v>
      </c>
    </row>
    <row r="461" spans="1:1" ht="15.75" customHeight="1" x14ac:dyDescent="0.2">
      <c r="A461" s="1" t="s">
        <v>580</v>
      </c>
    </row>
    <row r="462" spans="1:1" ht="15.75" customHeight="1" x14ac:dyDescent="0.2">
      <c r="A462" s="1" t="s">
        <v>1977</v>
      </c>
    </row>
    <row r="463" spans="1:1" ht="15.75" customHeight="1" x14ac:dyDescent="0.2">
      <c r="A463" s="1" t="s">
        <v>2530</v>
      </c>
    </row>
    <row r="464" spans="1:1" ht="15.75" customHeight="1" x14ac:dyDescent="0.2">
      <c r="A464" s="1" t="s">
        <v>1078</v>
      </c>
    </row>
    <row r="465" spans="1:1" ht="15.75" customHeight="1" x14ac:dyDescent="0.2">
      <c r="A465" s="1" t="s">
        <v>796</v>
      </c>
    </row>
    <row r="466" spans="1:1" ht="15.75" customHeight="1" x14ac:dyDescent="0.2">
      <c r="A466" s="1" t="s">
        <v>525</v>
      </c>
    </row>
    <row r="467" spans="1:1" ht="15.75" customHeight="1" x14ac:dyDescent="0.2">
      <c r="A467" s="1" t="s">
        <v>945</v>
      </c>
    </row>
    <row r="468" spans="1:1" ht="15.75" customHeight="1" x14ac:dyDescent="0.2">
      <c r="A468" s="1" t="s">
        <v>793</v>
      </c>
    </row>
    <row r="469" spans="1:1" ht="15.75" customHeight="1" x14ac:dyDescent="0.2">
      <c r="A469" s="1" t="s">
        <v>126</v>
      </c>
    </row>
    <row r="470" spans="1:1" ht="15.75" customHeight="1" x14ac:dyDescent="0.2">
      <c r="A470" s="1" t="s">
        <v>337</v>
      </c>
    </row>
    <row r="471" spans="1:1" ht="15.75" customHeight="1" x14ac:dyDescent="0.2">
      <c r="A471" s="1" t="s">
        <v>1405</v>
      </c>
    </row>
    <row r="472" spans="1:1" ht="15.75" customHeight="1" x14ac:dyDescent="0.2">
      <c r="A472" s="1" t="s">
        <v>1248</v>
      </c>
    </row>
    <row r="473" spans="1:1" ht="15.75" customHeight="1" x14ac:dyDescent="0.2">
      <c r="A473" s="1" t="s">
        <v>2414</v>
      </c>
    </row>
    <row r="474" spans="1:1" ht="15.75" customHeight="1" x14ac:dyDescent="0.2">
      <c r="A474" s="1" t="s">
        <v>1610</v>
      </c>
    </row>
    <row r="475" spans="1:1" ht="15.75" customHeight="1" x14ac:dyDescent="0.2">
      <c r="A475" s="1" t="s">
        <v>1234</v>
      </c>
    </row>
    <row r="476" spans="1:1" ht="15.75" customHeight="1" x14ac:dyDescent="0.2">
      <c r="A476" s="1" t="s">
        <v>2603</v>
      </c>
    </row>
    <row r="477" spans="1:1" ht="15.75" customHeight="1" x14ac:dyDescent="0.2">
      <c r="A477" s="1" t="s">
        <v>2689</v>
      </c>
    </row>
    <row r="478" spans="1:1" ht="15.75" customHeight="1" x14ac:dyDescent="0.2">
      <c r="A478" s="1" t="s">
        <v>2091</v>
      </c>
    </row>
    <row r="479" spans="1:1" ht="15.75" customHeight="1" x14ac:dyDescent="0.2">
      <c r="A479" s="1" t="s">
        <v>1286</v>
      </c>
    </row>
    <row r="480" spans="1:1" ht="15.75" customHeight="1" x14ac:dyDescent="0.2">
      <c r="A480" s="1" t="s">
        <v>2518</v>
      </c>
    </row>
    <row r="481" spans="1:1" ht="15.75" customHeight="1" x14ac:dyDescent="0.2">
      <c r="A481" s="1" t="s">
        <v>965</v>
      </c>
    </row>
    <row r="482" spans="1:1" ht="15.75" customHeight="1" x14ac:dyDescent="0.2">
      <c r="A482" s="1" t="s">
        <v>2494</v>
      </c>
    </row>
    <row r="483" spans="1:1" ht="15.75" customHeight="1" x14ac:dyDescent="0.2">
      <c r="A483" s="1" t="s">
        <v>58</v>
      </c>
    </row>
    <row r="484" spans="1:1" ht="15.75" customHeight="1" x14ac:dyDescent="0.2">
      <c r="A484" s="1" t="s">
        <v>65</v>
      </c>
    </row>
    <row r="485" spans="1:1" ht="15.75" customHeight="1" x14ac:dyDescent="0.2">
      <c r="A485" s="1" t="s">
        <v>642</v>
      </c>
    </row>
    <row r="486" spans="1:1" ht="15.75" customHeight="1" x14ac:dyDescent="0.2">
      <c r="A486" s="1" t="s">
        <v>1504</v>
      </c>
    </row>
    <row r="487" spans="1:1" ht="15.75" customHeight="1" x14ac:dyDescent="0.2">
      <c r="A487" s="1" t="s">
        <v>80</v>
      </c>
    </row>
    <row r="488" spans="1:1" ht="15.75" customHeight="1" x14ac:dyDescent="0.2">
      <c r="A488" s="1" t="s">
        <v>1121</v>
      </c>
    </row>
    <row r="489" spans="1:1" ht="15.75" customHeight="1" x14ac:dyDescent="0.2">
      <c r="A489" s="1" t="s">
        <v>2616</v>
      </c>
    </row>
    <row r="490" spans="1:1" ht="15.75" customHeight="1" x14ac:dyDescent="0.2">
      <c r="A490" s="1" t="s">
        <v>763</v>
      </c>
    </row>
    <row r="491" spans="1:1" ht="15.75" customHeight="1" x14ac:dyDescent="0.2">
      <c r="A491" s="1" t="s">
        <v>557</v>
      </c>
    </row>
    <row r="492" spans="1:1" ht="15.75" customHeight="1" x14ac:dyDescent="0.2">
      <c r="A492" s="1" t="s">
        <v>282</v>
      </c>
    </row>
    <row r="493" spans="1:1" ht="15.75" customHeight="1" x14ac:dyDescent="0.2">
      <c r="A493" s="1" t="s">
        <v>1462</v>
      </c>
    </row>
    <row r="494" spans="1:1" ht="15.75" customHeight="1" x14ac:dyDescent="0.2">
      <c r="A494" s="1" t="s">
        <v>953</v>
      </c>
    </row>
    <row r="495" spans="1:1" ht="15.75" customHeight="1" x14ac:dyDescent="0.2">
      <c r="A495" s="1" t="s">
        <v>2602</v>
      </c>
    </row>
    <row r="496" spans="1:1" ht="15.75" customHeight="1" x14ac:dyDescent="0.2">
      <c r="A496" s="1" t="s">
        <v>2794</v>
      </c>
    </row>
    <row r="497" spans="1:1" ht="15.75" customHeight="1" x14ac:dyDescent="0.2">
      <c r="A497" s="1" t="s">
        <v>640</v>
      </c>
    </row>
    <row r="498" spans="1:1" ht="15.75" customHeight="1" x14ac:dyDescent="0.2">
      <c r="A498" s="1" t="s">
        <v>786</v>
      </c>
    </row>
    <row r="499" spans="1:1" ht="15.75" customHeight="1" x14ac:dyDescent="0.2">
      <c r="A499" s="1" t="s">
        <v>463</v>
      </c>
    </row>
    <row r="500" spans="1:1" ht="15.75" customHeight="1" x14ac:dyDescent="0.2">
      <c r="A500" s="1" t="s">
        <v>1275</v>
      </c>
    </row>
    <row r="501" spans="1:1" ht="15.75" customHeight="1" x14ac:dyDescent="0.2">
      <c r="A501" s="1" t="s">
        <v>1418</v>
      </c>
    </row>
    <row r="502" spans="1:1" ht="15.75" customHeight="1" x14ac:dyDescent="0.2">
      <c r="A502" s="1" t="s">
        <v>2230</v>
      </c>
    </row>
    <row r="503" spans="1:1" ht="15.75" customHeight="1" x14ac:dyDescent="0.2">
      <c r="A503" s="1" t="s">
        <v>1899</v>
      </c>
    </row>
    <row r="504" spans="1:1" ht="15.75" customHeight="1" x14ac:dyDescent="0.2">
      <c r="A504" s="1" t="s">
        <v>46</v>
      </c>
    </row>
    <row r="505" spans="1:1" ht="15.75" customHeight="1" x14ac:dyDescent="0.2">
      <c r="A505" s="1" t="s">
        <v>858</v>
      </c>
    </row>
    <row r="506" spans="1:1" ht="15.75" customHeight="1" x14ac:dyDescent="0.2">
      <c r="A506" s="1" t="s">
        <v>2462</v>
      </c>
    </row>
    <row r="507" spans="1:1" ht="15.75" customHeight="1" x14ac:dyDescent="0.2">
      <c r="A507" s="1" t="s">
        <v>2439</v>
      </c>
    </row>
    <row r="508" spans="1:1" ht="15.75" customHeight="1" x14ac:dyDescent="0.2">
      <c r="A508" s="1" t="s">
        <v>110</v>
      </c>
    </row>
    <row r="509" spans="1:1" ht="15.75" customHeight="1" x14ac:dyDescent="0.2">
      <c r="A509" s="1" t="s">
        <v>1222</v>
      </c>
    </row>
    <row r="510" spans="1:1" ht="15.75" customHeight="1" x14ac:dyDescent="0.2">
      <c r="A510" s="1" t="s">
        <v>2069</v>
      </c>
    </row>
    <row r="511" spans="1:1" ht="15.75" customHeight="1" x14ac:dyDescent="0.2">
      <c r="A511" s="1" t="s">
        <v>162</v>
      </c>
    </row>
    <row r="512" spans="1:1" ht="15.75" customHeight="1" x14ac:dyDescent="0.2">
      <c r="A512" s="1" t="s">
        <v>1485</v>
      </c>
    </row>
    <row r="513" spans="1:1" ht="15.75" customHeight="1" x14ac:dyDescent="0.2">
      <c r="A513" s="1" t="s">
        <v>2050</v>
      </c>
    </row>
    <row r="514" spans="1:1" ht="15.75" customHeight="1" x14ac:dyDescent="0.2">
      <c r="A514" s="1" t="s">
        <v>2731</v>
      </c>
    </row>
    <row r="515" spans="1:1" ht="15.75" customHeight="1" x14ac:dyDescent="0.2">
      <c r="A515" s="1" t="s">
        <v>1999</v>
      </c>
    </row>
    <row r="516" spans="1:1" ht="15.75" customHeight="1" x14ac:dyDescent="0.2">
      <c r="A516" s="1" t="s">
        <v>1136</v>
      </c>
    </row>
    <row r="517" spans="1:1" ht="15.75" customHeight="1" x14ac:dyDescent="0.2">
      <c r="A517" s="1" t="s">
        <v>911</v>
      </c>
    </row>
    <row r="518" spans="1:1" ht="15.75" customHeight="1" x14ac:dyDescent="0.2">
      <c r="A518" s="1" t="s">
        <v>330</v>
      </c>
    </row>
    <row r="519" spans="1:1" ht="15.75" customHeight="1" x14ac:dyDescent="0.2">
      <c r="A519" s="1" t="s">
        <v>73</v>
      </c>
    </row>
    <row r="520" spans="1:1" ht="15.75" customHeight="1" x14ac:dyDescent="0.2">
      <c r="A520" s="1" t="s">
        <v>1288</v>
      </c>
    </row>
    <row r="521" spans="1:1" ht="15.75" customHeight="1" x14ac:dyDescent="0.2">
      <c r="A521" s="1" t="s">
        <v>672</v>
      </c>
    </row>
    <row r="522" spans="1:1" ht="15.75" customHeight="1" x14ac:dyDescent="0.2">
      <c r="A522" s="1" t="s">
        <v>558</v>
      </c>
    </row>
    <row r="523" spans="1:1" ht="15.75" customHeight="1" x14ac:dyDescent="0.2">
      <c r="A523" s="1" t="s">
        <v>1796</v>
      </c>
    </row>
    <row r="524" spans="1:1" ht="15.75" customHeight="1" x14ac:dyDescent="0.2">
      <c r="A524" s="1" t="s">
        <v>949</v>
      </c>
    </row>
    <row r="525" spans="1:1" ht="15.75" customHeight="1" x14ac:dyDescent="0.2">
      <c r="A525" s="1" t="s">
        <v>2701</v>
      </c>
    </row>
    <row r="526" spans="1:1" ht="15.75" customHeight="1" x14ac:dyDescent="0.2">
      <c r="A526" s="1" t="s">
        <v>271</v>
      </c>
    </row>
    <row r="527" spans="1:1" ht="15.75" customHeight="1" x14ac:dyDescent="0.2">
      <c r="A527" s="1" t="s">
        <v>160</v>
      </c>
    </row>
    <row r="528" spans="1:1" ht="15.75" customHeight="1" x14ac:dyDescent="0.2">
      <c r="A528" s="1" t="s">
        <v>88</v>
      </c>
    </row>
    <row r="529" spans="1:1" ht="15.75" customHeight="1" x14ac:dyDescent="0.2">
      <c r="A529" s="1" t="s">
        <v>102</v>
      </c>
    </row>
    <row r="530" spans="1:1" ht="15.75" customHeight="1" x14ac:dyDescent="0.2">
      <c r="A530" s="1" t="s">
        <v>2311</v>
      </c>
    </row>
    <row r="531" spans="1:1" ht="15.75" customHeight="1" x14ac:dyDescent="0.2">
      <c r="A531" s="1" t="s">
        <v>2236</v>
      </c>
    </row>
    <row r="532" spans="1:1" ht="15.75" customHeight="1" x14ac:dyDescent="0.2">
      <c r="A532" s="1" t="s">
        <v>717</v>
      </c>
    </row>
    <row r="533" spans="1:1" ht="15.75" customHeight="1" x14ac:dyDescent="0.2">
      <c r="A533" s="1" t="s">
        <v>1215</v>
      </c>
    </row>
    <row r="534" spans="1:1" ht="15.75" customHeight="1" x14ac:dyDescent="0.2">
      <c r="A534" s="1" t="s">
        <v>444</v>
      </c>
    </row>
    <row r="535" spans="1:1" ht="15.75" customHeight="1" x14ac:dyDescent="0.2">
      <c r="A535" s="1" t="s">
        <v>1240</v>
      </c>
    </row>
    <row r="536" spans="1:1" ht="15.75" customHeight="1" x14ac:dyDescent="0.2">
      <c r="A536" s="9" t="s">
        <v>1710</v>
      </c>
    </row>
    <row r="537" spans="1:1" ht="15.75" customHeight="1" x14ac:dyDescent="0.2">
      <c r="A537" s="1" t="s">
        <v>25</v>
      </c>
    </row>
    <row r="538" spans="1:1" ht="15.75" customHeight="1" x14ac:dyDescent="0.2">
      <c r="A538" s="1" t="s">
        <v>2013</v>
      </c>
    </row>
    <row r="539" spans="1:1" ht="15.75" customHeight="1" x14ac:dyDescent="0.2">
      <c r="A539" s="1" t="s">
        <v>515</v>
      </c>
    </row>
    <row r="540" spans="1:1" ht="15.75" customHeight="1" x14ac:dyDescent="0.2">
      <c r="A540" s="1" t="s">
        <v>2289</v>
      </c>
    </row>
    <row r="541" spans="1:1" ht="15.75" customHeight="1" x14ac:dyDescent="0.2">
      <c r="A541" s="1" t="s">
        <v>723</v>
      </c>
    </row>
    <row r="542" spans="1:1" ht="15.75" customHeight="1" x14ac:dyDescent="0.2">
      <c r="A542" s="1" t="s">
        <v>676</v>
      </c>
    </row>
    <row r="543" spans="1:1" ht="15.75" customHeight="1" x14ac:dyDescent="0.2">
      <c r="A543" s="1" t="s">
        <v>1770</v>
      </c>
    </row>
    <row r="544" spans="1:1" ht="15.75" customHeight="1" x14ac:dyDescent="0.2">
      <c r="A544" s="1" t="s">
        <v>852</v>
      </c>
    </row>
    <row r="545" spans="1:1" ht="15.75" customHeight="1" x14ac:dyDescent="0.2">
      <c r="A545" s="1" t="s">
        <v>2660</v>
      </c>
    </row>
    <row r="546" spans="1:1" ht="15.75" customHeight="1" x14ac:dyDescent="0.2">
      <c r="A546" s="1" t="s">
        <v>1885</v>
      </c>
    </row>
    <row r="547" spans="1:1" ht="15.75" customHeight="1" x14ac:dyDescent="0.2">
      <c r="A547" s="1" t="s">
        <v>2651</v>
      </c>
    </row>
    <row r="548" spans="1:1" ht="15.75" customHeight="1" x14ac:dyDescent="0.2">
      <c r="A548" s="1" t="s">
        <v>2773</v>
      </c>
    </row>
    <row r="549" spans="1:1" ht="15.75" customHeight="1" x14ac:dyDescent="0.2">
      <c r="A549" s="1" t="s">
        <v>769</v>
      </c>
    </row>
    <row r="550" spans="1:1" ht="15.75" customHeight="1" x14ac:dyDescent="0.2">
      <c r="A550" s="1" t="s">
        <v>1035</v>
      </c>
    </row>
    <row r="551" spans="1:1" ht="15.75" customHeight="1" x14ac:dyDescent="0.2">
      <c r="A551" s="1" t="s">
        <v>2383</v>
      </c>
    </row>
    <row r="552" spans="1:1" ht="15.75" customHeight="1" x14ac:dyDescent="0.2">
      <c r="A552" s="1" t="s">
        <v>1654</v>
      </c>
    </row>
    <row r="553" spans="1:1" ht="15.75" customHeight="1" x14ac:dyDescent="0.2">
      <c r="A553" s="1" t="s">
        <v>415</v>
      </c>
    </row>
    <row r="554" spans="1:1" ht="15.75" customHeight="1" x14ac:dyDescent="0.2">
      <c r="A554" s="1" t="s">
        <v>239</v>
      </c>
    </row>
    <row r="555" spans="1:1" ht="15.75" customHeight="1" x14ac:dyDescent="0.2">
      <c r="A555" s="1" t="s">
        <v>907</v>
      </c>
    </row>
    <row r="556" spans="1:1" ht="15.75" customHeight="1" x14ac:dyDescent="0.2">
      <c r="A556" s="1" t="s">
        <v>711</v>
      </c>
    </row>
    <row r="557" spans="1:1" ht="15.75" customHeight="1" x14ac:dyDescent="0.2">
      <c r="A557" s="1" t="s">
        <v>2636</v>
      </c>
    </row>
    <row r="558" spans="1:1" ht="15.75" customHeight="1" x14ac:dyDescent="0.2">
      <c r="A558" s="1" t="s">
        <v>751</v>
      </c>
    </row>
    <row r="559" spans="1:1" ht="15.75" customHeight="1" x14ac:dyDescent="0.2">
      <c r="A559" s="1" t="s">
        <v>2547</v>
      </c>
    </row>
    <row r="560" spans="1:1" ht="15.75" customHeight="1" x14ac:dyDescent="0.2">
      <c r="A560" s="1" t="s">
        <v>1330</v>
      </c>
    </row>
    <row r="561" spans="1:1" ht="15.75" customHeight="1" x14ac:dyDescent="0.2">
      <c r="A561" s="1" t="s">
        <v>225</v>
      </c>
    </row>
    <row r="562" spans="1:1" ht="15.75" customHeight="1" x14ac:dyDescent="0.2">
      <c r="A562" s="1" t="s">
        <v>1382</v>
      </c>
    </row>
    <row r="563" spans="1:1" ht="15.75" customHeight="1" x14ac:dyDescent="0.2">
      <c r="A563" s="1" t="s">
        <v>1635</v>
      </c>
    </row>
    <row r="564" spans="1:1" ht="15.75" customHeight="1" x14ac:dyDescent="0.2">
      <c r="A564" s="1" t="s">
        <v>1965</v>
      </c>
    </row>
    <row r="565" spans="1:1" ht="15.75" customHeight="1" x14ac:dyDescent="0.2">
      <c r="A565" s="1" t="s">
        <v>981</v>
      </c>
    </row>
    <row r="566" spans="1:1" ht="15.75" customHeight="1" x14ac:dyDescent="0.2">
      <c r="A566" s="1" t="s">
        <v>203</v>
      </c>
    </row>
    <row r="567" spans="1:1" ht="15.75" customHeight="1" x14ac:dyDescent="0.2">
      <c r="A567" s="1" t="s">
        <v>492</v>
      </c>
    </row>
    <row r="568" spans="1:1" ht="15.75" customHeight="1" x14ac:dyDescent="0.2">
      <c r="A568" s="1" t="s">
        <v>2715</v>
      </c>
    </row>
    <row r="569" spans="1:1" ht="15.75" customHeight="1" x14ac:dyDescent="0.2">
      <c r="A569" s="1" t="s">
        <v>192</v>
      </c>
    </row>
    <row r="570" spans="1:1" ht="15.75" customHeight="1" x14ac:dyDescent="0.2">
      <c r="A570" s="1" t="s">
        <v>1956</v>
      </c>
    </row>
    <row r="571" spans="1:1" ht="15.75" customHeight="1" x14ac:dyDescent="0.2">
      <c r="A571" s="1" t="s">
        <v>1514</v>
      </c>
    </row>
    <row r="572" spans="1:1" ht="15.75" customHeight="1" x14ac:dyDescent="0.2">
      <c r="A572" s="1" t="s">
        <v>1113</v>
      </c>
    </row>
    <row r="573" spans="1:1" ht="15.75" customHeight="1" x14ac:dyDescent="0.2">
      <c r="A573" s="1" t="s">
        <v>1334</v>
      </c>
    </row>
    <row r="574" spans="1:1" ht="15.75" customHeight="1" x14ac:dyDescent="0.2">
      <c r="A574" s="1" t="s">
        <v>740</v>
      </c>
    </row>
    <row r="575" spans="1:1" ht="15.75" customHeight="1" x14ac:dyDescent="0.2">
      <c r="A575" s="1" t="s">
        <v>2212</v>
      </c>
    </row>
    <row r="576" spans="1:1" ht="15.75" customHeight="1" x14ac:dyDescent="0.2">
      <c r="A576" s="1" t="s">
        <v>1001</v>
      </c>
    </row>
    <row r="577" spans="1:1" ht="15.75" customHeight="1" x14ac:dyDescent="0.2">
      <c r="A577" s="1" t="s">
        <v>2346</v>
      </c>
    </row>
    <row r="578" spans="1:1" ht="15.75" customHeight="1" x14ac:dyDescent="0.2">
      <c r="A578" s="1" t="s">
        <v>2517</v>
      </c>
    </row>
    <row r="579" spans="1:1" ht="15.75" customHeight="1" x14ac:dyDescent="0.2">
      <c r="A579" s="1" t="s">
        <v>2379</v>
      </c>
    </row>
    <row r="580" spans="1:1" ht="15.75" customHeight="1" x14ac:dyDescent="0.2">
      <c r="A580" s="1" t="s">
        <v>179</v>
      </c>
    </row>
    <row r="581" spans="1:1" ht="15.75" customHeight="1" x14ac:dyDescent="0.2">
      <c r="A581" s="1" t="s">
        <v>1685</v>
      </c>
    </row>
    <row r="582" spans="1:1" ht="15.75" customHeight="1" x14ac:dyDescent="0.2">
      <c r="A582" s="1" t="s">
        <v>682</v>
      </c>
    </row>
    <row r="583" spans="1:1" ht="15.75" customHeight="1" x14ac:dyDescent="0.2">
      <c r="A583" s="1" t="s">
        <v>1044</v>
      </c>
    </row>
    <row r="584" spans="1:1" ht="15.75" customHeight="1" x14ac:dyDescent="0.2">
      <c r="A584" s="1" t="s">
        <v>2448</v>
      </c>
    </row>
    <row r="585" spans="1:1" ht="15.75" customHeight="1" x14ac:dyDescent="0.2">
      <c r="A585" s="1" t="s">
        <v>1339</v>
      </c>
    </row>
    <row r="586" spans="1:1" ht="15.75" customHeight="1" x14ac:dyDescent="0.2">
      <c r="A586" s="1" t="s">
        <v>2385</v>
      </c>
    </row>
    <row r="587" spans="1:1" ht="15.75" customHeight="1" x14ac:dyDescent="0.2">
      <c r="A587" s="1" t="s">
        <v>1329</v>
      </c>
    </row>
    <row r="588" spans="1:1" ht="15.75" customHeight="1" x14ac:dyDescent="0.2">
      <c r="A588" s="1" t="s">
        <v>984</v>
      </c>
    </row>
    <row r="589" spans="1:1" ht="15.75" customHeight="1" x14ac:dyDescent="0.2">
      <c r="A589" s="1" t="s">
        <v>1473</v>
      </c>
    </row>
    <row r="590" spans="1:1" ht="15.75" customHeight="1" x14ac:dyDescent="0.2">
      <c r="A590" s="1" t="s">
        <v>552</v>
      </c>
    </row>
    <row r="591" spans="1:1" ht="15.75" customHeight="1" x14ac:dyDescent="0.2">
      <c r="A591" s="1" t="s">
        <v>2220</v>
      </c>
    </row>
    <row r="592" spans="1:1" ht="15.75" customHeight="1" x14ac:dyDescent="0.2">
      <c r="A592" s="1" t="s">
        <v>1151</v>
      </c>
    </row>
    <row r="593" spans="1:1" ht="15.75" customHeight="1" x14ac:dyDescent="0.2">
      <c r="A593" s="1" t="s">
        <v>972</v>
      </c>
    </row>
    <row r="594" spans="1:1" ht="15.75" customHeight="1" x14ac:dyDescent="0.2">
      <c r="A594" s="1" t="s">
        <v>805</v>
      </c>
    </row>
    <row r="595" spans="1:1" ht="15.75" customHeight="1" x14ac:dyDescent="0.2">
      <c r="A595" s="1" t="s">
        <v>1989</v>
      </c>
    </row>
    <row r="596" spans="1:1" ht="15.75" customHeight="1" x14ac:dyDescent="0.2">
      <c r="A596" s="1" t="s">
        <v>319</v>
      </c>
    </row>
    <row r="597" spans="1:1" ht="15.75" customHeight="1" x14ac:dyDescent="0.2">
      <c r="A597" s="1" t="s">
        <v>2615</v>
      </c>
    </row>
    <row r="598" spans="1:1" ht="15.75" customHeight="1" x14ac:dyDescent="0.2">
      <c r="A598" s="1" t="s">
        <v>734</v>
      </c>
    </row>
    <row r="599" spans="1:1" ht="15.75" customHeight="1" x14ac:dyDescent="0.2">
      <c r="A599" s="1" t="s">
        <v>937</v>
      </c>
    </row>
    <row r="600" spans="1:1" ht="15.75" customHeight="1" x14ac:dyDescent="0.2">
      <c r="A600" s="1" t="s">
        <v>1070</v>
      </c>
    </row>
    <row r="601" spans="1:1" ht="15.75" customHeight="1" x14ac:dyDescent="0.2">
      <c r="A601" s="1" t="s">
        <v>733</v>
      </c>
    </row>
    <row r="602" spans="1:1" ht="15.75" customHeight="1" x14ac:dyDescent="0.2">
      <c r="A602" s="1" t="s">
        <v>214</v>
      </c>
    </row>
    <row r="603" spans="1:1" ht="15.75" customHeight="1" x14ac:dyDescent="0.2">
      <c r="A603" s="1" t="s">
        <v>482</v>
      </c>
    </row>
    <row r="604" spans="1:1" ht="15.75" customHeight="1" x14ac:dyDescent="0.2">
      <c r="A604" s="1" t="s">
        <v>2363</v>
      </c>
    </row>
    <row r="605" spans="1:1" ht="15.75" customHeight="1" x14ac:dyDescent="0.2">
      <c r="A605" s="1" t="s">
        <v>2085</v>
      </c>
    </row>
    <row r="606" spans="1:1" ht="15.75" customHeight="1" x14ac:dyDescent="0.2">
      <c r="A606" s="1" t="s">
        <v>746</v>
      </c>
    </row>
    <row r="607" spans="1:1" ht="15.75" customHeight="1" x14ac:dyDescent="0.2">
      <c r="A607" s="1" t="s">
        <v>2656</v>
      </c>
    </row>
    <row r="608" spans="1:1" ht="15.75" customHeight="1" x14ac:dyDescent="0.2">
      <c r="A608" s="1" t="s">
        <v>2721</v>
      </c>
    </row>
    <row r="609" spans="1:1" ht="15.75" customHeight="1" x14ac:dyDescent="0.2">
      <c r="A609" s="1" t="s">
        <v>115</v>
      </c>
    </row>
    <row r="610" spans="1:1" ht="15.75" customHeight="1" x14ac:dyDescent="0.2">
      <c r="A610" s="1" t="s">
        <v>754</v>
      </c>
    </row>
    <row r="611" spans="1:1" ht="15.75" customHeight="1" x14ac:dyDescent="0.2">
      <c r="A611" s="1" t="s">
        <v>438</v>
      </c>
    </row>
    <row r="612" spans="1:1" ht="15.75" customHeight="1" x14ac:dyDescent="0.2">
      <c r="A612" s="1" t="s">
        <v>2285</v>
      </c>
    </row>
    <row r="613" spans="1:1" ht="15.75" customHeight="1" x14ac:dyDescent="0.2">
      <c r="A613" s="1" t="s">
        <v>1377</v>
      </c>
    </row>
    <row r="614" spans="1:1" ht="15.75" customHeight="1" x14ac:dyDescent="0.2">
      <c r="A614" s="1" t="s">
        <v>844</v>
      </c>
    </row>
    <row r="615" spans="1:1" ht="15.75" customHeight="1" x14ac:dyDescent="0.2">
      <c r="A615" s="1" t="s">
        <v>540</v>
      </c>
    </row>
    <row r="616" spans="1:1" ht="15.75" customHeight="1" x14ac:dyDescent="0.2">
      <c r="A616" s="1" t="s">
        <v>402</v>
      </c>
    </row>
    <row r="617" spans="1:1" ht="15.75" customHeight="1" x14ac:dyDescent="0.2">
      <c r="A617" s="1" t="s">
        <v>681</v>
      </c>
    </row>
    <row r="618" spans="1:1" ht="15.75" customHeight="1" x14ac:dyDescent="0.2">
      <c r="A618" s="1" t="s">
        <v>2758</v>
      </c>
    </row>
    <row r="619" spans="1:1" ht="15.75" customHeight="1" x14ac:dyDescent="0.2">
      <c r="A619" s="1" t="s">
        <v>989</v>
      </c>
    </row>
    <row r="620" spans="1:1" ht="15.75" customHeight="1" x14ac:dyDescent="0.2">
      <c r="A620" s="1" t="s">
        <v>2075</v>
      </c>
    </row>
    <row r="621" spans="1:1" ht="15.75" customHeight="1" x14ac:dyDescent="0.2">
      <c r="A621" s="1" t="s">
        <v>971</v>
      </c>
    </row>
    <row r="622" spans="1:1" ht="15.75" customHeight="1" x14ac:dyDescent="0.2">
      <c r="A622" s="1" t="s">
        <v>504</v>
      </c>
    </row>
    <row r="623" spans="1:1" ht="15.75" customHeight="1" x14ac:dyDescent="0.2">
      <c r="A623" s="1" t="s">
        <v>1376</v>
      </c>
    </row>
    <row r="624" spans="1:1" ht="15.75" customHeight="1" x14ac:dyDescent="0.2">
      <c r="A624" s="1" t="s">
        <v>1793</v>
      </c>
    </row>
    <row r="625" spans="1:1" ht="15.75" customHeight="1" x14ac:dyDescent="0.2">
      <c r="A625" s="1" t="s">
        <v>2751</v>
      </c>
    </row>
    <row r="626" spans="1:1" ht="15.75" customHeight="1" x14ac:dyDescent="0.2">
      <c r="A626" s="1" t="s">
        <v>1083</v>
      </c>
    </row>
    <row r="627" spans="1:1" ht="15.75" customHeight="1" x14ac:dyDescent="0.2">
      <c r="A627" s="1" t="s">
        <v>705</v>
      </c>
    </row>
    <row r="628" spans="1:1" ht="15.75" customHeight="1" x14ac:dyDescent="0.2">
      <c r="A628" s="9" t="s">
        <v>1810</v>
      </c>
    </row>
    <row r="629" spans="1:1" ht="15.75" customHeight="1" x14ac:dyDescent="0.2">
      <c r="A629" s="1" t="s">
        <v>2263</v>
      </c>
    </row>
    <row r="630" spans="1:1" ht="15.75" customHeight="1" x14ac:dyDescent="0.2">
      <c r="A630" s="1" t="s">
        <v>954</v>
      </c>
    </row>
    <row r="631" spans="1:1" ht="15.75" customHeight="1" x14ac:dyDescent="0.2">
      <c r="A631" s="1" t="s">
        <v>2816</v>
      </c>
    </row>
    <row r="632" spans="1:1" ht="15.75" customHeight="1" x14ac:dyDescent="0.2">
      <c r="A632" s="1" t="s">
        <v>2470</v>
      </c>
    </row>
    <row r="633" spans="1:1" ht="15.75" customHeight="1" x14ac:dyDescent="0.2">
      <c r="A633" s="1" t="s">
        <v>352</v>
      </c>
    </row>
    <row r="634" spans="1:1" ht="15.75" customHeight="1" x14ac:dyDescent="0.2">
      <c r="A634" s="1" t="s">
        <v>490</v>
      </c>
    </row>
    <row r="635" spans="1:1" ht="15.75" customHeight="1" x14ac:dyDescent="0.2">
      <c r="A635" s="1" t="s">
        <v>595</v>
      </c>
    </row>
    <row r="636" spans="1:1" ht="15.75" customHeight="1" x14ac:dyDescent="0.2">
      <c r="A636" s="1" t="s">
        <v>2141</v>
      </c>
    </row>
    <row r="637" spans="1:1" ht="15.75" customHeight="1" x14ac:dyDescent="0.2">
      <c r="A637" s="1" t="s">
        <v>990</v>
      </c>
    </row>
    <row r="638" spans="1:1" ht="15.75" customHeight="1" x14ac:dyDescent="0.2">
      <c r="A638" s="1" t="s">
        <v>1891</v>
      </c>
    </row>
    <row r="639" spans="1:1" ht="15.75" customHeight="1" x14ac:dyDescent="0.2">
      <c r="A639" s="1" t="s">
        <v>1027</v>
      </c>
    </row>
    <row r="640" spans="1:1" ht="15.75" customHeight="1" x14ac:dyDescent="0.2">
      <c r="A640" s="1" t="s">
        <v>1417</v>
      </c>
    </row>
    <row r="641" spans="1:1" ht="15.75" customHeight="1" x14ac:dyDescent="0.2">
      <c r="A641" s="1" t="s">
        <v>674</v>
      </c>
    </row>
    <row r="642" spans="1:1" ht="15.75" customHeight="1" x14ac:dyDescent="0.2">
      <c r="A642" s="1" t="s">
        <v>20</v>
      </c>
    </row>
    <row r="643" spans="1:1" ht="15.75" customHeight="1" x14ac:dyDescent="0.2">
      <c r="A643" s="1" t="s">
        <v>19</v>
      </c>
    </row>
    <row r="644" spans="1:1" ht="15.75" customHeight="1" x14ac:dyDescent="0.2">
      <c r="A644" s="1" t="s">
        <v>26</v>
      </c>
    </row>
    <row r="645" spans="1:1" ht="15.75" customHeight="1" x14ac:dyDescent="0.2">
      <c r="A645" s="1" t="s">
        <v>218</v>
      </c>
    </row>
    <row r="646" spans="1:1" ht="15.75" customHeight="1" x14ac:dyDescent="0.2">
      <c r="A646" s="1" t="s">
        <v>1126</v>
      </c>
    </row>
    <row r="647" spans="1:1" ht="15.75" customHeight="1" x14ac:dyDescent="0.2">
      <c r="A647" s="1" t="s">
        <v>455</v>
      </c>
    </row>
    <row r="648" spans="1:1" ht="15.75" customHeight="1" x14ac:dyDescent="0.2">
      <c r="A648" s="1" t="s">
        <v>359</v>
      </c>
    </row>
    <row r="649" spans="1:1" ht="15.75" customHeight="1" x14ac:dyDescent="0.2">
      <c r="A649" s="1" t="s">
        <v>2565</v>
      </c>
    </row>
    <row r="650" spans="1:1" ht="15.75" customHeight="1" x14ac:dyDescent="0.2">
      <c r="A650" s="1" t="s">
        <v>1697</v>
      </c>
    </row>
    <row r="651" spans="1:1" ht="15.75" customHeight="1" x14ac:dyDescent="0.2">
      <c r="A651" s="1" t="s">
        <v>1918</v>
      </c>
    </row>
    <row r="652" spans="1:1" ht="15.75" customHeight="1" x14ac:dyDescent="0.2">
      <c r="A652" s="1" t="s">
        <v>1857</v>
      </c>
    </row>
    <row r="653" spans="1:1" ht="15.75" customHeight="1" x14ac:dyDescent="0.2">
      <c r="A653" s="1" t="s">
        <v>1825</v>
      </c>
    </row>
    <row r="654" spans="1:1" ht="15.75" customHeight="1" x14ac:dyDescent="0.2">
      <c r="A654" s="1" t="s">
        <v>351</v>
      </c>
    </row>
    <row r="655" spans="1:1" ht="15.75" customHeight="1" x14ac:dyDescent="0.2">
      <c r="A655" s="1" t="s">
        <v>1986</v>
      </c>
    </row>
    <row r="656" spans="1:1" ht="15.75" customHeight="1" x14ac:dyDescent="0.2">
      <c r="A656" s="1" t="s">
        <v>2434</v>
      </c>
    </row>
    <row r="657" spans="1:1" ht="15.75" customHeight="1" x14ac:dyDescent="0.2">
      <c r="A657" s="1" t="s">
        <v>820</v>
      </c>
    </row>
    <row r="658" spans="1:1" ht="15.75" customHeight="1" x14ac:dyDescent="0.2">
      <c r="A658" s="1" t="s">
        <v>474</v>
      </c>
    </row>
    <row r="659" spans="1:1" ht="15.75" customHeight="1" x14ac:dyDescent="0.2">
      <c r="A659" s="1" t="s">
        <v>807</v>
      </c>
    </row>
    <row r="660" spans="1:1" ht="15.75" customHeight="1" x14ac:dyDescent="0.2">
      <c r="A660" s="1" t="s">
        <v>851</v>
      </c>
    </row>
    <row r="661" spans="1:1" ht="15.75" customHeight="1" x14ac:dyDescent="0.2">
      <c r="A661" s="1" t="s">
        <v>44</v>
      </c>
    </row>
    <row r="662" spans="1:1" ht="15.75" customHeight="1" x14ac:dyDescent="0.2">
      <c r="A662" s="1" t="s">
        <v>2528</v>
      </c>
    </row>
    <row r="663" spans="1:1" ht="15.75" customHeight="1" x14ac:dyDescent="0.2">
      <c r="A663" s="1" t="s">
        <v>1672</v>
      </c>
    </row>
    <row r="664" spans="1:1" ht="15.75" customHeight="1" x14ac:dyDescent="0.2">
      <c r="A664" s="1" t="s">
        <v>480</v>
      </c>
    </row>
    <row r="665" spans="1:1" ht="15.75" customHeight="1" x14ac:dyDescent="0.2">
      <c r="A665" s="1" t="s">
        <v>469</v>
      </c>
    </row>
    <row r="666" spans="1:1" ht="15.75" customHeight="1" x14ac:dyDescent="0.2">
      <c r="A666" s="1" t="s">
        <v>1156</v>
      </c>
    </row>
    <row r="667" spans="1:1" ht="15.75" customHeight="1" x14ac:dyDescent="0.2">
      <c r="A667" s="1" t="s">
        <v>775</v>
      </c>
    </row>
    <row r="668" spans="1:1" ht="15.75" customHeight="1" x14ac:dyDescent="0.2">
      <c r="A668" s="1" t="s">
        <v>1205</v>
      </c>
    </row>
    <row r="669" spans="1:1" ht="15.75" customHeight="1" x14ac:dyDescent="0.2">
      <c r="A669" s="1" t="s">
        <v>1647</v>
      </c>
    </row>
    <row r="670" spans="1:1" ht="15.75" customHeight="1" x14ac:dyDescent="0.2">
      <c r="A670" s="1" t="s">
        <v>1763</v>
      </c>
    </row>
    <row r="671" spans="1:1" ht="15.75" customHeight="1" x14ac:dyDescent="0.2">
      <c r="A671" s="1" t="s">
        <v>1236</v>
      </c>
    </row>
    <row r="672" spans="1:1" ht="15.75" customHeight="1" x14ac:dyDescent="0.2">
      <c r="A672" s="9" t="s">
        <v>2458</v>
      </c>
    </row>
    <row r="673" spans="1:1" ht="15.75" customHeight="1" x14ac:dyDescent="0.2">
      <c r="A673" s="1" t="s">
        <v>831</v>
      </c>
    </row>
    <row r="674" spans="1:1" ht="15.75" customHeight="1" x14ac:dyDescent="0.2">
      <c r="A674" s="1" t="s">
        <v>1134</v>
      </c>
    </row>
    <row r="675" spans="1:1" ht="15.75" customHeight="1" x14ac:dyDescent="0.2">
      <c r="A675" s="1" t="s">
        <v>195</v>
      </c>
    </row>
    <row r="676" spans="1:1" ht="15.75" customHeight="1" x14ac:dyDescent="0.2">
      <c r="A676" s="1" t="s">
        <v>563</v>
      </c>
    </row>
    <row r="677" spans="1:1" ht="15.75" customHeight="1" x14ac:dyDescent="0.2">
      <c r="A677" s="1" t="s">
        <v>297</v>
      </c>
    </row>
    <row r="678" spans="1:1" ht="15.75" customHeight="1" x14ac:dyDescent="0.2">
      <c r="A678" s="1" t="s">
        <v>738</v>
      </c>
    </row>
    <row r="679" spans="1:1" ht="15.75" customHeight="1" x14ac:dyDescent="0.2">
      <c r="A679" s="1" t="s">
        <v>299</v>
      </c>
    </row>
    <row r="680" spans="1:1" ht="15.75" customHeight="1" x14ac:dyDescent="0.2">
      <c r="A680" s="1" t="s">
        <v>2109</v>
      </c>
    </row>
    <row r="681" spans="1:1" ht="15.75" customHeight="1" x14ac:dyDescent="0.2">
      <c r="A681" s="1" t="s">
        <v>1307</v>
      </c>
    </row>
    <row r="682" spans="1:1" ht="15.75" customHeight="1" x14ac:dyDescent="0.2">
      <c r="A682" s="1" t="s">
        <v>643</v>
      </c>
    </row>
    <row r="683" spans="1:1" ht="15.75" customHeight="1" x14ac:dyDescent="0.2">
      <c r="A683" s="1" t="s">
        <v>2307</v>
      </c>
    </row>
    <row r="684" spans="1:1" ht="15.75" customHeight="1" x14ac:dyDescent="0.2">
      <c r="A684" s="1" t="s">
        <v>1759</v>
      </c>
    </row>
    <row r="685" spans="1:1" ht="15.75" customHeight="1" x14ac:dyDescent="0.2">
      <c r="A685" s="1" t="s">
        <v>2040</v>
      </c>
    </row>
    <row r="686" spans="1:1" ht="15.75" customHeight="1" x14ac:dyDescent="0.2">
      <c r="A686" s="1" t="s">
        <v>1114</v>
      </c>
    </row>
    <row r="687" spans="1:1" ht="15.75" customHeight="1" x14ac:dyDescent="0.2">
      <c r="A687" s="1" t="s">
        <v>1076</v>
      </c>
    </row>
    <row r="688" spans="1:1" ht="15.75" customHeight="1" x14ac:dyDescent="0.2">
      <c r="A688" s="1" t="s">
        <v>724</v>
      </c>
    </row>
    <row r="689" spans="1:1" ht="15.75" customHeight="1" x14ac:dyDescent="0.2">
      <c r="A689" s="1" t="s">
        <v>2160</v>
      </c>
    </row>
    <row r="690" spans="1:1" ht="15.75" customHeight="1" x14ac:dyDescent="0.2">
      <c r="A690" s="1" t="s">
        <v>1353</v>
      </c>
    </row>
    <row r="691" spans="1:1" ht="15.75" customHeight="1" x14ac:dyDescent="0.2">
      <c r="A691" s="1" t="s">
        <v>1107</v>
      </c>
    </row>
    <row r="692" spans="1:1" ht="15.75" customHeight="1" x14ac:dyDescent="0.2">
      <c r="A692" s="1" t="s">
        <v>1775</v>
      </c>
    </row>
    <row r="693" spans="1:1" ht="15.75" customHeight="1" x14ac:dyDescent="0.2">
      <c r="A693" s="1" t="s">
        <v>1479</v>
      </c>
    </row>
    <row r="694" spans="1:1" ht="15.75" customHeight="1" x14ac:dyDescent="0.2">
      <c r="A694" s="1" t="s">
        <v>2465</v>
      </c>
    </row>
    <row r="695" spans="1:1" ht="15.75" customHeight="1" x14ac:dyDescent="0.2">
      <c r="A695" s="1" t="s">
        <v>403</v>
      </c>
    </row>
    <row r="696" spans="1:1" ht="15.75" customHeight="1" x14ac:dyDescent="0.2">
      <c r="A696" s="1" t="s">
        <v>1879</v>
      </c>
    </row>
    <row r="697" spans="1:1" ht="15.75" customHeight="1" x14ac:dyDescent="0.2">
      <c r="A697" s="1" t="s">
        <v>2338</v>
      </c>
    </row>
    <row r="698" spans="1:1" ht="15.75" customHeight="1" x14ac:dyDescent="0.2">
      <c r="A698" s="1" t="s">
        <v>895</v>
      </c>
    </row>
    <row r="699" spans="1:1" ht="15.75" customHeight="1" x14ac:dyDescent="0.2">
      <c r="A699" s="1" t="s">
        <v>1439</v>
      </c>
    </row>
    <row r="700" spans="1:1" ht="15.75" customHeight="1" x14ac:dyDescent="0.2">
      <c r="A700" s="1" t="s">
        <v>2216</v>
      </c>
    </row>
    <row r="701" spans="1:1" ht="15.75" customHeight="1" x14ac:dyDescent="0.2">
      <c r="A701" s="1" t="s">
        <v>1856</v>
      </c>
    </row>
    <row r="702" spans="1:1" ht="15.75" customHeight="1" x14ac:dyDescent="0.2">
      <c r="A702" s="1" t="s">
        <v>2688</v>
      </c>
    </row>
    <row r="703" spans="1:1" ht="15.75" customHeight="1" x14ac:dyDescent="0.2">
      <c r="A703" s="9" t="s">
        <v>2727</v>
      </c>
    </row>
    <row r="704" spans="1:1" ht="15.75" customHeight="1" x14ac:dyDescent="0.2">
      <c r="A704" s="1" t="s">
        <v>1802</v>
      </c>
    </row>
    <row r="705" spans="1:1" ht="15.75" customHeight="1" x14ac:dyDescent="0.2">
      <c r="A705" s="1" t="s">
        <v>2225</v>
      </c>
    </row>
    <row r="706" spans="1:1" ht="15.75" customHeight="1" x14ac:dyDescent="0.2">
      <c r="A706" s="1" t="s">
        <v>2523</v>
      </c>
    </row>
    <row r="707" spans="1:1" ht="15.75" customHeight="1" x14ac:dyDescent="0.2">
      <c r="A707" s="1" t="s">
        <v>2591</v>
      </c>
    </row>
    <row r="708" spans="1:1" ht="15.75" customHeight="1" x14ac:dyDescent="0.2">
      <c r="A708" s="1" t="s">
        <v>1383</v>
      </c>
    </row>
    <row r="709" spans="1:1" ht="15.75" customHeight="1" x14ac:dyDescent="0.2">
      <c r="A709" s="1" t="s">
        <v>2738</v>
      </c>
    </row>
    <row r="710" spans="1:1" ht="15.75" customHeight="1" x14ac:dyDescent="0.2">
      <c r="A710" s="1" t="s">
        <v>1698</v>
      </c>
    </row>
    <row r="711" spans="1:1" ht="15.75" customHeight="1" x14ac:dyDescent="0.2">
      <c r="A711" s="1" t="s">
        <v>1740</v>
      </c>
    </row>
    <row r="712" spans="1:1" ht="15.75" customHeight="1" x14ac:dyDescent="0.2">
      <c r="A712" s="1" t="s">
        <v>2657</v>
      </c>
    </row>
    <row r="713" spans="1:1" ht="15.75" customHeight="1" x14ac:dyDescent="0.2">
      <c r="A713" s="1" t="s">
        <v>81</v>
      </c>
    </row>
    <row r="714" spans="1:1" ht="15.75" customHeight="1" x14ac:dyDescent="0.2">
      <c r="A714" s="9" t="s">
        <v>2598</v>
      </c>
    </row>
    <row r="715" spans="1:1" ht="15.75" customHeight="1" x14ac:dyDescent="0.2">
      <c r="A715" s="1" t="s">
        <v>1392</v>
      </c>
    </row>
    <row r="716" spans="1:1" ht="15.75" customHeight="1" x14ac:dyDescent="0.2">
      <c r="A716" s="1" t="s">
        <v>435</v>
      </c>
    </row>
    <row r="717" spans="1:1" ht="15.75" customHeight="1" x14ac:dyDescent="0.2">
      <c r="A717" s="1" t="s">
        <v>867</v>
      </c>
    </row>
    <row r="718" spans="1:1" ht="15.75" customHeight="1" x14ac:dyDescent="0.2">
      <c r="A718" s="1" t="s">
        <v>2409</v>
      </c>
    </row>
    <row r="719" spans="1:1" ht="15.75" customHeight="1" x14ac:dyDescent="0.2">
      <c r="A719" s="1" t="s">
        <v>626</v>
      </c>
    </row>
    <row r="720" spans="1:1" ht="15.75" customHeight="1" x14ac:dyDescent="0.2">
      <c r="A720" s="1" t="s">
        <v>1741</v>
      </c>
    </row>
    <row r="721" spans="1:1" ht="15.75" customHeight="1" x14ac:dyDescent="0.2">
      <c r="A721" s="1" t="s">
        <v>1512</v>
      </c>
    </row>
    <row r="722" spans="1:1" ht="15.75" customHeight="1" x14ac:dyDescent="0.2">
      <c r="A722" s="1" t="s">
        <v>2099</v>
      </c>
    </row>
    <row r="723" spans="1:1" ht="15.75" customHeight="1" x14ac:dyDescent="0.2">
      <c r="A723" s="1" t="s">
        <v>1950</v>
      </c>
    </row>
    <row r="724" spans="1:1" ht="15.75" customHeight="1" x14ac:dyDescent="0.2">
      <c r="A724" s="1" t="s">
        <v>2563</v>
      </c>
    </row>
    <row r="725" spans="1:1" ht="15.75" customHeight="1" x14ac:dyDescent="0.2">
      <c r="A725" s="1" t="s">
        <v>683</v>
      </c>
    </row>
    <row r="726" spans="1:1" ht="15.75" customHeight="1" x14ac:dyDescent="0.2">
      <c r="A726" s="1" t="s">
        <v>272</v>
      </c>
    </row>
    <row r="727" spans="1:1" ht="15.75" customHeight="1" x14ac:dyDescent="0.2">
      <c r="A727" s="1" t="s">
        <v>1549</v>
      </c>
    </row>
    <row r="728" spans="1:1" ht="15.75" customHeight="1" x14ac:dyDescent="0.2">
      <c r="A728" s="1" t="s">
        <v>2051</v>
      </c>
    </row>
    <row r="729" spans="1:1" ht="15.75" customHeight="1" x14ac:dyDescent="0.2">
      <c r="A729" s="1" t="s">
        <v>1550</v>
      </c>
    </row>
    <row r="730" spans="1:1" ht="15.75" customHeight="1" x14ac:dyDescent="0.2">
      <c r="A730" s="1" t="s">
        <v>2196</v>
      </c>
    </row>
    <row r="731" spans="1:1" ht="15.75" customHeight="1" x14ac:dyDescent="0.2">
      <c r="A731" s="1" t="s">
        <v>1315</v>
      </c>
    </row>
    <row r="732" spans="1:1" ht="15.75" customHeight="1" x14ac:dyDescent="0.2">
      <c r="A732" s="1" t="s">
        <v>1141</v>
      </c>
    </row>
    <row r="733" spans="1:1" ht="15.75" customHeight="1" x14ac:dyDescent="0.2">
      <c r="A733" s="1" t="s">
        <v>1155</v>
      </c>
    </row>
    <row r="734" spans="1:1" ht="15.75" customHeight="1" x14ac:dyDescent="0.2">
      <c r="A734" s="1" t="s">
        <v>2267</v>
      </c>
    </row>
    <row r="735" spans="1:1" ht="15.75" customHeight="1" x14ac:dyDescent="0.2">
      <c r="A735" s="1" t="s">
        <v>171</v>
      </c>
    </row>
    <row r="736" spans="1:1" ht="15.75" customHeight="1" x14ac:dyDescent="0.2">
      <c r="A736" s="1" t="s">
        <v>2324</v>
      </c>
    </row>
    <row r="737" spans="1:1" ht="15.75" customHeight="1" x14ac:dyDescent="0.2">
      <c r="A737" s="1" t="s">
        <v>2649</v>
      </c>
    </row>
    <row r="738" spans="1:1" ht="15.75" customHeight="1" x14ac:dyDescent="0.2">
      <c r="A738" s="1" t="s">
        <v>946</v>
      </c>
    </row>
    <row r="739" spans="1:1" ht="15.75" customHeight="1" x14ac:dyDescent="0.2">
      <c r="A739" s="9" t="s">
        <v>1536</v>
      </c>
    </row>
    <row r="740" spans="1:1" ht="15.75" customHeight="1" x14ac:dyDescent="0.2">
      <c r="A740" s="1" t="s">
        <v>2728</v>
      </c>
    </row>
    <row r="741" spans="1:1" ht="15.75" customHeight="1" x14ac:dyDescent="0.2">
      <c r="A741" s="1" t="s">
        <v>893</v>
      </c>
    </row>
    <row r="742" spans="1:1" ht="15.75" customHeight="1" x14ac:dyDescent="0.2">
      <c r="A742" s="1" t="s">
        <v>562</v>
      </c>
    </row>
    <row r="743" spans="1:1" ht="15.75" customHeight="1" x14ac:dyDescent="0.2">
      <c r="A743" s="1" t="s">
        <v>131</v>
      </c>
    </row>
    <row r="744" spans="1:1" ht="15.75" customHeight="1" x14ac:dyDescent="0.2">
      <c r="A744" s="1" t="s">
        <v>1686</v>
      </c>
    </row>
    <row r="745" spans="1:1" ht="15.75" customHeight="1" x14ac:dyDescent="0.2">
      <c r="A745" s="1" t="s">
        <v>731</v>
      </c>
    </row>
    <row r="746" spans="1:1" ht="15.75" customHeight="1" x14ac:dyDescent="0.2">
      <c r="A746" s="1" t="s">
        <v>289</v>
      </c>
    </row>
    <row r="747" spans="1:1" ht="15.75" customHeight="1" x14ac:dyDescent="0.2">
      <c r="A747" s="1" t="s">
        <v>530</v>
      </c>
    </row>
    <row r="748" spans="1:1" ht="15.75" customHeight="1" x14ac:dyDescent="0.2">
      <c r="A748" s="1" t="s">
        <v>732</v>
      </c>
    </row>
    <row r="749" spans="1:1" ht="15.75" customHeight="1" x14ac:dyDescent="0.2">
      <c r="A749" s="1" t="s">
        <v>2386</v>
      </c>
    </row>
    <row r="750" spans="1:1" ht="15.75" customHeight="1" x14ac:dyDescent="0.2">
      <c r="A750" s="1" t="s">
        <v>449</v>
      </c>
    </row>
    <row r="751" spans="1:1" ht="15.75" customHeight="1" x14ac:dyDescent="0.2">
      <c r="A751" s="1" t="s">
        <v>917</v>
      </c>
    </row>
    <row r="752" spans="1:1" ht="15.75" customHeight="1" x14ac:dyDescent="0.2">
      <c r="A752" s="1" t="s">
        <v>1734</v>
      </c>
    </row>
    <row r="753" spans="1:1" ht="15.75" customHeight="1" x14ac:dyDescent="0.2">
      <c r="A753" s="1" t="s">
        <v>875</v>
      </c>
    </row>
    <row r="754" spans="1:1" ht="15.75" customHeight="1" x14ac:dyDescent="0.2">
      <c r="A754" s="1" t="s">
        <v>983</v>
      </c>
    </row>
    <row r="755" spans="1:1" ht="15.75" customHeight="1" x14ac:dyDescent="0.2">
      <c r="A755" s="1" t="s">
        <v>1313</v>
      </c>
    </row>
    <row r="756" spans="1:1" ht="15.75" customHeight="1" x14ac:dyDescent="0.2">
      <c r="A756" s="9" t="s">
        <v>1643</v>
      </c>
    </row>
    <row r="757" spans="1:1" ht="15.75" customHeight="1" x14ac:dyDescent="0.2">
      <c r="A757" s="1" t="s">
        <v>901</v>
      </c>
    </row>
    <row r="758" spans="1:1" ht="15.75" customHeight="1" x14ac:dyDescent="0.2">
      <c r="A758" s="1" t="s">
        <v>1927</v>
      </c>
    </row>
    <row r="759" spans="1:1" ht="15.75" customHeight="1" x14ac:dyDescent="0.2">
      <c r="A759" s="1" t="s">
        <v>194</v>
      </c>
    </row>
    <row r="760" spans="1:1" ht="15.75" customHeight="1" x14ac:dyDescent="0.2">
      <c r="A760" s="1" t="s">
        <v>1438</v>
      </c>
    </row>
    <row r="761" spans="1:1" ht="15.75" customHeight="1" x14ac:dyDescent="0.2">
      <c r="A761" s="1" t="s">
        <v>1673</v>
      </c>
    </row>
    <row r="762" spans="1:1" ht="15.75" customHeight="1" x14ac:dyDescent="0.2">
      <c r="A762" s="1" t="s">
        <v>1343</v>
      </c>
    </row>
    <row r="763" spans="1:1" ht="15.75" customHeight="1" x14ac:dyDescent="0.2">
      <c r="A763" s="1" t="s">
        <v>1641</v>
      </c>
    </row>
    <row r="764" spans="1:1" ht="15.75" customHeight="1" x14ac:dyDescent="0.2">
      <c r="A764" s="1" t="s">
        <v>569</v>
      </c>
    </row>
    <row r="765" spans="1:1" ht="15.75" customHeight="1" x14ac:dyDescent="0.2">
      <c r="A765" s="1" t="s">
        <v>876</v>
      </c>
    </row>
    <row r="766" spans="1:1" ht="15.75" customHeight="1" x14ac:dyDescent="0.2">
      <c r="A766" s="1" t="s">
        <v>2376</v>
      </c>
    </row>
    <row r="767" spans="1:1" ht="15.75" customHeight="1" x14ac:dyDescent="0.2">
      <c r="A767" s="1" t="s">
        <v>270</v>
      </c>
    </row>
    <row r="768" spans="1:1" ht="15.75" customHeight="1" x14ac:dyDescent="0.2">
      <c r="A768" s="1" t="s">
        <v>2086</v>
      </c>
    </row>
    <row r="769" spans="1:1" ht="15.75" customHeight="1" x14ac:dyDescent="0.2">
      <c r="A769" s="1" t="s">
        <v>514</v>
      </c>
    </row>
    <row r="770" spans="1:1" ht="15.75" customHeight="1" x14ac:dyDescent="0.2">
      <c r="A770" s="1" t="s">
        <v>215</v>
      </c>
    </row>
    <row r="771" spans="1:1" ht="15.75" customHeight="1" x14ac:dyDescent="0.2">
      <c r="A771" s="1" t="s">
        <v>601</v>
      </c>
    </row>
    <row r="772" spans="1:1" ht="15.75" customHeight="1" x14ac:dyDescent="0.2">
      <c r="A772" s="1" t="s">
        <v>959</v>
      </c>
    </row>
    <row r="773" spans="1:1" ht="15.75" customHeight="1" x14ac:dyDescent="0.2">
      <c r="A773" s="1" t="s">
        <v>1818</v>
      </c>
    </row>
    <row r="774" spans="1:1" ht="15.75" customHeight="1" x14ac:dyDescent="0.2">
      <c r="A774" s="1" t="s">
        <v>345</v>
      </c>
    </row>
    <row r="775" spans="1:1" ht="15.75" customHeight="1" x14ac:dyDescent="0.2">
      <c r="A775" s="1" t="s">
        <v>2219</v>
      </c>
    </row>
    <row r="776" spans="1:1" ht="15.75" customHeight="1" x14ac:dyDescent="0.2">
      <c r="A776" s="1" t="s">
        <v>1637</v>
      </c>
    </row>
    <row r="777" spans="1:1" ht="15.75" customHeight="1" x14ac:dyDescent="0.2">
      <c r="A777" s="1" t="s">
        <v>443</v>
      </c>
    </row>
    <row r="778" spans="1:1" ht="15.75" customHeight="1" x14ac:dyDescent="0.2">
      <c r="A778" s="1" t="s">
        <v>2457</v>
      </c>
    </row>
    <row r="779" spans="1:1" ht="15.75" customHeight="1" x14ac:dyDescent="0.2">
      <c r="A779" s="1" t="s">
        <v>1303</v>
      </c>
    </row>
    <row r="780" spans="1:1" ht="15.75" customHeight="1" x14ac:dyDescent="0.2">
      <c r="A780" s="1" t="s">
        <v>1457</v>
      </c>
    </row>
    <row r="781" spans="1:1" ht="15.75" customHeight="1" x14ac:dyDescent="0.2">
      <c r="A781" s="1" t="s">
        <v>2548</v>
      </c>
    </row>
    <row r="782" spans="1:1" ht="15.75" customHeight="1" x14ac:dyDescent="0.2">
      <c r="A782" s="1" t="s">
        <v>2759</v>
      </c>
    </row>
    <row r="783" spans="1:1" ht="15.75" customHeight="1" x14ac:dyDescent="0.2">
      <c r="A783" s="1" t="s">
        <v>1994</v>
      </c>
    </row>
    <row r="784" spans="1:1" ht="15.75" customHeight="1" x14ac:dyDescent="0.2">
      <c r="A784" s="1" t="s">
        <v>2073</v>
      </c>
    </row>
    <row r="785" spans="1:1" ht="15.75" customHeight="1" x14ac:dyDescent="0.2">
      <c r="A785" s="1" t="s">
        <v>1308</v>
      </c>
    </row>
    <row r="786" spans="1:1" ht="15.75" customHeight="1" x14ac:dyDescent="0.2">
      <c r="A786" s="1" t="s">
        <v>1033</v>
      </c>
    </row>
    <row r="787" spans="1:1" ht="15.75" customHeight="1" x14ac:dyDescent="0.2">
      <c r="A787" s="1" t="s">
        <v>2507</v>
      </c>
    </row>
    <row r="788" spans="1:1" ht="15.75" customHeight="1" x14ac:dyDescent="0.2">
      <c r="A788" s="1" t="s">
        <v>684</v>
      </c>
    </row>
    <row r="789" spans="1:1" ht="15.75" customHeight="1" x14ac:dyDescent="0.2">
      <c r="A789" s="1" t="s">
        <v>298</v>
      </c>
    </row>
    <row r="790" spans="1:1" ht="15.75" customHeight="1" x14ac:dyDescent="0.2">
      <c r="A790" s="1" t="s">
        <v>2662</v>
      </c>
    </row>
    <row r="791" spans="1:1" ht="15.75" customHeight="1" x14ac:dyDescent="0.2">
      <c r="A791" s="1" t="s">
        <v>1057</v>
      </c>
    </row>
    <row r="792" spans="1:1" ht="15.75" customHeight="1" x14ac:dyDescent="0.2">
      <c r="A792" s="1" t="s">
        <v>59</v>
      </c>
    </row>
    <row r="793" spans="1:1" ht="15.75" customHeight="1" x14ac:dyDescent="0.2">
      <c r="A793" s="9" t="s">
        <v>1250</v>
      </c>
    </row>
    <row r="794" spans="1:1" ht="15.75" customHeight="1" x14ac:dyDescent="0.2">
      <c r="A794" s="1" t="s">
        <v>633</v>
      </c>
    </row>
    <row r="795" spans="1:1" ht="15.75" customHeight="1" x14ac:dyDescent="0.2">
      <c r="A795" s="1" t="s">
        <v>437</v>
      </c>
    </row>
    <row r="796" spans="1:1" ht="15.75" customHeight="1" x14ac:dyDescent="0.2">
      <c r="A796" s="1" t="s">
        <v>1789</v>
      </c>
    </row>
    <row r="797" spans="1:1" ht="15.75" customHeight="1" x14ac:dyDescent="0.2">
      <c r="A797" s="1" t="s">
        <v>866</v>
      </c>
    </row>
    <row r="798" spans="1:1" ht="15.75" customHeight="1" x14ac:dyDescent="0.2">
      <c r="A798" s="1" t="s">
        <v>1754</v>
      </c>
    </row>
    <row r="799" spans="1:1" ht="15.75" customHeight="1" x14ac:dyDescent="0.2">
      <c r="A799" s="1" t="s">
        <v>1541</v>
      </c>
    </row>
    <row r="800" spans="1:1" ht="15.75" customHeight="1" x14ac:dyDescent="0.2">
      <c r="A800" s="1" t="s">
        <v>2826</v>
      </c>
    </row>
    <row r="801" spans="1:1" ht="15.75" customHeight="1" x14ac:dyDescent="0.2">
      <c r="A801" s="1" t="s">
        <v>1814</v>
      </c>
    </row>
    <row r="802" spans="1:1" ht="15.75" customHeight="1" x14ac:dyDescent="0.2">
      <c r="A802" s="1" t="s">
        <v>2328</v>
      </c>
    </row>
    <row r="803" spans="1:1" ht="15.75" customHeight="1" x14ac:dyDescent="0.2">
      <c r="A803" s="1" t="s">
        <v>1047</v>
      </c>
    </row>
    <row r="804" spans="1:1" ht="15.75" customHeight="1" x14ac:dyDescent="0.2">
      <c r="A804" s="1" t="s">
        <v>138</v>
      </c>
    </row>
    <row r="805" spans="1:1" ht="15.75" customHeight="1" x14ac:dyDescent="0.2">
      <c r="A805" s="1" t="s">
        <v>1508</v>
      </c>
    </row>
    <row r="806" spans="1:1" ht="15.75" customHeight="1" x14ac:dyDescent="0.2">
      <c r="A806" s="1" t="s">
        <v>1034</v>
      </c>
    </row>
    <row r="807" spans="1:1" ht="15.75" customHeight="1" x14ac:dyDescent="0.2">
      <c r="A807" s="1" t="s">
        <v>1581</v>
      </c>
    </row>
    <row r="808" spans="1:1" ht="15.75" customHeight="1" x14ac:dyDescent="0.2">
      <c r="A808" s="1" t="s">
        <v>2115</v>
      </c>
    </row>
    <row r="809" spans="1:1" ht="15.75" customHeight="1" x14ac:dyDescent="0.2">
      <c r="A809" s="1" t="s">
        <v>1352</v>
      </c>
    </row>
    <row r="810" spans="1:1" ht="15.75" customHeight="1" x14ac:dyDescent="0.2">
      <c r="A810" s="1" t="s">
        <v>1658</v>
      </c>
    </row>
    <row r="811" spans="1:1" ht="15.75" customHeight="1" x14ac:dyDescent="0.2">
      <c r="A811" s="1" t="s">
        <v>1584</v>
      </c>
    </row>
    <row r="812" spans="1:1" ht="15.75" customHeight="1" x14ac:dyDescent="0.2">
      <c r="A812" s="1" t="s">
        <v>1053</v>
      </c>
    </row>
    <row r="813" spans="1:1" ht="15.75" customHeight="1" x14ac:dyDescent="0.2">
      <c r="A813" s="1" t="s">
        <v>2373</v>
      </c>
    </row>
    <row r="814" spans="1:1" ht="15.75" customHeight="1" x14ac:dyDescent="0.2">
      <c r="A814" s="1" t="s">
        <v>546</v>
      </c>
    </row>
    <row r="815" spans="1:1" ht="15.75" customHeight="1" x14ac:dyDescent="0.2">
      <c r="A815" s="1" t="s">
        <v>1831</v>
      </c>
    </row>
    <row r="816" spans="1:1" ht="15.75" customHeight="1" x14ac:dyDescent="0.2">
      <c r="A816" s="1" t="s">
        <v>1469</v>
      </c>
    </row>
    <row r="817" spans="1:1" ht="15.75" customHeight="1" x14ac:dyDescent="0.2">
      <c r="A817" s="9" t="s">
        <v>1771</v>
      </c>
    </row>
    <row r="818" spans="1:1" ht="15.75" customHeight="1" x14ac:dyDescent="0.2">
      <c r="A818" s="1" t="s">
        <v>2609</v>
      </c>
    </row>
    <row r="819" spans="1:1" ht="15.75" customHeight="1" x14ac:dyDescent="0.2">
      <c r="A819" s="1" t="s">
        <v>1490</v>
      </c>
    </row>
    <row r="820" spans="1:1" ht="15.75" customHeight="1" x14ac:dyDescent="0.2">
      <c r="A820" s="1" t="s">
        <v>2552</v>
      </c>
    </row>
    <row r="821" spans="1:1" ht="15.75" customHeight="1" x14ac:dyDescent="0.2">
      <c r="A821" s="1" t="s">
        <v>819</v>
      </c>
    </row>
    <row r="822" spans="1:1" ht="15.75" customHeight="1" x14ac:dyDescent="0.2">
      <c r="A822" s="1" t="s">
        <v>2014</v>
      </c>
    </row>
    <row r="823" spans="1:1" ht="15.75" customHeight="1" x14ac:dyDescent="0.2">
      <c r="A823" s="1" t="s">
        <v>753</v>
      </c>
    </row>
    <row r="824" spans="1:1" ht="15.75" customHeight="1" x14ac:dyDescent="0.2">
      <c r="A824" s="1" t="s">
        <v>374</v>
      </c>
    </row>
    <row r="825" spans="1:1" ht="15.75" customHeight="1" x14ac:dyDescent="0.2">
      <c r="A825" s="1" t="s">
        <v>2306</v>
      </c>
    </row>
    <row r="826" spans="1:1" ht="15.75" customHeight="1" x14ac:dyDescent="0.2">
      <c r="A826" s="1" t="s">
        <v>1506</v>
      </c>
    </row>
    <row r="827" spans="1:1" ht="15.75" customHeight="1" x14ac:dyDescent="0.2">
      <c r="A827" s="1" t="s">
        <v>2130</v>
      </c>
    </row>
    <row r="828" spans="1:1" ht="15.75" customHeight="1" x14ac:dyDescent="0.2">
      <c r="A828" s="1" t="s">
        <v>2355</v>
      </c>
    </row>
    <row r="829" spans="1:1" ht="15.75" customHeight="1" x14ac:dyDescent="0.2">
      <c r="A829" s="1" t="s">
        <v>1147</v>
      </c>
    </row>
    <row r="830" spans="1:1" ht="15.75" customHeight="1" x14ac:dyDescent="0.2">
      <c r="A830" s="1" t="s">
        <v>1135</v>
      </c>
    </row>
    <row r="831" spans="1:1" ht="15.75" customHeight="1" x14ac:dyDescent="0.2">
      <c r="A831" s="1" t="s">
        <v>1622</v>
      </c>
    </row>
    <row r="832" spans="1:1" ht="15.75" customHeight="1" x14ac:dyDescent="0.2">
      <c r="A832" s="1" t="s">
        <v>659</v>
      </c>
    </row>
    <row r="833" spans="1:1" ht="15.75" customHeight="1" x14ac:dyDescent="0.2">
      <c r="A833" s="1" t="s">
        <v>210</v>
      </c>
    </row>
    <row r="834" spans="1:1" ht="15.75" customHeight="1" x14ac:dyDescent="0.2">
      <c r="A834" s="1" t="s">
        <v>1480</v>
      </c>
    </row>
    <row r="835" spans="1:1" ht="15.75" customHeight="1" x14ac:dyDescent="0.2">
      <c r="A835" s="1" t="s">
        <v>2559</v>
      </c>
    </row>
    <row r="836" spans="1:1" ht="15.75" customHeight="1" x14ac:dyDescent="0.2">
      <c r="A836" s="1" t="s">
        <v>2152</v>
      </c>
    </row>
    <row r="837" spans="1:1" ht="15.75" customHeight="1" x14ac:dyDescent="0.2">
      <c r="A837" s="1" t="s">
        <v>1249</v>
      </c>
    </row>
    <row r="838" spans="1:1" ht="15.75" customHeight="1" x14ac:dyDescent="0.2">
      <c r="A838" s="1" t="s">
        <v>2772</v>
      </c>
    </row>
    <row r="839" spans="1:1" ht="15.75" customHeight="1" x14ac:dyDescent="0.2">
      <c r="A839" s="1" t="s">
        <v>2042</v>
      </c>
    </row>
    <row r="840" spans="1:1" ht="15.75" customHeight="1" x14ac:dyDescent="0.2">
      <c r="A840" s="1" t="s">
        <v>802</v>
      </c>
    </row>
    <row r="841" spans="1:1" ht="15.75" customHeight="1" x14ac:dyDescent="0.2">
      <c r="A841" s="1" t="s">
        <v>2020</v>
      </c>
    </row>
    <row r="842" spans="1:1" ht="15.75" customHeight="1" x14ac:dyDescent="0.2">
      <c r="A842" s="1" t="s">
        <v>2726</v>
      </c>
    </row>
    <row r="843" spans="1:1" ht="15.75" customHeight="1" x14ac:dyDescent="0.2">
      <c r="A843" s="1" t="s">
        <v>1454</v>
      </c>
    </row>
    <row r="844" spans="1:1" ht="15.75" customHeight="1" x14ac:dyDescent="0.2">
      <c r="A844" s="1" t="s">
        <v>1735</v>
      </c>
    </row>
    <row r="845" spans="1:1" ht="15.75" customHeight="1" x14ac:dyDescent="0.2">
      <c r="A845" s="1" t="s">
        <v>2785</v>
      </c>
    </row>
    <row r="846" spans="1:1" ht="15.75" customHeight="1" x14ac:dyDescent="0.2">
      <c r="A846" s="1" t="s">
        <v>2240</v>
      </c>
    </row>
    <row r="847" spans="1:1" ht="15.75" customHeight="1" x14ac:dyDescent="0.2">
      <c r="A847" s="1" t="s">
        <v>2843</v>
      </c>
    </row>
    <row r="848" spans="1:1" ht="15.75" customHeight="1" x14ac:dyDescent="0.2">
      <c r="A848" s="1" t="s">
        <v>1287</v>
      </c>
    </row>
    <row r="849" spans="1:1" ht="15.75" customHeight="1" x14ac:dyDescent="0.2">
      <c r="A849" s="1" t="s">
        <v>1966</v>
      </c>
    </row>
    <row r="850" spans="1:1" ht="15.75" customHeight="1" x14ac:dyDescent="0.2">
      <c r="A850" s="1" t="s">
        <v>1946</v>
      </c>
    </row>
    <row r="851" spans="1:1" ht="15.75" customHeight="1" x14ac:dyDescent="0.2">
      <c r="A851" s="1" t="s">
        <v>263</v>
      </c>
    </row>
    <row r="852" spans="1:1" ht="15.75" customHeight="1" x14ac:dyDescent="0.2">
      <c r="A852" s="1" t="s">
        <v>1564</v>
      </c>
    </row>
    <row r="853" spans="1:1" ht="15.75" customHeight="1" x14ac:dyDescent="0.2">
      <c r="A853" s="1" t="s">
        <v>1594</v>
      </c>
    </row>
    <row r="854" spans="1:1" ht="15.75" customHeight="1" x14ac:dyDescent="0.2">
      <c r="A854" s="1" t="s">
        <v>290</v>
      </c>
    </row>
    <row r="855" spans="1:1" ht="15.75" customHeight="1" x14ac:dyDescent="0.2">
      <c r="A855" s="1" t="s">
        <v>1487</v>
      </c>
    </row>
    <row r="856" spans="1:1" ht="15.75" customHeight="1" x14ac:dyDescent="0.2">
      <c r="A856" s="1" t="s">
        <v>392</v>
      </c>
    </row>
    <row r="857" spans="1:1" ht="15.75" customHeight="1" x14ac:dyDescent="0.2">
      <c r="A857" s="1" t="s">
        <v>325</v>
      </c>
    </row>
    <row r="858" spans="1:1" ht="15.75" customHeight="1" x14ac:dyDescent="0.2">
      <c r="A858" s="1" t="s">
        <v>34</v>
      </c>
    </row>
    <row r="859" spans="1:1" ht="15.75" customHeight="1" x14ac:dyDescent="0.2">
      <c r="A859" s="1" t="s">
        <v>95</v>
      </c>
    </row>
    <row r="860" spans="1:1" ht="15.75" customHeight="1" x14ac:dyDescent="0.2">
      <c r="A860" s="1" t="s">
        <v>2231</v>
      </c>
    </row>
    <row r="861" spans="1:1" ht="15.75" customHeight="1" x14ac:dyDescent="0.2">
      <c r="A861" s="1" t="s">
        <v>1348</v>
      </c>
    </row>
    <row r="862" spans="1:1" ht="15.75" customHeight="1" x14ac:dyDescent="0.2">
      <c r="A862" s="1" t="s">
        <v>2031</v>
      </c>
    </row>
    <row r="863" spans="1:1" ht="15.75" customHeight="1" x14ac:dyDescent="0.2">
      <c r="A863" s="1" t="s">
        <v>2163</v>
      </c>
    </row>
    <row r="864" spans="1:1" ht="15.75" customHeight="1" x14ac:dyDescent="0.2">
      <c r="A864" s="1" t="s">
        <v>1599</v>
      </c>
    </row>
    <row r="865" spans="1:1" ht="15.75" customHeight="1" x14ac:dyDescent="0.2">
      <c r="A865" s="1" t="s">
        <v>18</v>
      </c>
    </row>
    <row r="866" spans="1:1" ht="15.75" customHeight="1" x14ac:dyDescent="0.2">
      <c r="A866" s="1" t="s">
        <v>1688</v>
      </c>
    </row>
    <row r="867" spans="1:1" ht="15.75" customHeight="1" x14ac:dyDescent="0.2">
      <c r="A867" s="1" t="s">
        <v>2201</v>
      </c>
    </row>
    <row r="868" spans="1:1" ht="15.75" customHeight="1" x14ac:dyDescent="0.2">
      <c r="A868" s="1" t="s">
        <v>704</v>
      </c>
    </row>
    <row r="869" spans="1:1" ht="15.75" customHeight="1" x14ac:dyDescent="0.2">
      <c r="A869" s="1" t="s">
        <v>974</v>
      </c>
    </row>
    <row r="870" spans="1:1" ht="15.75" customHeight="1" x14ac:dyDescent="0.2">
      <c r="A870" s="1" t="s">
        <v>1660</v>
      </c>
    </row>
    <row r="871" spans="1:1" ht="15.75" customHeight="1" x14ac:dyDescent="0.2">
      <c r="A871" s="1" t="s">
        <v>2131</v>
      </c>
    </row>
    <row r="872" spans="1:1" ht="15.75" customHeight="1" x14ac:dyDescent="0.2">
      <c r="A872" s="1" t="s">
        <v>176</v>
      </c>
    </row>
    <row r="873" spans="1:1" ht="15.75" customHeight="1" x14ac:dyDescent="0.2">
      <c r="A873" s="1" t="s">
        <v>1842</v>
      </c>
    </row>
    <row r="874" spans="1:1" ht="15.75" customHeight="1" x14ac:dyDescent="0.2">
      <c r="A874" s="1" t="s">
        <v>2673</v>
      </c>
    </row>
    <row r="875" spans="1:1" ht="15.75" customHeight="1" x14ac:dyDescent="0.2">
      <c r="A875" s="1" t="s">
        <v>801</v>
      </c>
    </row>
    <row r="876" spans="1:1" ht="15.75" customHeight="1" x14ac:dyDescent="0.2">
      <c r="A876" s="1" t="s">
        <v>1743</v>
      </c>
    </row>
    <row r="877" spans="1:1" ht="15.75" customHeight="1" x14ac:dyDescent="0.2">
      <c r="A877" s="1" t="s">
        <v>2125</v>
      </c>
    </row>
    <row r="878" spans="1:1" ht="15.75" customHeight="1" x14ac:dyDescent="0.2">
      <c r="A878" s="1" t="s">
        <v>2452</v>
      </c>
    </row>
    <row r="879" spans="1:1" ht="15.75" customHeight="1" x14ac:dyDescent="0.2">
      <c r="A879" s="1" t="s">
        <v>209</v>
      </c>
    </row>
    <row r="880" spans="1:1" ht="15.75" customHeight="1" x14ac:dyDescent="0.2">
      <c r="A880" s="1" t="s">
        <v>2235</v>
      </c>
    </row>
    <row r="881" spans="1:1" ht="15.75" customHeight="1" x14ac:dyDescent="0.2">
      <c r="A881" s="1" t="s">
        <v>29</v>
      </c>
    </row>
    <row r="882" spans="1:1" ht="15.75" customHeight="1" x14ac:dyDescent="0.2">
      <c r="A882" s="1" t="s">
        <v>2339</v>
      </c>
    </row>
    <row r="883" spans="1:1" ht="15.75" customHeight="1" x14ac:dyDescent="0.2">
      <c r="A883" s="1" t="s">
        <v>808</v>
      </c>
    </row>
    <row r="884" spans="1:1" ht="15.75" customHeight="1" x14ac:dyDescent="0.2">
      <c r="A884" s="1" t="s">
        <v>2630</v>
      </c>
    </row>
    <row r="885" spans="1:1" ht="15.75" customHeight="1" x14ac:dyDescent="0.2">
      <c r="A885" s="1" t="s">
        <v>1985</v>
      </c>
    </row>
    <row r="886" spans="1:1" ht="15.75" customHeight="1" x14ac:dyDescent="0.2">
      <c r="A886" s="1" t="s">
        <v>1933</v>
      </c>
    </row>
    <row r="887" spans="1:1" ht="15.75" customHeight="1" x14ac:dyDescent="0.2">
      <c r="A887" s="1" t="s">
        <v>2173</v>
      </c>
    </row>
    <row r="888" spans="1:1" ht="15.75" customHeight="1" x14ac:dyDescent="0.2">
      <c r="A888" s="1" t="s">
        <v>421</v>
      </c>
    </row>
    <row r="889" spans="1:1" ht="15.75" customHeight="1" x14ac:dyDescent="0.2">
      <c r="A889" s="1" t="s">
        <v>2765</v>
      </c>
    </row>
    <row r="890" spans="1:1" ht="15.75" customHeight="1" x14ac:dyDescent="0.2">
      <c r="A890" s="1" t="s">
        <v>879</v>
      </c>
    </row>
    <row r="891" spans="1:1" ht="15.75" customHeight="1" x14ac:dyDescent="0.2">
      <c r="A891" s="1" t="s">
        <v>1664</v>
      </c>
    </row>
    <row r="892" spans="1:1" ht="15.75" customHeight="1" x14ac:dyDescent="0.2">
      <c r="A892" s="1" t="s">
        <v>865</v>
      </c>
    </row>
    <row r="893" spans="1:1" ht="15.75" customHeight="1" x14ac:dyDescent="0.2">
      <c r="A893" s="1" t="s">
        <v>423</v>
      </c>
    </row>
    <row r="894" spans="1:1" ht="15.75" customHeight="1" x14ac:dyDescent="0.2">
      <c r="A894" s="1" t="s">
        <v>785</v>
      </c>
    </row>
    <row r="895" spans="1:1" ht="15.75" customHeight="1" x14ac:dyDescent="0.2">
      <c r="A895" s="1" t="s">
        <v>1157</v>
      </c>
    </row>
    <row r="896" spans="1:1" ht="15.75" customHeight="1" x14ac:dyDescent="0.2">
      <c r="A896" s="1" t="s">
        <v>537</v>
      </c>
    </row>
    <row r="897" spans="1:1" ht="15.75" customHeight="1" x14ac:dyDescent="0.2">
      <c r="A897" s="1" t="s">
        <v>497</v>
      </c>
    </row>
    <row r="898" spans="1:1" ht="15.75" customHeight="1" x14ac:dyDescent="0.2">
      <c r="A898" s="1" t="s">
        <v>1065</v>
      </c>
    </row>
    <row r="899" spans="1:1" ht="15.75" customHeight="1" x14ac:dyDescent="0.2">
      <c r="A899" s="1" t="s">
        <v>2760</v>
      </c>
    </row>
    <row r="900" spans="1:1" ht="15.75" customHeight="1" x14ac:dyDescent="0.2">
      <c r="A900" s="1" t="s">
        <v>2421</v>
      </c>
    </row>
    <row r="901" spans="1:1" ht="15.75" customHeight="1" x14ac:dyDescent="0.2">
      <c r="A901" s="1" t="s">
        <v>2093</v>
      </c>
    </row>
    <row r="902" spans="1:1" ht="15.75" customHeight="1" x14ac:dyDescent="0.2">
      <c r="A902" s="1" t="s">
        <v>1677</v>
      </c>
    </row>
    <row r="903" spans="1:1" ht="15.75" customHeight="1" x14ac:dyDescent="0.2">
      <c r="A903" s="1" t="s">
        <v>2094</v>
      </c>
    </row>
    <row r="904" spans="1:1" ht="15.75" customHeight="1" x14ac:dyDescent="0.2">
      <c r="A904" s="1" t="s">
        <v>1196</v>
      </c>
    </row>
    <row r="905" spans="1:1" ht="15.75" customHeight="1" x14ac:dyDescent="0.2">
      <c r="A905" s="1" t="s">
        <v>436</v>
      </c>
    </row>
    <row r="906" spans="1:1" ht="15.75" customHeight="1" x14ac:dyDescent="0.2">
      <c r="A906" s="1" t="s">
        <v>1423</v>
      </c>
    </row>
    <row r="907" spans="1:1" ht="15.75" customHeight="1" x14ac:dyDescent="0.2">
      <c r="A907" s="1" t="s">
        <v>499</v>
      </c>
    </row>
    <row r="908" spans="1:1" ht="15.75" customHeight="1" x14ac:dyDescent="0.2">
      <c r="A908" s="1" t="s">
        <v>1129</v>
      </c>
    </row>
    <row r="909" spans="1:1" ht="15.75" customHeight="1" x14ac:dyDescent="0.2">
      <c r="A909" s="1" t="s">
        <v>2687</v>
      </c>
    </row>
    <row r="910" spans="1:1" ht="15.75" customHeight="1" x14ac:dyDescent="0.2">
      <c r="A910" s="1" t="s">
        <v>249</v>
      </c>
    </row>
    <row r="911" spans="1:1" ht="15.75" customHeight="1" x14ac:dyDescent="0.2">
      <c r="A911" s="1" t="s">
        <v>1412</v>
      </c>
    </row>
    <row r="912" spans="1:1" ht="15.75" customHeight="1" x14ac:dyDescent="0.2">
      <c r="A912" s="1" t="s">
        <v>1296</v>
      </c>
    </row>
    <row r="913" spans="1:1" ht="15.75" customHeight="1" x14ac:dyDescent="0.2">
      <c r="A913" s="1" t="s">
        <v>2558</v>
      </c>
    </row>
    <row r="914" spans="1:1" ht="15.75" customHeight="1" x14ac:dyDescent="0.2">
      <c r="A914" s="1" t="s">
        <v>1583</v>
      </c>
    </row>
    <row r="915" spans="1:1" ht="15.75" customHeight="1" x14ac:dyDescent="0.2">
      <c r="A915" s="1" t="s">
        <v>83</v>
      </c>
    </row>
    <row r="916" spans="1:1" ht="15.75" customHeight="1" x14ac:dyDescent="0.2">
      <c r="A916" s="1" t="s">
        <v>2488</v>
      </c>
    </row>
    <row r="917" spans="1:1" ht="15.75" customHeight="1" x14ac:dyDescent="0.2">
      <c r="A917" s="1" t="s">
        <v>1481</v>
      </c>
    </row>
    <row r="918" spans="1:1" ht="15.75" customHeight="1" x14ac:dyDescent="0.2">
      <c r="A918" s="1" t="s">
        <v>1617</v>
      </c>
    </row>
    <row r="919" spans="1:1" ht="15.75" customHeight="1" x14ac:dyDescent="0.2">
      <c r="A919" s="1" t="s">
        <v>556</v>
      </c>
    </row>
    <row r="920" spans="1:1" ht="15.75" customHeight="1" x14ac:dyDescent="0.2">
      <c r="A920" s="1" t="s">
        <v>774</v>
      </c>
    </row>
    <row r="921" spans="1:1" ht="15.75" customHeight="1" x14ac:dyDescent="0.2">
      <c r="A921" s="1" t="s">
        <v>1335</v>
      </c>
    </row>
    <row r="922" spans="1:1" ht="15.75" customHeight="1" x14ac:dyDescent="0.2">
      <c r="A922" s="1" t="s">
        <v>2024</v>
      </c>
    </row>
    <row r="923" spans="1:1" ht="15.75" customHeight="1" x14ac:dyDescent="0.2">
      <c r="A923" s="1" t="s">
        <v>268</v>
      </c>
    </row>
    <row r="924" spans="1:1" ht="15.75" customHeight="1" x14ac:dyDescent="0.2">
      <c r="A924" s="1" t="s">
        <v>768</v>
      </c>
    </row>
    <row r="925" spans="1:1" ht="15.75" customHeight="1" x14ac:dyDescent="0.2">
      <c r="A925" s="1" t="s">
        <v>1727</v>
      </c>
    </row>
    <row r="926" spans="1:1" ht="15.75" customHeight="1" x14ac:dyDescent="0.2">
      <c r="A926" s="1" t="s">
        <v>978</v>
      </c>
    </row>
    <row r="927" spans="1:1" ht="15.75" customHeight="1" x14ac:dyDescent="0.2">
      <c r="A927" s="1" t="s">
        <v>1629</v>
      </c>
    </row>
    <row r="928" spans="1:1" ht="15.75" customHeight="1" x14ac:dyDescent="0.2">
      <c r="A928" s="1" t="s">
        <v>339</v>
      </c>
    </row>
    <row r="929" spans="1:1" ht="15.75" customHeight="1" x14ac:dyDescent="0.2">
      <c r="A929" s="1" t="s">
        <v>602</v>
      </c>
    </row>
    <row r="930" spans="1:1" ht="15.75" customHeight="1" x14ac:dyDescent="0.2">
      <c r="A930" s="1" t="s">
        <v>1921</v>
      </c>
    </row>
    <row r="931" spans="1:1" ht="15.75" customHeight="1" x14ac:dyDescent="0.2">
      <c r="A931" s="1" t="s">
        <v>1032</v>
      </c>
    </row>
    <row r="932" spans="1:1" ht="15.75" customHeight="1" x14ac:dyDescent="0.2">
      <c r="A932" s="1" t="s">
        <v>224</v>
      </c>
    </row>
    <row r="933" spans="1:1" ht="15.75" customHeight="1" x14ac:dyDescent="0.2">
      <c r="A933" s="1" t="s">
        <v>2581</v>
      </c>
    </row>
    <row r="934" spans="1:1" ht="15.75" customHeight="1" x14ac:dyDescent="0.2">
      <c r="A934" s="1" t="s">
        <v>1575</v>
      </c>
    </row>
    <row r="935" spans="1:1" ht="15.75" customHeight="1" x14ac:dyDescent="0.2">
      <c r="A935" s="1" t="s">
        <v>583</v>
      </c>
    </row>
    <row r="936" spans="1:1" ht="15.75" customHeight="1" x14ac:dyDescent="0.2">
      <c r="A936" s="1" t="s">
        <v>331</v>
      </c>
    </row>
    <row r="937" spans="1:1" ht="15.75" customHeight="1" x14ac:dyDescent="0.2">
      <c r="A937" s="1" t="s">
        <v>2256</v>
      </c>
    </row>
    <row r="938" spans="1:1" ht="15.75" customHeight="1" x14ac:dyDescent="0.2">
      <c r="A938" s="1" t="s">
        <v>2092</v>
      </c>
    </row>
    <row r="939" spans="1:1" ht="15.75" customHeight="1" x14ac:dyDescent="0.2">
      <c r="A939" s="1" t="s">
        <v>2305</v>
      </c>
    </row>
    <row r="940" spans="1:1" ht="15.75" customHeight="1" x14ac:dyDescent="0.2">
      <c r="A940" s="1" t="s">
        <v>1008</v>
      </c>
    </row>
    <row r="941" spans="1:1" ht="15.75" customHeight="1" x14ac:dyDescent="0.2">
      <c r="A941" s="1" t="s">
        <v>780</v>
      </c>
    </row>
    <row r="942" spans="1:1" ht="15.75" customHeight="1" x14ac:dyDescent="0.2">
      <c r="A942" s="1" t="s">
        <v>1925</v>
      </c>
    </row>
    <row r="943" spans="1:1" ht="15.75" customHeight="1" x14ac:dyDescent="0.2">
      <c r="A943" s="1" t="s">
        <v>1912</v>
      </c>
    </row>
    <row r="944" spans="1:1" ht="15.75" customHeight="1" x14ac:dyDescent="0.2">
      <c r="A944" s="1" t="s">
        <v>1545</v>
      </c>
    </row>
    <row r="945" spans="1:1" ht="15.75" customHeight="1" x14ac:dyDescent="0.2">
      <c r="A945" s="1" t="s">
        <v>2188</v>
      </c>
    </row>
    <row r="946" spans="1:1" ht="15.75" customHeight="1" x14ac:dyDescent="0.2">
      <c r="A946" s="1" t="s">
        <v>1841</v>
      </c>
    </row>
    <row r="947" spans="1:1" ht="15.75" customHeight="1" x14ac:dyDescent="0.2">
      <c r="A947" s="1" t="s">
        <v>1101</v>
      </c>
    </row>
    <row r="948" spans="1:1" ht="15.75" customHeight="1" x14ac:dyDescent="0.2">
      <c r="A948" s="1" t="s">
        <v>1788</v>
      </c>
    </row>
    <row r="949" spans="1:1" ht="15.75" customHeight="1" x14ac:dyDescent="0.2">
      <c r="A949" s="1" t="s">
        <v>338</v>
      </c>
    </row>
    <row r="950" spans="1:1" ht="15.75" customHeight="1" x14ac:dyDescent="0.2">
      <c r="A950" s="1" t="s">
        <v>641</v>
      </c>
    </row>
    <row r="951" spans="1:1" ht="15.75" customHeight="1" x14ac:dyDescent="0.2">
      <c r="A951" s="1" t="s">
        <v>1072</v>
      </c>
    </row>
    <row r="952" spans="1:1" ht="15.75" customHeight="1" x14ac:dyDescent="0.2">
      <c r="A952" s="1" t="s">
        <v>1355</v>
      </c>
    </row>
    <row r="953" spans="1:1" ht="15.75" customHeight="1" x14ac:dyDescent="0.2">
      <c r="A953" s="1" t="s">
        <v>484</v>
      </c>
    </row>
    <row r="954" spans="1:1" ht="15.75" customHeight="1" x14ac:dyDescent="0.2">
      <c r="A954" s="1" t="s">
        <v>333</v>
      </c>
    </row>
    <row r="955" spans="1:1" ht="15.75" customHeight="1" x14ac:dyDescent="0.2">
      <c r="A955" s="1" t="s">
        <v>1574</v>
      </c>
    </row>
    <row r="956" spans="1:1" ht="15.75" customHeight="1" x14ac:dyDescent="0.2">
      <c r="A956" s="1" t="s">
        <v>900</v>
      </c>
    </row>
    <row r="957" spans="1:1" ht="15.75" customHeight="1" x14ac:dyDescent="0.2">
      <c r="A957" s="1" t="s">
        <v>842</v>
      </c>
    </row>
    <row r="958" spans="1:1" ht="15.75" customHeight="1" x14ac:dyDescent="0.2">
      <c r="A958" s="1" t="s">
        <v>2510</v>
      </c>
    </row>
    <row r="959" spans="1:1" ht="15.75" customHeight="1" x14ac:dyDescent="0.2">
      <c r="A959" s="1" t="s">
        <v>1416</v>
      </c>
    </row>
    <row r="960" spans="1:1" ht="15.75" customHeight="1" x14ac:dyDescent="0.2">
      <c r="A960" s="1" t="s">
        <v>1505</v>
      </c>
    </row>
    <row r="961" spans="1:1" ht="15.75" customHeight="1" x14ac:dyDescent="0.2">
      <c r="A961" s="1" t="s">
        <v>2799</v>
      </c>
    </row>
    <row r="962" spans="1:1" ht="15.75" customHeight="1" x14ac:dyDescent="0.2">
      <c r="A962" s="1" t="s">
        <v>1276</v>
      </c>
    </row>
    <row r="963" spans="1:1" ht="15.75" customHeight="1" x14ac:dyDescent="0.2">
      <c r="A963" s="1" t="s">
        <v>2818</v>
      </c>
    </row>
    <row r="964" spans="1:1" ht="15.75" customHeight="1" x14ac:dyDescent="0.2">
      <c r="A964" s="1" t="s">
        <v>2253</v>
      </c>
    </row>
    <row r="965" spans="1:1" ht="15.75" customHeight="1" x14ac:dyDescent="0.2">
      <c r="A965" s="1" t="s">
        <v>147</v>
      </c>
    </row>
    <row r="966" spans="1:1" ht="15.75" customHeight="1" x14ac:dyDescent="0.2">
      <c r="A966" s="1" t="s">
        <v>1322</v>
      </c>
    </row>
    <row r="967" spans="1:1" ht="15.75" customHeight="1" x14ac:dyDescent="0.2">
      <c r="A967" s="1" t="s">
        <v>2018</v>
      </c>
    </row>
    <row r="968" spans="1:1" ht="15.75" customHeight="1" x14ac:dyDescent="0.2">
      <c r="A968" s="1" t="s">
        <v>227</v>
      </c>
    </row>
    <row r="969" spans="1:1" ht="15.75" customHeight="1" x14ac:dyDescent="0.2">
      <c r="A969" s="1" t="s">
        <v>96</v>
      </c>
    </row>
    <row r="970" spans="1:1" ht="15.75" customHeight="1" x14ac:dyDescent="0.2">
      <c r="A970" s="1" t="s">
        <v>276</v>
      </c>
    </row>
    <row r="971" spans="1:1" ht="15.75" customHeight="1" x14ac:dyDescent="0.2">
      <c r="A971" s="1" t="s">
        <v>1204</v>
      </c>
    </row>
    <row r="972" spans="1:1" ht="15.75" customHeight="1" x14ac:dyDescent="0.2">
      <c r="A972" s="1" t="s">
        <v>857</v>
      </c>
    </row>
    <row r="973" spans="1:1" ht="15.75" customHeight="1" x14ac:dyDescent="0.2">
      <c r="A973" s="1" t="s">
        <v>324</v>
      </c>
    </row>
    <row r="974" spans="1:1" ht="15.75" customHeight="1" x14ac:dyDescent="0.2">
      <c r="A974" s="1" t="s">
        <v>422</v>
      </c>
    </row>
    <row r="975" spans="1:1" ht="15.75" customHeight="1" x14ac:dyDescent="0.2">
      <c r="A975" s="1" t="s">
        <v>888</v>
      </c>
    </row>
    <row r="976" spans="1:1" ht="15.75" customHeight="1" x14ac:dyDescent="0.2">
      <c r="A976" s="1" t="s">
        <v>712</v>
      </c>
    </row>
    <row r="977" spans="1:1" ht="15.75" customHeight="1" x14ac:dyDescent="0.2">
      <c r="A977" s="1" t="s">
        <v>788</v>
      </c>
    </row>
    <row r="978" spans="1:1" ht="15.75" customHeight="1" x14ac:dyDescent="0.2">
      <c r="A978" s="1" t="s">
        <v>2433</v>
      </c>
    </row>
    <row r="979" spans="1:1" ht="15.75" customHeight="1" x14ac:dyDescent="0.2">
      <c r="A979" s="1" t="s">
        <v>460</v>
      </c>
    </row>
    <row r="980" spans="1:1" ht="15.75" customHeight="1" x14ac:dyDescent="0.2">
      <c r="A980" s="1" t="s">
        <v>1281</v>
      </c>
    </row>
    <row r="981" spans="1:1" ht="15.75" customHeight="1" x14ac:dyDescent="0.2">
      <c r="A981" s="1" t="s">
        <v>1103</v>
      </c>
    </row>
    <row r="982" spans="1:1" ht="15.75" customHeight="1" x14ac:dyDescent="0.2">
      <c r="A982" s="1" t="s">
        <v>2416</v>
      </c>
    </row>
    <row r="983" spans="1:1" ht="15.75" customHeight="1" x14ac:dyDescent="0.2">
      <c r="A983" s="1" t="s">
        <v>2413</v>
      </c>
    </row>
    <row r="984" spans="1:1" ht="15.75" customHeight="1" x14ac:dyDescent="0.2">
      <c r="A984" s="1" t="s">
        <v>1262</v>
      </c>
    </row>
    <row r="985" spans="1:1" ht="15.75" customHeight="1" x14ac:dyDescent="0.2">
      <c r="A985" s="1" t="s">
        <v>1988</v>
      </c>
    </row>
    <row r="986" spans="1:1" ht="15.75" customHeight="1" x14ac:dyDescent="0.2">
      <c r="A986" s="1" t="s">
        <v>491</v>
      </c>
    </row>
    <row r="987" spans="1:1" ht="15.75" customHeight="1" x14ac:dyDescent="0.2">
      <c r="A987" s="1" t="s">
        <v>1628</v>
      </c>
    </row>
    <row r="988" spans="1:1" ht="15.75" customHeight="1" x14ac:dyDescent="0.2">
      <c r="A988" s="1" t="s">
        <v>1954</v>
      </c>
    </row>
    <row r="989" spans="1:1" ht="15.75" customHeight="1" x14ac:dyDescent="0.2">
      <c r="A989" s="1" t="s">
        <v>2618</v>
      </c>
    </row>
    <row r="990" spans="1:1" ht="15.75" customHeight="1" x14ac:dyDescent="0.2">
      <c r="A990" s="1" t="s">
        <v>912</v>
      </c>
    </row>
    <row r="991" spans="1:1" ht="15.75" customHeight="1" x14ac:dyDescent="0.2">
      <c r="A991" s="1" t="s">
        <v>1494</v>
      </c>
    </row>
    <row r="992" spans="1:1" ht="15.75" customHeight="1" x14ac:dyDescent="0.2">
      <c r="A992" s="1" t="s">
        <v>1671</v>
      </c>
    </row>
    <row r="993" spans="1:1" ht="15.75" customHeight="1" x14ac:dyDescent="0.2">
      <c r="A993" s="1" t="s">
        <v>2476</v>
      </c>
    </row>
    <row r="994" spans="1:1" ht="15.75" customHeight="1" x14ac:dyDescent="0.2">
      <c r="A994" s="1" t="s">
        <v>1388</v>
      </c>
    </row>
    <row r="995" spans="1:1" ht="15.75" customHeight="1" x14ac:dyDescent="0.2">
      <c r="A995" s="1" t="s">
        <v>1320</v>
      </c>
    </row>
    <row r="996" spans="1:1" ht="15.75" customHeight="1" x14ac:dyDescent="0.2">
      <c r="A996" s="1" t="s">
        <v>2571</v>
      </c>
    </row>
    <row r="997" spans="1:1" ht="15.75" customHeight="1" x14ac:dyDescent="0.2">
      <c r="A997" s="1" t="s">
        <v>594</v>
      </c>
    </row>
    <row r="998" spans="1:1" ht="15.75" customHeight="1" x14ac:dyDescent="0.2">
      <c r="A998" s="1" t="s">
        <v>483</v>
      </c>
    </row>
    <row r="999" spans="1:1" ht="15.75" customHeight="1" x14ac:dyDescent="0.2">
      <c r="A999" s="1" t="s">
        <v>2592</v>
      </c>
    </row>
    <row r="1000" spans="1:1" ht="15.75" customHeight="1" x14ac:dyDescent="0.2">
      <c r="A1000" s="1" t="s">
        <v>1267</v>
      </c>
    </row>
    <row r="1001" spans="1:1" ht="15.75" customHeight="1" x14ac:dyDescent="0.2">
      <c r="A1001" s="9" t="s">
        <v>1811</v>
      </c>
    </row>
    <row r="1002" spans="1:1" ht="15.75" customHeight="1" x14ac:dyDescent="0.2">
      <c r="A1002" s="1" t="s">
        <v>2752</v>
      </c>
    </row>
    <row r="1003" spans="1:1" ht="15.75" customHeight="1" x14ac:dyDescent="0.2">
      <c r="A1003" s="1" t="s">
        <v>2080</v>
      </c>
    </row>
    <row r="1004" spans="1:1" ht="15.75" customHeight="1" x14ac:dyDescent="0.2">
      <c r="A1004" s="1" t="s">
        <v>114</v>
      </c>
    </row>
    <row r="1005" spans="1:1" ht="15.75" customHeight="1" x14ac:dyDescent="0.2">
      <c r="A1005" s="1" t="s">
        <v>2502</v>
      </c>
    </row>
    <row r="1006" spans="1:1" ht="15.75" customHeight="1" x14ac:dyDescent="0.2">
      <c r="A1006" s="1" t="s">
        <v>1445</v>
      </c>
    </row>
    <row r="1007" spans="1:1" ht="15.75" customHeight="1" x14ac:dyDescent="0.2">
      <c r="A1007" s="1" t="s">
        <v>28</v>
      </c>
    </row>
    <row r="1008" spans="1:1" ht="15.75" customHeight="1" x14ac:dyDescent="0.2">
      <c r="A1008" s="1" t="s">
        <v>2622</v>
      </c>
    </row>
    <row r="1009" spans="1:1" ht="15.75" customHeight="1" x14ac:dyDescent="0.2">
      <c r="A1009" s="1" t="s">
        <v>1084</v>
      </c>
    </row>
    <row r="1010" spans="1:1" ht="15.75" customHeight="1" x14ac:dyDescent="0.2">
      <c r="A1010" s="1" t="s">
        <v>380</v>
      </c>
    </row>
    <row r="1011" spans="1:1" ht="15.75" customHeight="1" x14ac:dyDescent="0.2">
      <c r="A1011" s="1" t="s">
        <v>1316</v>
      </c>
    </row>
    <row r="1012" spans="1:1" ht="15.75" customHeight="1" x14ac:dyDescent="0.2">
      <c r="A1012" s="1" t="s">
        <v>1367</v>
      </c>
    </row>
    <row r="1013" spans="1:1" ht="15.75" customHeight="1" x14ac:dyDescent="0.2">
      <c r="A1013" s="1" t="s">
        <v>797</v>
      </c>
    </row>
    <row r="1014" spans="1:1" ht="15.75" customHeight="1" x14ac:dyDescent="0.2">
      <c r="A1014" s="1" t="s">
        <v>1052</v>
      </c>
    </row>
    <row r="1015" spans="1:1" ht="15.75" customHeight="1" x14ac:dyDescent="0.2">
      <c r="A1015" s="1" t="s">
        <v>2666</v>
      </c>
    </row>
    <row r="1016" spans="1:1" ht="15.75" customHeight="1" x14ac:dyDescent="0.2">
      <c r="A1016" s="1" t="s">
        <v>1261</v>
      </c>
    </row>
    <row r="1017" spans="1:1" ht="15.75" customHeight="1" x14ac:dyDescent="0.2">
      <c r="A1017" s="1" t="s">
        <v>1699</v>
      </c>
    </row>
    <row r="1018" spans="1:1" ht="15.75" customHeight="1" x14ac:dyDescent="0.2">
      <c r="A1018" s="1" t="s">
        <v>1709</v>
      </c>
    </row>
    <row r="1019" spans="1:1" ht="15.75" customHeight="1" x14ac:dyDescent="0.2">
      <c r="A1019" s="1" t="s">
        <v>520</v>
      </c>
    </row>
    <row r="1020" spans="1:1" ht="15.75" customHeight="1" x14ac:dyDescent="0.2">
      <c r="A1020" s="1" t="s">
        <v>246</v>
      </c>
    </row>
    <row r="1021" spans="1:1" ht="15.75" customHeight="1" x14ac:dyDescent="0.2">
      <c r="A1021" s="1" t="s">
        <v>2529</v>
      </c>
    </row>
    <row r="1022" spans="1:1" ht="15.75" customHeight="1" x14ac:dyDescent="0.2">
      <c r="A1022" s="1" t="s">
        <v>385</v>
      </c>
    </row>
    <row r="1023" spans="1:1" ht="15.75" customHeight="1" x14ac:dyDescent="0.2">
      <c r="A1023" s="1" t="s">
        <v>36</v>
      </c>
    </row>
    <row r="1024" spans="1:1" ht="15.75" customHeight="1" x14ac:dyDescent="0.2">
      <c r="A1024" s="1" t="s">
        <v>2834</v>
      </c>
    </row>
    <row r="1025" spans="1:1" ht="15.75" customHeight="1" x14ac:dyDescent="0.2">
      <c r="A1025" s="1" t="s">
        <v>1077</v>
      </c>
    </row>
    <row r="1026" spans="1:1" ht="15.75" customHeight="1" x14ac:dyDescent="0.2">
      <c r="A1026" s="1" t="s">
        <v>1616</v>
      </c>
    </row>
    <row r="1027" spans="1:1" ht="15.75" customHeight="1" x14ac:dyDescent="0.2">
      <c r="A1027" s="1" t="s">
        <v>2570</v>
      </c>
    </row>
    <row r="1028" spans="1:1" ht="15.75" customHeight="1" x14ac:dyDescent="0.2">
      <c r="A1028" s="1" t="s">
        <v>1582</v>
      </c>
    </row>
    <row r="1029" spans="1:1" ht="15.75" customHeight="1" x14ac:dyDescent="0.2">
      <c r="A1029" s="1" t="s">
        <v>941</v>
      </c>
    </row>
    <row r="1030" spans="1:1" ht="15.75" customHeight="1" x14ac:dyDescent="0.2">
      <c r="A1030" s="1" t="s">
        <v>122</v>
      </c>
    </row>
    <row r="1031" spans="1:1" ht="15.75" customHeight="1" x14ac:dyDescent="0.2">
      <c r="A1031" s="1" t="s">
        <v>2614</v>
      </c>
    </row>
    <row r="1032" spans="1:1" ht="15.75" customHeight="1" x14ac:dyDescent="0.2">
      <c r="A1032" s="1" t="s">
        <v>108</v>
      </c>
    </row>
    <row r="1033" spans="1:1" ht="15.75" customHeight="1" x14ac:dyDescent="0.2">
      <c r="A1033" s="1" t="s">
        <v>1876</v>
      </c>
    </row>
    <row r="1034" spans="1:1" ht="15.75" customHeight="1" x14ac:dyDescent="0.2">
      <c r="A1034" s="1" t="s">
        <v>2735</v>
      </c>
    </row>
    <row r="1035" spans="1:1" ht="15.75" customHeight="1" x14ac:dyDescent="0.2">
      <c r="A1035" s="1" t="s">
        <v>2341</v>
      </c>
    </row>
    <row r="1036" spans="1:1" ht="15.75" customHeight="1" x14ac:dyDescent="0.2">
      <c r="A1036" s="1" t="s">
        <v>1019</v>
      </c>
    </row>
    <row r="1037" spans="1:1" ht="15.75" customHeight="1" x14ac:dyDescent="0.2">
      <c r="A1037" s="1" t="s">
        <v>238</v>
      </c>
    </row>
    <row r="1038" spans="1:1" ht="15.75" customHeight="1" x14ac:dyDescent="0.2">
      <c r="A1038" s="1" t="s">
        <v>619</v>
      </c>
    </row>
    <row r="1039" spans="1:1" ht="15.75" customHeight="1" x14ac:dyDescent="0.2">
      <c r="A1039" s="1" t="s">
        <v>2644</v>
      </c>
    </row>
    <row r="1040" spans="1:1" ht="15.75" customHeight="1" x14ac:dyDescent="0.2">
      <c r="A1040" s="1" t="s">
        <v>123</v>
      </c>
    </row>
    <row r="1041" spans="1:1" ht="15.75" customHeight="1" x14ac:dyDescent="0.2">
      <c r="A1041" s="1" t="s">
        <v>177</v>
      </c>
    </row>
    <row r="1042" spans="1:1" ht="15.75" customHeight="1" x14ac:dyDescent="0.2">
      <c r="A1042" s="1" t="s">
        <v>2063</v>
      </c>
    </row>
    <row r="1043" spans="1:1" ht="15.75" customHeight="1" x14ac:dyDescent="0.2">
      <c r="A1043" s="1" t="s">
        <v>1970</v>
      </c>
    </row>
    <row r="1044" spans="1:1" ht="15.75" customHeight="1" x14ac:dyDescent="0.2">
      <c r="A1044" s="1" t="s">
        <v>1868</v>
      </c>
    </row>
    <row r="1045" spans="1:1" ht="15.75" customHeight="1" x14ac:dyDescent="0.2">
      <c r="A1045" s="1" t="s">
        <v>91</v>
      </c>
    </row>
    <row r="1046" spans="1:1" ht="15.75" customHeight="1" x14ac:dyDescent="0.2">
      <c r="A1046" s="1" t="s">
        <v>1573</v>
      </c>
    </row>
    <row r="1047" spans="1:1" ht="15.75" customHeight="1" x14ac:dyDescent="0.2">
      <c r="A1047" s="1" t="s">
        <v>926</v>
      </c>
    </row>
    <row r="1048" spans="1:1" ht="15.75" customHeight="1" x14ac:dyDescent="0.2">
      <c r="A1048" s="1" t="s">
        <v>2597</v>
      </c>
    </row>
    <row r="1049" spans="1:1" ht="15.75" customHeight="1" x14ac:dyDescent="0.2">
      <c r="A1049" s="1" t="s">
        <v>170</v>
      </c>
    </row>
    <row r="1050" spans="1:1" ht="15.75" customHeight="1" x14ac:dyDescent="0.2">
      <c r="A1050" s="1" t="s">
        <v>1424</v>
      </c>
    </row>
    <row r="1051" spans="1:1" ht="15.75" customHeight="1" x14ac:dyDescent="0.2">
      <c r="A1051" s="1" t="s">
        <v>2169</v>
      </c>
    </row>
    <row r="1052" spans="1:1" ht="15.75" customHeight="1" x14ac:dyDescent="0.2">
      <c r="A1052" s="1" t="s">
        <v>1165</v>
      </c>
    </row>
    <row r="1053" spans="1:1" ht="15.75" customHeight="1" x14ac:dyDescent="0.2">
      <c r="A1053" s="1" t="s">
        <v>824</v>
      </c>
    </row>
    <row r="1054" spans="1:1" ht="15.75" customHeight="1" x14ac:dyDescent="0.2">
      <c r="A1054" s="1" t="s">
        <v>1018</v>
      </c>
    </row>
    <row r="1055" spans="1:1" ht="15.75" customHeight="1" x14ac:dyDescent="0.2">
      <c r="A1055" s="1" t="s">
        <v>2472</v>
      </c>
    </row>
    <row r="1056" spans="1:1" ht="15.75" customHeight="1" x14ac:dyDescent="0.2">
      <c r="A1056" s="1" t="s">
        <v>2551</v>
      </c>
    </row>
    <row r="1057" spans="1:1" ht="15.75" customHeight="1" x14ac:dyDescent="0.2">
      <c r="A1057" s="1" t="s">
        <v>1475</v>
      </c>
    </row>
    <row r="1058" spans="1:1" ht="15.75" customHeight="1" x14ac:dyDescent="0.2">
      <c r="A1058" s="1" t="s">
        <v>292</v>
      </c>
    </row>
    <row r="1059" spans="1:1" ht="15.75" customHeight="1" x14ac:dyDescent="0.2">
      <c r="A1059" s="1" t="s">
        <v>226</v>
      </c>
    </row>
    <row r="1060" spans="1:1" ht="15.75" customHeight="1" x14ac:dyDescent="0.2">
      <c r="A1060" s="1" t="s">
        <v>789</v>
      </c>
    </row>
    <row r="1061" spans="1:1" ht="15.75" customHeight="1" x14ac:dyDescent="0.2">
      <c r="A1061" s="1" t="s">
        <v>2192</v>
      </c>
    </row>
    <row r="1062" spans="1:1" ht="15.75" customHeight="1" x14ac:dyDescent="0.2">
      <c r="A1062" s="1" t="s">
        <v>905</v>
      </c>
    </row>
    <row r="1063" spans="1:1" ht="15.75" customHeight="1" x14ac:dyDescent="0.2">
      <c r="A1063" s="1" t="s">
        <v>1605</v>
      </c>
    </row>
    <row r="1064" spans="1:1" ht="15.75" customHeight="1" x14ac:dyDescent="0.2">
      <c r="A1064" s="1" t="s">
        <v>690</v>
      </c>
    </row>
    <row r="1065" spans="1:1" ht="15.75" customHeight="1" x14ac:dyDescent="0.2">
      <c r="A1065" s="1" t="s">
        <v>988</v>
      </c>
    </row>
    <row r="1066" spans="1:1" ht="15.75" customHeight="1" x14ac:dyDescent="0.2">
      <c r="A1066" s="1" t="s">
        <v>2487</v>
      </c>
    </row>
    <row r="1067" spans="1:1" ht="15.75" customHeight="1" x14ac:dyDescent="0.2">
      <c r="A1067" s="1" t="s">
        <v>277</v>
      </c>
    </row>
    <row r="1068" spans="1:1" ht="15.75" customHeight="1" x14ac:dyDescent="0.2">
      <c r="A1068" s="1" t="s">
        <v>1450</v>
      </c>
    </row>
    <row r="1069" spans="1:1" ht="15.75" customHeight="1" x14ac:dyDescent="0.2">
      <c r="A1069" s="1" t="s">
        <v>2700</v>
      </c>
    </row>
    <row r="1070" spans="1:1" ht="15.75" customHeight="1" x14ac:dyDescent="0.2">
      <c r="A1070" s="1" t="s">
        <v>2184</v>
      </c>
    </row>
    <row r="1071" spans="1:1" ht="15.75" customHeight="1" x14ac:dyDescent="0.2">
      <c r="A1071" s="1" t="s">
        <v>1069</v>
      </c>
    </row>
    <row r="1072" spans="1:1" ht="15.75" customHeight="1" x14ac:dyDescent="0.2">
      <c r="A1072" s="1" t="s">
        <v>2577</v>
      </c>
    </row>
    <row r="1073" spans="1:1" ht="15.75" customHeight="1" x14ac:dyDescent="0.2">
      <c r="A1073" s="1" t="s">
        <v>74</v>
      </c>
    </row>
    <row r="1074" spans="1:1" ht="15.75" customHeight="1" x14ac:dyDescent="0.2">
      <c r="A1074" s="1" t="s">
        <v>2482</v>
      </c>
    </row>
    <row r="1075" spans="1:1" ht="15.75" customHeight="1" x14ac:dyDescent="0.2">
      <c r="A1075" s="1" t="s">
        <v>1088</v>
      </c>
    </row>
    <row r="1076" spans="1:1" ht="15.75" customHeight="1" x14ac:dyDescent="0.2">
      <c r="A1076" s="1" t="s">
        <v>1499</v>
      </c>
    </row>
    <row r="1077" spans="1:1" ht="15.75" customHeight="1" x14ac:dyDescent="0.2">
      <c r="A1077" s="1" t="s">
        <v>1446</v>
      </c>
    </row>
    <row r="1078" spans="1:1" ht="15.75" customHeight="1" x14ac:dyDescent="0.2">
      <c r="A1078" s="1" t="s">
        <v>308</v>
      </c>
    </row>
    <row r="1079" spans="1:1" ht="15.75" customHeight="1" x14ac:dyDescent="0.2">
      <c r="A1079" s="1" t="s">
        <v>2347</v>
      </c>
    </row>
    <row r="1080" spans="1:1" ht="15.75" customHeight="1" x14ac:dyDescent="0.2">
      <c r="A1080" s="1" t="s">
        <v>1533</v>
      </c>
    </row>
    <row r="1081" spans="1:1" ht="15.75" customHeight="1" x14ac:dyDescent="0.2">
      <c r="A1081" s="1" t="s">
        <v>1108</v>
      </c>
    </row>
    <row r="1082" spans="1:1" ht="15.75" customHeight="1" x14ac:dyDescent="0.2">
      <c r="A1082" s="1" t="s">
        <v>745</v>
      </c>
    </row>
    <row r="1083" spans="1:1" ht="15.75" customHeight="1" x14ac:dyDescent="0.2">
      <c r="A1083" s="1" t="s">
        <v>48</v>
      </c>
    </row>
    <row r="1084" spans="1:1" ht="15.75" customHeight="1" x14ac:dyDescent="0.2">
      <c r="A1084" s="1" t="s">
        <v>1453</v>
      </c>
    </row>
    <row r="1085" spans="1:1" ht="15.75" customHeight="1" x14ac:dyDescent="0.2">
      <c r="A1085" s="1" t="s">
        <v>618</v>
      </c>
    </row>
    <row r="1086" spans="1:1" ht="15.75" customHeight="1" x14ac:dyDescent="0.2">
      <c r="A1086" s="1" t="s">
        <v>2429</v>
      </c>
    </row>
    <row r="1087" spans="1:1" ht="15.75" customHeight="1" x14ac:dyDescent="0.2">
      <c r="A1087" s="1" t="s">
        <v>930</v>
      </c>
    </row>
    <row r="1088" spans="1:1" ht="15.75" customHeight="1" x14ac:dyDescent="0.2">
      <c r="A1088" s="1" t="s">
        <v>476</v>
      </c>
    </row>
    <row r="1089" spans="1:1" ht="15.75" customHeight="1" x14ac:dyDescent="0.2">
      <c r="A1089" s="1" t="s">
        <v>2293</v>
      </c>
    </row>
    <row r="1090" spans="1:1" ht="15.75" customHeight="1" x14ac:dyDescent="0.2">
      <c r="A1090" s="1" t="s">
        <v>1356</v>
      </c>
    </row>
    <row r="1091" spans="1:1" ht="15.75" customHeight="1" x14ac:dyDescent="0.2">
      <c r="A1091" s="1" t="s">
        <v>832</v>
      </c>
    </row>
    <row r="1092" spans="1:1" ht="15.75" customHeight="1" x14ac:dyDescent="0.2">
      <c r="A1092" s="1" t="s">
        <v>2557</v>
      </c>
    </row>
    <row r="1093" spans="1:1" ht="15.75" customHeight="1" x14ac:dyDescent="0.2">
      <c r="A1093" s="1" t="s">
        <v>146</v>
      </c>
    </row>
    <row r="1094" spans="1:1" ht="15.75" customHeight="1" x14ac:dyDescent="0.2">
      <c r="A1094" s="1" t="s">
        <v>2384</v>
      </c>
    </row>
    <row r="1095" spans="1:1" ht="15.75" customHeight="1" x14ac:dyDescent="0.2">
      <c r="A1095" s="1" t="s">
        <v>880</v>
      </c>
    </row>
    <row r="1096" spans="1:1" ht="15.75" customHeight="1" x14ac:dyDescent="0.2">
      <c r="A1096" s="1" t="s">
        <v>1410</v>
      </c>
    </row>
    <row r="1097" spans="1:1" ht="15.75" customHeight="1" x14ac:dyDescent="0.2">
      <c r="A1097" s="1" t="s">
        <v>1444</v>
      </c>
    </row>
    <row r="1098" spans="1:1" ht="15.75" customHeight="1" x14ac:dyDescent="0.2">
      <c r="A1098" s="1" t="s">
        <v>124</v>
      </c>
    </row>
    <row r="1099" spans="1:1" ht="15.75" customHeight="1" x14ac:dyDescent="0.2">
      <c r="A1099" s="1" t="s">
        <v>55</v>
      </c>
    </row>
    <row r="1100" spans="1:1" ht="15.75" customHeight="1" x14ac:dyDescent="0.2">
      <c r="A1100" s="1" t="s">
        <v>2299</v>
      </c>
    </row>
    <row r="1101" spans="1:1" ht="15.75" customHeight="1" x14ac:dyDescent="0.2">
      <c r="A1101" s="1" t="s">
        <v>1904</v>
      </c>
    </row>
    <row r="1102" spans="1:1" ht="15.75" customHeight="1" x14ac:dyDescent="0.2">
      <c r="A1102" s="1" t="s">
        <v>2114</v>
      </c>
    </row>
    <row r="1103" spans="1:1" ht="15.75" customHeight="1" x14ac:dyDescent="0.2">
      <c r="A1103" s="1" t="s">
        <v>1321</v>
      </c>
    </row>
    <row r="1104" spans="1:1" ht="15.75" customHeight="1" x14ac:dyDescent="0.2">
      <c r="A1104" s="1" t="s">
        <v>168</v>
      </c>
    </row>
    <row r="1105" spans="1:1" ht="15.75" customHeight="1" x14ac:dyDescent="0.2">
      <c r="A1105" s="1" t="s">
        <v>2268</v>
      </c>
    </row>
    <row r="1106" spans="1:1" ht="15.75" customHeight="1" x14ac:dyDescent="0.2">
      <c r="A1106" s="1" t="s">
        <v>899</v>
      </c>
    </row>
    <row r="1107" spans="1:1" ht="15.75" customHeight="1" x14ac:dyDescent="0.2">
      <c r="A1107" s="1" t="s">
        <v>454</v>
      </c>
    </row>
    <row r="1108" spans="1:1" ht="15.75" customHeight="1" x14ac:dyDescent="0.2">
      <c r="A1108" s="1" t="s">
        <v>2105</v>
      </c>
    </row>
    <row r="1109" spans="1:1" ht="15.75" customHeight="1" x14ac:dyDescent="0.2">
      <c r="A1109" s="1" t="s">
        <v>241</v>
      </c>
    </row>
    <row r="1110" spans="1:1" ht="15.75" customHeight="1" x14ac:dyDescent="0.2">
      <c r="A1110" s="1" t="s">
        <v>2315</v>
      </c>
    </row>
    <row r="1111" spans="1:1" ht="15.75" customHeight="1" x14ac:dyDescent="0.2">
      <c r="A1111" s="1" t="s">
        <v>1164</v>
      </c>
    </row>
    <row r="1112" spans="1:1" ht="15.75" customHeight="1" x14ac:dyDescent="0.2">
      <c r="A1112" s="1" t="s">
        <v>1277</v>
      </c>
    </row>
    <row r="1113" spans="1:1" ht="15.75" customHeight="1" x14ac:dyDescent="0.2">
      <c r="A1113" s="1" t="s">
        <v>2795</v>
      </c>
    </row>
    <row r="1114" spans="1:1" ht="15.75" customHeight="1" x14ac:dyDescent="0.2">
      <c r="A1114" s="1" t="s">
        <v>2327</v>
      </c>
    </row>
    <row r="1115" spans="1:1" ht="15.75" customHeight="1" x14ac:dyDescent="0.2">
      <c r="A1115" s="1" t="s">
        <v>155</v>
      </c>
    </row>
    <row r="1116" spans="1:1" ht="15.75" customHeight="1" x14ac:dyDescent="0.2">
      <c r="A1116" s="1" t="s">
        <v>2074</v>
      </c>
    </row>
    <row r="1117" spans="1:1" ht="15.75" customHeight="1" x14ac:dyDescent="0.2">
      <c r="A1117" s="1" t="s">
        <v>963</v>
      </c>
    </row>
    <row r="1118" spans="1:1" ht="15.75" customHeight="1" x14ac:dyDescent="0.2">
      <c r="A1118" s="1" t="s">
        <v>1777</v>
      </c>
    </row>
    <row r="1119" spans="1:1" ht="15.75" customHeight="1" x14ac:dyDescent="0.2">
      <c r="A1119" s="1" t="s">
        <v>1209</v>
      </c>
    </row>
    <row r="1120" spans="1:1" ht="15.75" customHeight="1" x14ac:dyDescent="0.2">
      <c r="A1120" s="1" t="s">
        <v>2340</v>
      </c>
    </row>
    <row r="1121" spans="1:1" ht="15.75" customHeight="1" x14ac:dyDescent="0.2">
      <c r="A1121" s="1" t="s">
        <v>140</v>
      </c>
    </row>
    <row r="1122" spans="1:1" ht="15.75" customHeight="1" x14ac:dyDescent="0.2">
      <c r="A1122" s="1" t="s">
        <v>829</v>
      </c>
    </row>
    <row r="1123" spans="1:1" ht="15.75" customHeight="1" x14ac:dyDescent="0.2">
      <c r="A1123" s="1" t="s">
        <v>1123</v>
      </c>
    </row>
    <row r="1124" spans="1:1" ht="15.75" customHeight="1" x14ac:dyDescent="0.2">
      <c r="A1124" s="1" t="s">
        <v>2716</v>
      </c>
    </row>
    <row r="1125" spans="1:1" ht="15.75" customHeight="1" x14ac:dyDescent="0.2">
      <c r="A1125" s="1" t="s">
        <v>913</v>
      </c>
    </row>
    <row r="1126" spans="1:1" ht="15.75" customHeight="1" x14ac:dyDescent="0.2">
      <c r="A1126" s="1" t="s">
        <v>68</v>
      </c>
    </row>
    <row r="1127" spans="1:1" ht="15.75" customHeight="1" x14ac:dyDescent="0.2">
      <c r="A1127" s="1" t="s">
        <v>579</v>
      </c>
    </row>
    <row r="1128" spans="1:1" ht="15.75" customHeight="1" x14ac:dyDescent="0.2">
      <c r="A1128" s="1" t="s">
        <v>387</v>
      </c>
    </row>
    <row r="1129" spans="1:1" ht="15.75" customHeight="1" x14ac:dyDescent="0.2">
      <c r="A1129" s="1" t="s">
        <v>1283</v>
      </c>
    </row>
    <row r="1130" spans="1:1" ht="15.75" customHeight="1" x14ac:dyDescent="0.2">
      <c r="A1130" s="1" t="s">
        <v>1235</v>
      </c>
    </row>
    <row r="1131" spans="1:1" ht="15.75" customHeight="1" x14ac:dyDescent="0.2">
      <c r="A1131" s="1" t="s">
        <v>952</v>
      </c>
    </row>
    <row r="1132" spans="1:1" ht="15.75" customHeight="1" x14ac:dyDescent="0.2">
      <c r="A1132" s="1" t="s">
        <v>611</v>
      </c>
    </row>
    <row r="1133" spans="1:1" ht="15.75" customHeight="1" x14ac:dyDescent="0.2">
      <c r="A1133" s="1" t="s">
        <v>1327</v>
      </c>
    </row>
    <row r="1134" spans="1:1" ht="15.75" customHeight="1" x14ac:dyDescent="0.2">
      <c r="A1134" s="1" t="s">
        <v>76</v>
      </c>
    </row>
    <row r="1135" spans="1:1" ht="15.75" customHeight="1" x14ac:dyDescent="0.2">
      <c r="A1135" s="1" t="s">
        <v>1659</v>
      </c>
    </row>
    <row r="1136" spans="1:1" ht="15.75" customHeight="1" x14ac:dyDescent="0.2">
      <c r="A1136" s="1" t="s">
        <v>1634</v>
      </c>
    </row>
    <row r="1137" spans="1:1" ht="15.75" customHeight="1" x14ac:dyDescent="0.2">
      <c r="A1137" s="1" t="s">
        <v>1344</v>
      </c>
    </row>
    <row r="1138" spans="1:1" ht="15.75" customHeight="1" x14ac:dyDescent="0.2">
      <c r="A1138" s="1" t="s">
        <v>1898</v>
      </c>
    </row>
    <row r="1139" spans="1:1" ht="15.75" customHeight="1" x14ac:dyDescent="0.2">
      <c r="A1139" s="1" t="s">
        <v>1300</v>
      </c>
    </row>
    <row r="1140" spans="1:1" ht="15.75" customHeight="1" x14ac:dyDescent="0.2">
      <c r="A1140" s="1" t="s">
        <v>662</v>
      </c>
    </row>
    <row r="1141" spans="1:1" ht="15.75" customHeight="1" x14ac:dyDescent="0.2">
      <c r="A1141" s="1" t="s">
        <v>634</v>
      </c>
    </row>
    <row r="1142" spans="1:1" ht="15.75" customHeight="1" x14ac:dyDescent="0.2">
      <c r="A1142" s="1" t="s">
        <v>2420</v>
      </c>
    </row>
    <row r="1143" spans="1:1" ht="15.75" customHeight="1" x14ac:dyDescent="0.2">
      <c r="A1143" s="1" t="s">
        <v>1527</v>
      </c>
    </row>
    <row r="1144" spans="1:1" ht="15.75" customHeight="1" x14ac:dyDescent="0.2">
      <c r="A1144" s="1" t="s">
        <v>1973</v>
      </c>
    </row>
    <row r="1145" spans="1:1" ht="15.75" customHeight="1" x14ac:dyDescent="0.2">
      <c r="A1145" s="1" t="s">
        <v>2535</v>
      </c>
    </row>
    <row r="1146" spans="1:1" ht="15.75" customHeight="1" x14ac:dyDescent="0.2">
      <c r="A1146" s="1" t="s">
        <v>399</v>
      </c>
    </row>
    <row r="1147" spans="1:1" ht="15.75" customHeight="1" x14ac:dyDescent="0.2">
      <c r="A1147" s="1" t="s">
        <v>1411</v>
      </c>
    </row>
    <row r="1148" spans="1:1" ht="15.75" customHeight="1" x14ac:dyDescent="0.2">
      <c r="A1148" s="1" t="s">
        <v>2506</v>
      </c>
    </row>
    <row r="1149" spans="1:1" ht="15.75" customHeight="1" x14ac:dyDescent="0.2">
      <c r="A1149" s="1" t="s">
        <v>1364</v>
      </c>
    </row>
    <row r="1150" spans="1:1" ht="15.75" customHeight="1" x14ac:dyDescent="0.2">
      <c r="A1150" s="1" t="s">
        <v>660</v>
      </c>
    </row>
    <row r="1151" spans="1:1" ht="15.75" customHeight="1" x14ac:dyDescent="0.2">
      <c r="A1151" s="1" t="s">
        <v>748</v>
      </c>
    </row>
    <row r="1152" spans="1:1" ht="15.75" customHeight="1" x14ac:dyDescent="0.2">
      <c r="A1152" s="1" t="s">
        <v>442</v>
      </c>
    </row>
    <row r="1153" spans="1:1" ht="15.75" customHeight="1" x14ac:dyDescent="0.2">
      <c r="A1153" s="1" t="s">
        <v>409</v>
      </c>
    </row>
    <row r="1154" spans="1:1" ht="15.75" customHeight="1" x14ac:dyDescent="0.2">
      <c r="A1154" s="1" t="s">
        <v>1071</v>
      </c>
    </row>
    <row r="1155" spans="1:1" ht="15.75" customHeight="1" x14ac:dyDescent="0.2">
      <c r="A1155" s="1" t="s">
        <v>1636</v>
      </c>
    </row>
    <row r="1156" spans="1:1" ht="15.75" customHeight="1" x14ac:dyDescent="0.2">
      <c r="A1156" s="1" t="s">
        <v>429</v>
      </c>
    </row>
    <row r="1157" spans="1:1" ht="15.75" customHeight="1" x14ac:dyDescent="0.2">
      <c r="A1157" s="1" t="s">
        <v>1170</v>
      </c>
    </row>
    <row r="1158" spans="1:1" ht="15.75" customHeight="1" x14ac:dyDescent="0.2">
      <c r="A1158" s="1" t="s">
        <v>2326</v>
      </c>
    </row>
    <row r="1159" spans="1:1" ht="15.75" customHeight="1" x14ac:dyDescent="0.2">
      <c r="A1159" s="1" t="s">
        <v>1781</v>
      </c>
    </row>
    <row r="1160" spans="1:1" ht="15.75" customHeight="1" x14ac:dyDescent="0.2">
      <c r="A1160" s="1" t="s">
        <v>2005</v>
      </c>
    </row>
    <row r="1161" spans="1:1" ht="15.75" customHeight="1" x14ac:dyDescent="0.2">
      <c r="A1161" s="1" t="s">
        <v>1366</v>
      </c>
    </row>
    <row r="1162" spans="1:1" ht="15.75" customHeight="1" x14ac:dyDescent="0.2">
      <c r="A1162" s="1" t="s">
        <v>1867</v>
      </c>
    </row>
    <row r="1163" spans="1:1" ht="15.75" customHeight="1" x14ac:dyDescent="0.2">
      <c r="A1163" s="1" t="s">
        <v>1795</v>
      </c>
    </row>
    <row r="1164" spans="1:1" ht="15.75" customHeight="1" x14ac:dyDescent="0.2">
      <c r="A1164" s="1" t="s">
        <v>75</v>
      </c>
    </row>
    <row r="1165" spans="1:1" ht="15.75" customHeight="1" x14ac:dyDescent="0.2">
      <c r="A1165" s="1" t="s">
        <v>2545</v>
      </c>
    </row>
    <row r="1166" spans="1:1" ht="15.75" customHeight="1" x14ac:dyDescent="0.2">
      <c r="A1166" s="1" t="s">
        <v>830</v>
      </c>
    </row>
    <row r="1167" spans="1:1" ht="15.75" customHeight="1" x14ac:dyDescent="0.2">
      <c r="A1167" s="1" t="s">
        <v>201</v>
      </c>
    </row>
    <row r="1168" spans="1:1" ht="15.75" customHeight="1" x14ac:dyDescent="0.2">
      <c r="A1168" s="1" t="s">
        <v>89</v>
      </c>
    </row>
    <row r="1169" spans="1:1" ht="15.75" customHeight="1" x14ac:dyDescent="0.2">
      <c r="A1169" s="1" t="s">
        <v>430</v>
      </c>
    </row>
    <row r="1170" spans="1:1" ht="15.75" customHeight="1" x14ac:dyDescent="0.2">
      <c r="A1170" s="1" t="s">
        <v>1046</v>
      </c>
    </row>
    <row r="1171" spans="1:1" ht="15.75" customHeight="1" x14ac:dyDescent="0.2">
      <c r="A1171" s="1" t="s">
        <v>850</v>
      </c>
    </row>
    <row r="1172" spans="1:1" ht="15.75" customHeight="1" x14ac:dyDescent="0.2">
      <c r="A1172" s="1" t="s">
        <v>1852</v>
      </c>
    </row>
    <row r="1173" spans="1:1" ht="15.75" customHeight="1" x14ac:dyDescent="0.2">
      <c r="A1173" s="1" t="s">
        <v>2262</v>
      </c>
    </row>
    <row r="1174" spans="1:1" ht="15.75" customHeight="1" x14ac:dyDescent="0.2">
      <c r="A1174" s="1" t="s">
        <v>1976</v>
      </c>
    </row>
    <row r="1175" spans="1:1" ht="15.75" customHeight="1" x14ac:dyDescent="0.2">
      <c r="A1175" s="1" t="s">
        <v>1190</v>
      </c>
    </row>
    <row r="1176" spans="1:1" ht="15.75" customHeight="1" x14ac:dyDescent="0.2">
      <c r="A1176" s="1" t="s">
        <v>1626</v>
      </c>
    </row>
    <row r="1177" spans="1:1" ht="15.75" customHeight="1" x14ac:dyDescent="0.2">
      <c r="A1177" s="1" t="s">
        <v>625</v>
      </c>
    </row>
    <row r="1178" spans="1:1" ht="15.75" customHeight="1" x14ac:dyDescent="0.2">
      <c r="A1178" s="1" t="s">
        <v>874</v>
      </c>
    </row>
    <row r="1179" spans="1:1" ht="15.75" customHeight="1" x14ac:dyDescent="0.2">
      <c r="A1179" s="1" t="s">
        <v>2116</v>
      </c>
    </row>
    <row r="1180" spans="1:1" ht="15.75" customHeight="1" x14ac:dyDescent="0.2">
      <c r="A1180" s="1" t="s">
        <v>1886</v>
      </c>
    </row>
    <row r="1181" spans="1:1" ht="15.75" customHeight="1" x14ac:dyDescent="0.2">
      <c r="A1181" s="1" t="s">
        <v>459</v>
      </c>
    </row>
    <row r="1182" spans="1:1" ht="15.75" customHeight="1" x14ac:dyDescent="0.2">
      <c r="A1182" s="1" t="s">
        <v>2815</v>
      </c>
    </row>
    <row r="1183" spans="1:1" ht="15.75" customHeight="1" x14ac:dyDescent="0.2">
      <c r="A1183" s="1" t="s">
        <v>2699</v>
      </c>
    </row>
    <row r="1184" spans="1:1" ht="15.75" customHeight="1" x14ac:dyDescent="0.2">
      <c r="A1184" s="1" t="s">
        <v>1516</v>
      </c>
    </row>
    <row r="1185" spans="1:1" ht="15.75" customHeight="1" x14ac:dyDescent="0.2">
      <c r="A1185" s="1" t="s">
        <v>818</v>
      </c>
    </row>
    <row r="1186" spans="1:1" ht="15.75" customHeight="1" x14ac:dyDescent="0.2">
      <c r="A1186" s="1" t="s">
        <v>752</v>
      </c>
    </row>
    <row r="1187" spans="1:1" ht="15.75" customHeight="1" x14ac:dyDescent="0.2">
      <c r="A1187" s="1" t="s">
        <v>2374</v>
      </c>
    </row>
    <row r="1188" spans="1:1" ht="15.75" customHeight="1" x14ac:dyDescent="0.2">
      <c r="A1188" s="1" t="s">
        <v>1728</v>
      </c>
    </row>
    <row r="1189" spans="1:1" ht="15.75" customHeight="1" x14ac:dyDescent="0.2">
      <c r="A1189" s="1" t="s">
        <v>208</v>
      </c>
    </row>
    <row r="1190" spans="1:1" ht="15.75" customHeight="1" x14ac:dyDescent="0.2">
      <c r="A1190" s="1" t="s">
        <v>2103</v>
      </c>
    </row>
    <row r="1191" spans="1:1" ht="15.75" customHeight="1" x14ac:dyDescent="0.2">
      <c r="A1191" s="1" t="s">
        <v>1704</v>
      </c>
    </row>
    <row r="1192" spans="1:1" ht="15.75" customHeight="1" x14ac:dyDescent="0.2">
      <c r="A1192" s="1" t="s">
        <v>787</v>
      </c>
    </row>
    <row r="1193" spans="1:1" ht="15.75" customHeight="1" x14ac:dyDescent="0.2">
      <c r="A1193" s="1" t="s">
        <v>1359</v>
      </c>
    </row>
    <row r="1194" spans="1:1" ht="15.75" customHeight="1" x14ac:dyDescent="0.2">
      <c r="A1194" s="1" t="s">
        <v>2136</v>
      </c>
    </row>
    <row r="1195" spans="1:1" ht="15.75" customHeight="1" x14ac:dyDescent="0.2">
      <c r="A1195" s="1" t="s">
        <v>1830</v>
      </c>
    </row>
    <row r="1196" spans="1:1" ht="15.75" customHeight="1" x14ac:dyDescent="0.2">
      <c r="A1196" s="1" t="s">
        <v>1612</v>
      </c>
    </row>
    <row r="1197" spans="1:1" ht="15.75" customHeight="1" x14ac:dyDescent="0.2">
      <c r="A1197" s="1" t="s">
        <v>1668</v>
      </c>
    </row>
    <row r="1198" spans="1:1" ht="15.75" customHeight="1" x14ac:dyDescent="0.2">
      <c r="A1198" s="1" t="s">
        <v>475</v>
      </c>
    </row>
    <row r="1199" spans="1:1" ht="15.75" customHeight="1" x14ac:dyDescent="0.2">
      <c r="A1199" s="1" t="s">
        <v>2304</v>
      </c>
    </row>
    <row r="1200" spans="1:1" ht="15.75" customHeight="1" x14ac:dyDescent="0.2">
      <c r="A1200" s="1" t="s">
        <v>1059</v>
      </c>
    </row>
    <row r="1201" spans="1:1" ht="15.75" customHeight="1" x14ac:dyDescent="0.2">
      <c r="A1201" s="1" t="s">
        <v>1692</v>
      </c>
    </row>
    <row r="1202" spans="1:1" ht="15.75" customHeight="1" x14ac:dyDescent="0.2">
      <c r="A1202" s="1" t="s">
        <v>1687</v>
      </c>
    </row>
    <row r="1203" spans="1:1" ht="15.75" customHeight="1" x14ac:dyDescent="0.2">
      <c r="A1203" s="1" t="s">
        <v>1992</v>
      </c>
    </row>
    <row r="1204" spans="1:1" ht="15.75" customHeight="1" x14ac:dyDescent="0.2">
      <c r="A1204" s="1" t="s">
        <v>1398</v>
      </c>
    </row>
    <row r="1205" spans="1:1" ht="15.75" customHeight="1" x14ac:dyDescent="0.2">
      <c r="A1205" s="1" t="s">
        <v>648</v>
      </c>
    </row>
    <row r="1206" spans="1:1" ht="15.75" customHeight="1" x14ac:dyDescent="0.2">
      <c r="A1206" s="1" t="s">
        <v>997</v>
      </c>
    </row>
    <row r="1207" spans="1:1" ht="15.75" customHeight="1" x14ac:dyDescent="0.2">
      <c r="A1207" s="1" t="s">
        <v>600</v>
      </c>
    </row>
    <row r="1208" spans="1:1" ht="15.75" customHeight="1" x14ac:dyDescent="0.2">
      <c r="A1208" s="1" t="s">
        <v>2750</v>
      </c>
    </row>
    <row r="1209" spans="1:1" ht="15.75" customHeight="1" x14ac:dyDescent="0.2">
      <c r="A1209" s="1" t="s">
        <v>973</v>
      </c>
    </row>
    <row r="1210" spans="1:1" ht="15.75" customHeight="1" x14ac:dyDescent="0.2">
      <c r="A1210" s="1" t="s">
        <v>621</v>
      </c>
    </row>
    <row r="1211" spans="1:1" ht="15.75" customHeight="1" x14ac:dyDescent="0.2">
      <c r="A1211" s="1" t="s">
        <v>1096</v>
      </c>
    </row>
    <row r="1212" spans="1:1" ht="15.75" customHeight="1" x14ac:dyDescent="0.2">
      <c r="A1212" s="1" t="s">
        <v>1936</v>
      </c>
    </row>
    <row r="1213" spans="1:1" ht="15.75" customHeight="1" x14ac:dyDescent="0.2">
      <c r="A1213" s="1" t="s">
        <v>57</v>
      </c>
    </row>
    <row r="1214" spans="1:1" ht="15.75" customHeight="1" x14ac:dyDescent="0.2">
      <c r="A1214" s="1" t="s">
        <v>408</v>
      </c>
    </row>
    <row r="1215" spans="1:1" ht="15.75" customHeight="1" x14ac:dyDescent="0.2">
      <c r="A1215" s="1" t="s">
        <v>1220</v>
      </c>
    </row>
    <row r="1216" spans="1:1" ht="15.75" customHeight="1" x14ac:dyDescent="0.2">
      <c r="A1216" s="1" t="s">
        <v>1009</v>
      </c>
    </row>
    <row r="1217" spans="1:1" ht="15.75" customHeight="1" x14ac:dyDescent="0.2">
      <c r="A1217" s="1" t="s">
        <v>1115</v>
      </c>
    </row>
    <row r="1218" spans="1:1" ht="15.75" customHeight="1" x14ac:dyDescent="0.2">
      <c r="A1218" s="1" t="s">
        <v>2134</v>
      </c>
    </row>
    <row r="1219" spans="1:1" ht="15.75" customHeight="1" x14ac:dyDescent="0.2">
      <c r="A1219" s="1" t="s">
        <v>407</v>
      </c>
    </row>
    <row r="1220" spans="1:1" ht="15.75" customHeight="1" x14ac:dyDescent="0.2">
      <c r="A1220" s="9" t="s">
        <v>581</v>
      </c>
    </row>
    <row r="1221" spans="1:1" ht="15.75" customHeight="1" x14ac:dyDescent="0.2">
      <c r="A1221" s="1" t="s">
        <v>2736</v>
      </c>
    </row>
    <row r="1222" spans="1:1" ht="15.75" customHeight="1" x14ac:dyDescent="0.2">
      <c r="A1222" s="1" t="s">
        <v>838</v>
      </c>
    </row>
    <row r="1223" spans="1:1" ht="15.75" customHeight="1" x14ac:dyDescent="0.2">
      <c r="A1223" s="1" t="s">
        <v>2053</v>
      </c>
    </row>
    <row r="1224" spans="1:1" ht="15.75" customHeight="1" x14ac:dyDescent="0.2">
      <c r="A1224" s="1" t="s">
        <v>361</v>
      </c>
    </row>
    <row r="1225" spans="1:1" ht="15.75" customHeight="1" x14ac:dyDescent="0.2">
      <c r="A1225" s="1" t="s">
        <v>2006</v>
      </c>
    </row>
    <row r="1226" spans="1:1" ht="15.75" customHeight="1" x14ac:dyDescent="0.2">
      <c r="A1226" s="1" t="s">
        <v>2604</v>
      </c>
    </row>
    <row r="1227" spans="1:1" ht="15.75" customHeight="1" x14ac:dyDescent="0.2">
      <c r="A1227" s="1" t="s">
        <v>202</v>
      </c>
    </row>
    <row r="1228" spans="1:1" ht="15.75" customHeight="1" x14ac:dyDescent="0.2">
      <c r="A1228" s="1" t="s">
        <v>291</v>
      </c>
    </row>
    <row r="1229" spans="1:1" ht="15.75" customHeight="1" x14ac:dyDescent="0.2">
      <c r="A1229" s="1" t="s">
        <v>1461</v>
      </c>
    </row>
    <row r="1230" spans="1:1" ht="15.75" customHeight="1" x14ac:dyDescent="0.2">
      <c r="A1230" s="1" t="s">
        <v>695</v>
      </c>
    </row>
    <row r="1231" spans="1:1" ht="15.75" customHeight="1" x14ac:dyDescent="0.2">
      <c r="A1231" s="1" t="s">
        <v>2790</v>
      </c>
    </row>
    <row r="1232" spans="1:1" ht="15.75" customHeight="1" x14ac:dyDescent="0.2">
      <c r="A1232" s="1" t="s">
        <v>2189</v>
      </c>
    </row>
    <row r="1233" spans="1:1" ht="15.75" customHeight="1" x14ac:dyDescent="0.2">
      <c r="A1233" s="1" t="s">
        <v>306</v>
      </c>
    </row>
    <row r="1234" spans="1:1" ht="15.75" customHeight="1" x14ac:dyDescent="0.2">
      <c r="A1234" s="1" t="s">
        <v>920</v>
      </c>
    </row>
    <row r="1235" spans="1:1" ht="15.75" customHeight="1" x14ac:dyDescent="0.2">
      <c r="A1235" s="1" t="s">
        <v>2345</v>
      </c>
    </row>
    <row r="1236" spans="1:1" ht="15.75" customHeight="1" x14ac:dyDescent="0.2">
      <c r="A1236" s="1" t="s">
        <v>654</v>
      </c>
    </row>
    <row r="1237" spans="1:1" ht="15.75" customHeight="1" x14ac:dyDescent="0.2">
      <c r="A1237" s="1" t="s">
        <v>1243</v>
      </c>
    </row>
    <row r="1238" spans="1:1" ht="15.75" customHeight="1" x14ac:dyDescent="0.2">
      <c r="A1238" s="1" t="s">
        <v>689</v>
      </c>
    </row>
    <row r="1239" spans="1:1" ht="15.75" customHeight="1" x14ac:dyDescent="0.2">
      <c r="A1239" s="1" t="s">
        <v>347</v>
      </c>
    </row>
    <row r="1240" spans="1:1" ht="15.75" customHeight="1" x14ac:dyDescent="0.2">
      <c r="A1240" s="1" t="s">
        <v>1227</v>
      </c>
    </row>
    <row r="1241" spans="1:1" ht="15.75" customHeight="1" x14ac:dyDescent="0.2">
      <c r="A1241" s="1" t="s">
        <v>574</v>
      </c>
    </row>
    <row r="1242" spans="1:1" ht="15.75" customHeight="1" x14ac:dyDescent="0.2">
      <c r="A1242" s="1" t="s">
        <v>2425</v>
      </c>
    </row>
    <row r="1243" spans="1:1" ht="15.75" customHeight="1" x14ac:dyDescent="0.2">
      <c r="A1243" s="1" t="s">
        <v>368</v>
      </c>
    </row>
    <row r="1244" spans="1:1" ht="15.75" customHeight="1" x14ac:dyDescent="0.2">
      <c r="A1244" s="1" t="s">
        <v>524</v>
      </c>
    </row>
    <row r="1245" spans="1:1" ht="15.75" customHeight="1" x14ac:dyDescent="0.2">
      <c r="A1245" s="1" t="s">
        <v>904</v>
      </c>
    </row>
    <row r="1246" spans="1:1" ht="15.75" customHeight="1" x14ac:dyDescent="0.2">
      <c r="A1246" s="1" t="s">
        <v>627</v>
      </c>
    </row>
    <row r="1247" spans="1:1" ht="15.75" customHeight="1" x14ac:dyDescent="0.2">
      <c r="A1247" s="1" t="s">
        <v>948</v>
      </c>
    </row>
    <row r="1248" spans="1:1" ht="15.75" customHeight="1" x14ac:dyDescent="0.2">
      <c r="A1248" s="1" t="s">
        <v>966</v>
      </c>
    </row>
    <row r="1249" spans="1:1" ht="15.75" customHeight="1" x14ac:dyDescent="0.2">
      <c r="A1249" s="1" t="s">
        <v>814</v>
      </c>
    </row>
    <row r="1250" spans="1:1" ht="15.75" customHeight="1" x14ac:dyDescent="0.2">
      <c r="A1250" s="1" t="s">
        <v>813</v>
      </c>
    </row>
    <row r="1251" spans="1:1" ht="15.75" customHeight="1" x14ac:dyDescent="0.2">
      <c r="A1251" s="1" t="s">
        <v>1314</v>
      </c>
    </row>
    <row r="1252" spans="1:1" ht="15.75" customHeight="1" x14ac:dyDescent="0.2">
      <c r="A1252" s="1" t="s">
        <v>845</v>
      </c>
    </row>
    <row r="1253" spans="1:1" ht="15.75" customHeight="1" x14ac:dyDescent="0.2">
      <c r="A1253" s="1" t="s">
        <v>2640</v>
      </c>
    </row>
    <row r="1254" spans="1:1" ht="15.75" customHeight="1" x14ac:dyDescent="0.2">
      <c r="A1254" s="1" t="s">
        <v>2519</v>
      </c>
    </row>
    <row r="1255" spans="1:1" ht="15.75" customHeight="1" x14ac:dyDescent="0.2">
      <c r="A1255" s="1" t="s">
        <v>2222</v>
      </c>
    </row>
    <row r="1256" spans="1:1" ht="15.75" customHeight="1" x14ac:dyDescent="0.2">
      <c r="A1256" s="1" t="s">
        <v>1393</v>
      </c>
    </row>
    <row r="1257" spans="1:1" ht="15.75" customHeight="1" x14ac:dyDescent="0.2">
      <c r="A1257" s="1" t="s">
        <v>1890</v>
      </c>
    </row>
    <row r="1258" spans="1:1" ht="15.75" customHeight="1" x14ac:dyDescent="0.2">
      <c r="A1258" s="1" t="s">
        <v>2463</v>
      </c>
    </row>
    <row r="1259" spans="1:1" ht="15.75" customHeight="1" x14ac:dyDescent="0.2">
      <c r="A1259" s="1" t="s">
        <v>1580</v>
      </c>
    </row>
    <row r="1260" spans="1:1" ht="15.75" customHeight="1" x14ac:dyDescent="0.2">
      <c r="A1260" s="1" t="s">
        <v>332</v>
      </c>
    </row>
    <row r="1261" spans="1:1" ht="15.75" customHeight="1" x14ac:dyDescent="0.2">
      <c r="A1261" s="1" t="s">
        <v>27</v>
      </c>
    </row>
    <row r="1262" spans="1:1" ht="15.75" customHeight="1" x14ac:dyDescent="0.2">
      <c r="A1262" s="1" t="s">
        <v>958</v>
      </c>
    </row>
    <row r="1263" spans="1:1" ht="15.75" customHeight="1" x14ac:dyDescent="0.2">
      <c r="A1263" s="1" t="s">
        <v>700</v>
      </c>
    </row>
    <row r="1264" spans="1:1" ht="15.75" customHeight="1" x14ac:dyDescent="0.2">
      <c r="A1264" s="1" t="s">
        <v>1565</v>
      </c>
    </row>
    <row r="1265" spans="1:1" ht="15.75" customHeight="1" x14ac:dyDescent="0.2">
      <c r="A1265" s="1" t="s">
        <v>1764</v>
      </c>
    </row>
    <row r="1266" spans="1:1" ht="15.75" customHeight="1" x14ac:dyDescent="0.2">
      <c r="A1266" s="1" t="s">
        <v>391</v>
      </c>
    </row>
    <row r="1267" spans="1:1" ht="15.75" customHeight="1" x14ac:dyDescent="0.2">
      <c r="A1267" s="1" t="s">
        <v>488</v>
      </c>
    </row>
    <row r="1268" spans="1:1" ht="15.75" customHeight="1" x14ac:dyDescent="0.2">
      <c r="A1268" s="1" t="s">
        <v>538</v>
      </c>
    </row>
    <row r="1269" spans="1:1" ht="15.75" customHeight="1" x14ac:dyDescent="0.2">
      <c r="A1269" s="1" t="s">
        <v>1040</v>
      </c>
    </row>
    <row r="1270" spans="1:1" ht="15.75" customHeight="1" x14ac:dyDescent="0.2">
      <c r="A1270" s="1" t="s">
        <v>2531</v>
      </c>
    </row>
    <row r="1271" spans="1:1" ht="15.75" customHeight="1" x14ac:dyDescent="0.2">
      <c r="A1271" s="1" t="s">
        <v>1588</v>
      </c>
    </row>
    <row r="1272" spans="1:1" ht="15.75" customHeight="1" x14ac:dyDescent="0.2">
      <c r="A1272" s="1" t="s">
        <v>2652</v>
      </c>
    </row>
    <row r="1273" spans="1:1" ht="15.75" customHeight="1" x14ac:dyDescent="0.2">
      <c r="A1273" s="1" t="s">
        <v>668</v>
      </c>
    </row>
    <row r="1274" spans="1:1" ht="15.75" customHeight="1" x14ac:dyDescent="0.2">
      <c r="A1274" s="1" t="s">
        <v>1846</v>
      </c>
    </row>
    <row r="1275" spans="1:1" ht="15.75" customHeight="1" x14ac:dyDescent="0.2">
      <c r="A1275" s="1" t="s">
        <v>531</v>
      </c>
    </row>
    <row r="1276" spans="1:1" ht="15.75" customHeight="1" x14ac:dyDescent="0.2">
      <c r="A1276" s="1" t="s">
        <v>1935</v>
      </c>
    </row>
    <row r="1277" spans="1:1" ht="15.75" customHeight="1" x14ac:dyDescent="0.2">
      <c r="A1277" s="1" t="s">
        <v>2401</v>
      </c>
    </row>
    <row r="1278" spans="1:1" ht="15.75" customHeight="1" x14ac:dyDescent="0.2">
      <c r="A1278" s="1" t="s">
        <v>107</v>
      </c>
    </row>
    <row r="1279" spans="1:1" ht="15.75" customHeight="1" x14ac:dyDescent="0.2">
      <c r="A1279" s="1" t="s">
        <v>526</v>
      </c>
    </row>
    <row r="1280" spans="1:1" ht="15.75" customHeight="1" x14ac:dyDescent="0.2">
      <c r="A1280" s="1" t="s">
        <v>193</v>
      </c>
    </row>
    <row r="1281" spans="1:1" ht="15.75" customHeight="1" x14ac:dyDescent="0.2">
      <c r="A1281" s="1" t="s">
        <v>2453</v>
      </c>
    </row>
    <row r="1282" spans="1:1" ht="15.75" customHeight="1" x14ac:dyDescent="0.2">
      <c r="A1282" s="1" t="s">
        <v>2199</v>
      </c>
    </row>
    <row r="1283" spans="1:1" ht="15.75" customHeight="1" x14ac:dyDescent="0.2">
      <c r="A1283" s="1" t="s">
        <v>217</v>
      </c>
    </row>
    <row r="1284" spans="1:1" ht="15.75" customHeight="1" x14ac:dyDescent="0.2">
      <c r="A1284" s="1" t="s">
        <v>1365</v>
      </c>
    </row>
    <row r="1285" spans="1:1" ht="15.75" customHeight="1" x14ac:dyDescent="0.2">
      <c r="A1285" s="1" t="s">
        <v>2742</v>
      </c>
    </row>
    <row r="1286" spans="1:1" ht="15.75" customHeight="1" x14ac:dyDescent="0.2">
      <c r="A1286" s="1" t="s">
        <v>2004</v>
      </c>
    </row>
    <row r="1287" spans="1:1" ht="15.75" customHeight="1" x14ac:dyDescent="0.2">
      <c r="A1287" s="1" t="s">
        <v>1558</v>
      </c>
    </row>
    <row r="1288" spans="1:1" ht="15.75" customHeight="1" x14ac:dyDescent="0.2">
      <c r="A1288" s="1" t="s">
        <v>2661</v>
      </c>
    </row>
    <row r="1289" spans="1:1" ht="15.75" customHeight="1" x14ac:dyDescent="0.2">
      <c r="A1289" s="1" t="s">
        <v>1397</v>
      </c>
    </row>
    <row r="1290" spans="1:1" ht="15.75" customHeight="1" x14ac:dyDescent="0.2">
      <c r="A1290" s="1" t="s">
        <v>1054</v>
      </c>
    </row>
    <row r="1291" spans="1:1" ht="15.75" customHeight="1" x14ac:dyDescent="0.2">
      <c r="A1291" s="1" t="s">
        <v>1554</v>
      </c>
    </row>
    <row r="1292" spans="1:1" ht="15.75" customHeight="1" x14ac:dyDescent="0.2">
      <c r="A1292" s="1" t="s">
        <v>2059</v>
      </c>
    </row>
    <row r="1293" spans="1:1" ht="15.75" customHeight="1" x14ac:dyDescent="0.2">
      <c r="A1293" s="1" t="s">
        <v>175</v>
      </c>
    </row>
    <row r="1294" spans="1:1" ht="15.75" customHeight="1" x14ac:dyDescent="0.2">
      <c r="A1294" s="1" t="s">
        <v>1080</v>
      </c>
    </row>
    <row r="1295" spans="1:1" ht="15.75" customHeight="1" x14ac:dyDescent="0.2">
      <c r="A1295" s="1" t="s">
        <v>1010</v>
      </c>
    </row>
    <row r="1296" spans="1:1" ht="15.75" customHeight="1" x14ac:dyDescent="0.2">
      <c r="A1296" s="1" t="s">
        <v>931</v>
      </c>
    </row>
    <row r="1297" spans="1:1" ht="15.75" customHeight="1" x14ac:dyDescent="0.2">
      <c r="A1297" s="1" t="s">
        <v>2650</v>
      </c>
    </row>
    <row r="1298" spans="1:1" ht="15.75" customHeight="1" x14ac:dyDescent="0.2">
      <c r="A1298" s="1" t="s">
        <v>587</v>
      </c>
    </row>
    <row r="1299" spans="1:1" ht="15.75" customHeight="1" x14ac:dyDescent="0.2">
      <c r="A1299" s="1" t="s">
        <v>1146</v>
      </c>
    </row>
    <row r="1300" spans="1:1" ht="15.75" customHeight="1" x14ac:dyDescent="0.2">
      <c r="A1300" s="9" t="s">
        <v>613</v>
      </c>
    </row>
    <row r="1301" spans="1:1" ht="15.75" customHeight="1" x14ac:dyDescent="0.2">
      <c r="A1301" s="1" t="s">
        <v>2113</v>
      </c>
    </row>
    <row r="1302" spans="1:1" ht="15.75" customHeight="1" x14ac:dyDescent="0.2">
      <c r="A1302" s="1" t="s">
        <v>2104</v>
      </c>
    </row>
    <row r="1303" spans="1:1" ht="15.75" customHeight="1" x14ac:dyDescent="0.2">
      <c r="A1303" s="1" t="s">
        <v>255</v>
      </c>
    </row>
    <row r="1304" spans="1:1" ht="15.75" customHeight="1" x14ac:dyDescent="0.2">
      <c r="A1304" s="1" t="s">
        <v>1914</v>
      </c>
    </row>
    <row r="1305" spans="1:1" ht="15.75" customHeight="1" x14ac:dyDescent="0.2">
      <c r="A1305" s="1" t="s">
        <v>812</v>
      </c>
    </row>
    <row r="1306" spans="1:1" ht="15.75" customHeight="1" x14ac:dyDescent="0.2">
      <c r="A1306" s="1" t="s">
        <v>1006</v>
      </c>
    </row>
    <row r="1307" spans="1:1" ht="15.75" customHeight="1" x14ac:dyDescent="0.2">
      <c r="A1307" s="1" t="s">
        <v>2537</v>
      </c>
    </row>
    <row r="1308" spans="1:1" ht="15.75" customHeight="1" x14ac:dyDescent="0.2">
      <c r="A1308" s="1" t="s">
        <v>773</v>
      </c>
    </row>
    <row r="1309" spans="1:1" ht="15.75" customHeight="1" x14ac:dyDescent="0.2">
      <c r="A1309" s="1" t="s">
        <v>2284</v>
      </c>
    </row>
    <row r="1310" spans="1:1" ht="15.75" customHeight="1" x14ac:dyDescent="0.2">
      <c r="A1310" s="1" t="s">
        <v>1109</v>
      </c>
    </row>
    <row r="1311" spans="1:1" ht="15.75" customHeight="1" x14ac:dyDescent="0.2">
      <c r="A1311" s="1" t="s">
        <v>1169</v>
      </c>
    </row>
    <row r="1312" spans="1:1" ht="15.75" customHeight="1" x14ac:dyDescent="0.2">
      <c r="A1312" s="1" t="s">
        <v>1881</v>
      </c>
    </row>
    <row r="1313" spans="1:1" ht="15.75" customHeight="1" x14ac:dyDescent="0.2">
      <c r="A1313" s="1" t="s">
        <v>2177</v>
      </c>
    </row>
    <row r="1314" spans="1:1" ht="15.75" customHeight="1" x14ac:dyDescent="0.2">
      <c r="A1314" s="1" t="s">
        <v>1128</v>
      </c>
    </row>
    <row r="1315" spans="1:1" ht="15.75" customHeight="1" x14ac:dyDescent="0.2">
      <c r="A1315" s="1" t="s">
        <v>1251</v>
      </c>
    </row>
    <row r="1316" spans="1:1" ht="15.75" customHeight="1" x14ac:dyDescent="0.2">
      <c r="A1316" s="1" t="s">
        <v>1863</v>
      </c>
    </row>
    <row r="1317" spans="1:1" ht="15.75" customHeight="1" x14ac:dyDescent="0.2">
      <c r="A1317" s="1" t="s">
        <v>1360</v>
      </c>
    </row>
    <row r="1318" spans="1:1" ht="15.75" customHeight="1" x14ac:dyDescent="0.2">
      <c r="A1318" s="1" t="s">
        <v>316</v>
      </c>
    </row>
    <row r="1319" spans="1:1" ht="15.75" customHeight="1" x14ac:dyDescent="0.2">
      <c r="A1319" s="1" t="s">
        <v>861</v>
      </c>
    </row>
    <row r="1320" spans="1:1" ht="15.75" customHeight="1" x14ac:dyDescent="0.2">
      <c r="A1320" s="1" t="s">
        <v>1048</v>
      </c>
    </row>
    <row r="1321" spans="1:1" ht="15.75" customHeight="1" x14ac:dyDescent="0.2">
      <c r="A1321" s="1" t="s">
        <v>1521</v>
      </c>
    </row>
    <row r="1322" spans="1:1" ht="15.75" customHeight="1" x14ac:dyDescent="0.2">
      <c r="A1322" s="1" t="s">
        <v>575</v>
      </c>
    </row>
    <row r="1323" spans="1:1" ht="15.75" customHeight="1" x14ac:dyDescent="0.2">
      <c r="A1323" s="9" t="s">
        <v>706</v>
      </c>
    </row>
    <row r="1324" spans="1:1" ht="15.75" customHeight="1" x14ac:dyDescent="0.2">
      <c r="A1324" s="1" t="s">
        <v>2221</v>
      </c>
    </row>
    <row r="1325" spans="1:1" ht="15.75" customHeight="1" x14ac:dyDescent="0.2">
      <c r="A1325" s="9" t="s">
        <v>1630</v>
      </c>
    </row>
    <row r="1326" spans="1:1" ht="15.75" customHeight="1" x14ac:dyDescent="0.2">
      <c r="A1326" s="1" t="s">
        <v>1932</v>
      </c>
    </row>
    <row r="1327" spans="1:1" ht="15.75" customHeight="1" x14ac:dyDescent="0.2">
      <c r="A1327" s="1" t="s">
        <v>1981</v>
      </c>
    </row>
    <row r="1328" spans="1:1" ht="15.75" customHeight="1" x14ac:dyDescent="0.2">
      <c r="A1328" s="1" t="s">
        <v>2511</v>
      </c>
    </row>
    <row r="1329" spans="1:1" ht="15.75" customHeight="1" x14ac:dyDescent="0.2">
      <c r="A1329" s="1" t="s">
        <v>2243</v>
      </c>
    </row>
    <row r="1330" spans="1:1" ht="15.75" customHeight="1" x14ac:dyDescent="0.2">
      <c r="A1330" s="1" t="s">
        <v>1993</v>
      </c>
    </row>
    <row r="1331" spans="1:1" ht="15.75" customHeight="1" x14ac:dyDescent="0.2">
      <c r="A1331" s="1" t="s">
        <v>545</v>
      </c>
    </row>
    <row r="1332" spans="1:1" ht="15.75" customHeight="1" x14ac:dyDescent="0.2">
      <c r="A1332" s="9" t="s">
        <v>1159</v>
      </c>
    </row>
    <row r="1333" spans="1:1" ht="15.75" customHeight="1" x14ac:dyDescent="0.2">
      <c r="A1333" s="1" t="s">
        <v>2394</v>
      </c>
    </row>
    <row r="1334" spans="1:1" ht="15.75" customHeight="1" x14ac:dyDescent="0.2">
      <c r="A1334" s="1" t="s">
        <v>2702</v>
      </c>
    </row>
    <row r="1335" spans="1:1" ht="15.75" customHeight="1" x14ac:dyDescent="0.2">
      <c r="A1335" s="1" t="s">
        <v>2367</v>
      </c>
    </row>
    <row r="1336" spans="1:1" ht="15.75" customHeight="1" x14ac:dyDescent="0.2">
      <c r="A1336" s="1" t="s">
        <v>2546</v>
      </c>
    </row>
    <row r="1337" spans="1:1" ht="15.75" customHeight="1" x14ac:dyDescent="0.2">
      <c r="A1337" s="1" t="s">
        <v>161</v>
      </c>
    </row>
    <row r="1338" spans="1:1" ht="15.75" customHeight="1" x14ac:dyDescent="0.2">
      <c r="A1338" s="1" t="s">
        <v>1718</v>
      </c>
    </row>
    <row r="1339" spans="1:1" ht="15.75" customHeight="1" x14ac:dyDescent="0.2">
      <c r="A1339" s="1" t="s">
        <v>125</v>
      </c>
    </row>
    <row r="1340" spans="1:1" ht="15.75" customHeight="1" x14ac:dyDescent="0.2">
      <c r="A1340" s="1" t="s">
        <v>1794</v>
      </c>
    </row>
    <row r="1341" spans="1:1" ht="15.75" customHeight="1" x14ac:dyDescent="0.2">
      <c r="A1341" s="1" t="s">
        <v>661</v>
      </c>
    </row>
    <row r="1342" spans="1:1" ht="15.75" customHeight="1" x14ac:dyDescent="0.2">
      <c r="A1342" s="1" t="s">
        <v>1693</v>
      </c>
    </row>
    <row r="1343" spans="1:1" ht="15.75" customHeight="1" x14ac:dyDescent="0.2">
      <c r="A1343" s="1" t="s">
        <v>747</v>
      </c>
    </row>
    <row r="1344" spans="1:1" ht="15.75" customHeight="1" x14ac:dyDescent="0.2">
      <c r="A1344" s="1" t="s">
        <v>872</v>
      </c>
    </row>
    <row r="1345" spans="1:1" ht="15.75" customHeight="1" x14ac:dyDescent="0.2">
      <c r="A1345" s="1" t="s">
        <v>2257</v>
      </c>
    </row>
    <row r="1346" spans="1:1" ht="15.75" customHeight="1" x14ac:dyDescent="0.2">
      <c r="A1346" s="1" t="s">
        <v>2829</v>
      </c>
    </row>
    <row r="1347" spans="1:1" ht="15.75" customHeight="1" x14ac:dyDescent="0.2">
      <c r="A1347" s="1" t="s">
        <v>639</v>
      </c>
    </row>
    <row r="1348" spans="1:1" ht="15.75" customHeight="1" x14ac:dyDescent="0.2">
      <c r="A1348" s="1" t="s">
        <v>1653</v>
      </c>
    </row>
    <row r="1349" spans="1:1" ht="15.75" customHeight="1" x14ac:dyDescent="0.2">
      <c r="A1349" s="1" t="s">
        <v>1486</v>
      </c>
    </row>
    <row r="1350" spans="1:1" ht="15.75" customHeight="1" x14ac:dyDescent="0.2">
      <c r="A1350" s="1" t="s">
        <v>2828</v>
      </c>
    </row>
    <row r="1351" spans="1:1" ht="15.75" customHeight="1" x14ac:dyDescent="0.2">
      <c r="A1351" s="1" t="s">
        <v>2471</v>
      </c>
    </row>
    <row r="1352" spans="1:1" ht="15.75" customHeight="1" x14ac:dyDescent="0.2">
      <c r="A1352" s="1" t="s">
        <v>2582</v>
      </c>
    </row>
    <row r="1353" spans="1:1" ht="15.75" customHeight="1" x14ac:dyDescent="0.2">
      <c r="A1353" s="1" t="s">
        <v>461</v>
      </c>
    </row>
    <row r="1354" spans="1:1" ht="15.75" customHeight="1" x14ac:dyDescent="0.2">
      <c r="A1354" s="1" t="s">
        <v>360</v>
      </c>
    </row>
    <row r="1355" spans="1:1" ht="15.75" customHeight="1" x14ac:dyDescent="0.2">
      <c r="A1355" s="1" t="s">
        <v>90</v>
      </c>
    </row>
    <row r="1356" spans="1:1" ht="15.75" customHeight="1" x14ac:dyDescent="0.2">
      <c r="A1356" s="1" t="s">
        <v>1934</v>
      </c>
    </row>
    <row r="1357" spans="1:1" ht="15.75" customHeight="1" x14ac:dyDescent="0.2">
      <c r="A1357" s="1" t="s">
        <v>1600</v>
      </c>
    </row>
    <row r="1358" spans="1:1" ht="15.75" customHeight="1" x14ac:dyDescent="0.2">
      <c r="A1358" s="1" t="s">
        <v>653</v>
      </c>
    </row>
    <row r="1359" spans="1:1" ht="15.75" customHeight="1" x14ac:dyDescent="0.2">
      <c r="A1359" s="1" t="s">
        <v>2784</v>
      </c>
    </row>
    <row r="1360" spans="1:1" ht="15.75" customHeight="1" x14ac:dyDescent="0.2">
      <c r="A1360" s="1" t="s">
        <v>2098</v>
      </c>
    </row>
    <row r="1361" spans="1:1" ht="15.75" customHeight="1" x14ac:dyDescent="0.2">
      <c r="A1361" s="1" t="s">
        <v>610</v>
      </c>
    </row>
    <row r="1362" spans="1:1" ht="15.75" customHeight="1" x14ac:dyDescent="0.2">
      <c r="A1362" s="1" t="s">
        <v>617</v>
      </c>
    </row>
    <row r="1363" spans="1:1" ht="15.75" customHeight="1" x14ac:dyDescent="0.2">
      <c r="A1363" s="1" t="s">
        <v>964</v>
      </c>
    </row>
    <row r="1364" spans="1:1" ht="15.75" customHeight="1" x14ac:dyDescent="0.2">
      <c r="A1364" s="1" t="s">
        <v>1507</v>
      </c>
    </row>
    <row r="1365" spans="1:1" ht="15.75" customHeight="1" x14ac:dyDescent="0.2">
      <c r="A1365" s="1" t="s">
        <v>2375</v>
      </c>
    </row>
    <row r="1366" spans="1:1" ht="15.75" customHeight="1" x14ac:dyDescent="0.2">
      <c r="A1366" s="1" t="s">
        <v>1627</v>
      </c>
    </row>
    <row r="1367" spans="1:1" ht="15.75" customHeight="1" x14ac:dyDescent="0.2">
      <c r="A1367" s="1" t="s">
        <v>939</v>
      </c>
    </row>
    <row r="1368" spans="1:1" ht="15.75" customHeight="1" x14ac:dyDescent="0.2">
      <c r="A1368" s="1" t="s">
        <v>163</v>
      </c>
    </row>
    <row r="1369" spans="1:1" ht="15.75" customHeight="1" x14ac:dyDescent="0.2">
      <c r="A1369" s="1" t="s">
        <v>629</v>
      </c>
    </row>
    <row r="1370" spans="1:1" ht="15.75" customHeight="1" x14ac:dyDescent="0.2">
      <c r="A1370" s="1" t="s">
        <v>1939</v>
      </c>
    </row>
    <row r="1371" spans="1:1" ht="15.75" customHeight="1" x14ac:dyDescent="0.2">
      <c r="A1371" s="1" t="s">
        <v>2710</v>
      </c>
    </row>
    <row r="1372" spans="1:1" ht="15.75" customHeight="1" x14ac:dyDescent="0.2">
      <c r="A1372" s="1" t="s">
        <v>1782</v>
      </c>
    </row>
    <row r="1373" spans="1:1" ht="15.75" customHeight="1" x14ac:dyDescent="0.2">
      <c r="A1373" s="1" t="s">
        <v>2512</v>
      </c>
    </row>
    <row r="1374" spans="1:1" ht="15.75" customHeight="1" x14ac:dyDescent="0.2">
      <c r="A137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Movie Data</vt:lpstr>
      <vt:lpstr>Analysis</vt:lpstr>
      <vt:lpstr>Pivots</vt:lpstr>
      <vt:lpstr>Dashboard</vt:lpstr>
      <vt:lpstr>Genres</vt:lpstr>
      <vt:lpstr>Directors</vt:lpstr>
      <vt:lpstr>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2023-03-14T15:35:25Z</cp:lastPrinted>
  <dcterms:created xsi:type="dcterms:W3CDTF">2023-03-14T16:05:19Z</dcterms:created>
  <dcterms:modified xsi:type="dcterms:W3CDTF">2023-03-14T16:05:20Z</dcterms:modified>
</cp:coreProperties>
</file>