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sonal\Mis documentos\2021\"/>
    </mc:Choice>
  </mc:AlternateContent>
  <bookViews>
    <workbookView xWindow="0" yWindow="0" windowWidth="20400" windowHeight="7620" activeTab="1"/>
  </bookViews>
  <sheets>
    <sheet name="ANÁLISIS ANT" sheetId="1" r:id="rId1"/>
    <sheet name="PROYECCIÓN INGRESOS BB AÑO 20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19" i="2" s="1"/>
  <c r="D20" i="2" s="1"/>
  <c r="K16" i="2" l="1"/>
  <c r="I16" i="2"/>
  <c r="H16" i="2"/>
  <c r="J19" i="2"/>
  <c r="J20" i="2" s="1"/>
  <c r="K19" i="2"/>
  <c r="K20" i="2" s="1"/>
  <c r="C19" i="2"/>
  <c r="C20" i="2" s="1"/>
  <c r="I19" i="2"/>
  <c r="I20" i="2" s="1"/>
  <c r="G16" i="2"/>
  <c r="B16" i="2"/>
  <c r="F16" i="2"/>
  <c r="H19" i="2"/>
  <c r="H20" i="2" s="1"/>
  <c r="M16" i="2"/>
  <c r="E16" i="2"/>
  <c r="G19" i="2"/>
  <c r="G20" i="2" s="1"/>
  <c r="L16" i="2"/>
  <c r="D16" i="2"/>
  <c r="F19" i="2"/>
  <c r="F20" i="2" s="1"/>
  <c r="C16" i="2"/>
  <c r="M19" i="2"/>
  <c r="M20" i="2" s="1"/>
  <c r="E19" i="2"/>
  <c r="E20" i="2" s="1"/>
  <c r="J16" i="2"/>
  <c r="B19" i="2"/>
  <c r="B20" i="2" s="1"/>
  <c r="L19" i="2"/>
  <c r="L20" i="2" s="1"/>
  <c r="N7" i="1"/>
  <c r="N6" i="1"/>
  <c r="N19" i="2" l="1"/>
  <c r="B9" i="2" s="1"/>
  <c r="N20" i="2"/>
  <c r="M17" i="2"/>
  <c r="M22" i="2" s="1"/>
  <c r="L17" i="2"/>
  <c r="L22" i="2" s="1"/>
  <c r="K17" i="2"/>
  <c r="K22" i="2" s="1"/>
  <c r="J17" i="2"/>
  <c r="J22" i="2" s="1"/>
  <c r="I17" i="2"/>
  <c r="I22" i="2" s="1"/>
  <c r="H17" i="2"/>
  <c r="H22" i="2" s="1"/>
  <c r="G17" i="2"/>
  <c r="G22" i="2" s="1"/>
  <c r="F17" i="2"/>
  <c r="F22" i="2" s="1"/>
  <c r="E17" i="2"/>
  <c r="E22" i="2" s="1"/>
  <c r="D17" i="2"/>
  <c r="D22" i="2" s="1"/>
  <c r="C17" i="2"/>
  <c r="C22" i="2" s="1"/>
  <c r="B17" i="2"/>
  <c r="B22" i="2" s="1"/>
  <c r="N16" i="2"/>
  <c r="B4" i="2" s="1"/>
  <c r="N22" i="2" l="1"/>
  <c r="B6" i="2"/>
  <c r="B11" i="2"/>
  <c r="N17" i="2"/>
</calcChain>
</file>

<file path=xl/sharedStrings.xml><?xml version="1.0" encoding="utf-8"?>
<sst xmlns="http://schemas.openxmlformats.org/spreadsheetml/2006/main" count="34" uniqueCount="33">
  <si>
    <t>TOTAL</t>
  </si>
  <si>
    <t>MES</t>
  </si>
  <si>
    <t>COSTO TRX VENTANILLA (SIN IVA)</t>
  </si>
  <si>
    <t>TRX VENTANILLA</t>
  </si>
  <si>
    <t>INGRESOS POR VENTANILLA (US$)</t>
  </si>
  <si>
    <t>Año / 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</si>
  <si>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</si>
  <si>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</si>
  <si>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</si>
  <si>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</si>
  <si>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</si>
  <si>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</si>
  <si>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</si>
  <si>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</si>
  <si>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</si>
  <si>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</si>
  <si>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</si>
  <si>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</si>
  <si>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</si>
  <si>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Recaudación Agencia Nacional de Tránsito - ANT (a través de BANRED)</t>
  </si>
  <si>
    <t>COSTO TRX CANALES ELECTRÓNICOS (SIN IVA)</t>
  </si>
  <si>
    <t>TRX CANALES ELECTRÓNICOS AÑO 2022</t>
  </si>
  <si>
    <t>TRX VENTANILLA AÑO 2022</t>
  </si>
  <si>
    <t>INGRESOS VENTANILLA 2022 (US$)</t>
  </si>
  <si>
    <t>PROYECCIÓN INGRESOS AÑO 2022</t>
  </si>
  <si>
    <t>PROYECCIÓN TRX MENSUALES BB AÑO 2022</t>
  </si>
  <si>
    <t>PROYECCIÓN % PARTICIPACIÓN MENSUAL BB TRX AÑO 2022</t>
  </si>
  <si>
    <t>TRX CANALES LECTRÓNICOS</t>
  </si>
  <si>
    <t>INGRESOS POR CANALES ELECTRÓNICOS (US$)</t>
  </si>
  <si>
    <t>PROMEDIO MESNUAL TRX AÑO 2021 (hasta julio)</t>
  </si>
  <si>
    <t>TOTAL INGRESOS BB (US$)</t>
  </si>
  <si>
    <t>Participación TRX Ventanilla</t>
  </si>
  <si>
    <t>Participación TRX Canales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</si>
</sst>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/>
    <xf numFmtId="0" fontId="2" fillId="0" borderId="0" xfId="0" applyFont="1" applyAlignment="1">
      <alignment wrapText="1"/>
    </xf>
    <xf numFmtId="0" fontId="7" fillId="0" borderId="4" xfId="0" applyFont="1" applyBorder="1" applyAlignment="1">
      <alignment horizontal="right"/>
    </xf>
    <xf numFmtId="17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5" fillId="0" borderId="0" xfId="0" applyFont="1"/>
    <xf numFmtId="9" fontId="2" fillId="0" borderId="0" xfId="0" applyNumberFormat="1" applyFont="1"/>
    <xf numFmtId="9" fontId="0" fillId="0" borderId="0" xfId="0" applyNumberFormat="1"/>
    <xf numFmtId="43" fontId="7" fillId="0" borderId="4" xfId="1" applyNumberFormat="1" applyFont="1" applyBorder="1" applyAlignment="1">
      <alignment horizontal="center"/>
    </xf>
    <xf numFmtId="0" fontId="2" fillId="0" borderId="0" xfId="0" applyFont="1" applyFill="1" applyBorder="1"/>
    <xf numFmtId="3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/>
    <xf numFmtId="3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0" fontId="0" fillId="0" borderId="0" xfId="2" applyNumberFormat="1" applyFont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65" fontId="2" fillId="0" borderId="0" xfId="1" applyNumberFormat="1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0" fontId="2" fillId="0" borderId="0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6" fillId="0" borderId="0" xfId="0" applyNumberFormat="1" applyFont="1" applyFill="1" applyBorder="1" applyAlignment="1"/>
    <xf numFmtId="0" fontId="7" fillId="0" borderId="5" xfId="0" applyFont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0" fillId="0" borderId="9" xfId="0" applyNumberForma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3" fontId="6" fillId="2" borderId="0" xfId="1" applyFont="1" applyFill="1" applyBorder="1" applyAlignment="1"/>
    <xf numFmtId="10" fontId="6" fillId="2" borderId="0" xfId="1" applyNumberFormat="1" applyFont="1" applyFill="1" applyBorder="1" applyAlignment="1"/>
    <xf numFmtId="43" fontId="7" fillId="0" borderId="4" xfId="1" applyFont="1" applyBorder="1" applyAlignment="1">
      <alignment horizontal="center"/>
    </xf>
    <xf numFmtId="165" fontId="0" fillId="0" borderId="0" xfId="0" applyNumberFormat="1"/>
    <xf numFmtId="165" fontId="6" fillId="2" borderId="0" xfId="1" applyNumberFormat="1" applyFont="1" applyFill="1" applyBorder="1" applyAlignment="1"/>
    <xf numFmtId="43" fontId="7" fillId="2" borderId="4" xfId="1" applyFont="1" applyFill="1" applyBorder="1"/>
    <xf numFmtId="0" fontId="6" fillId="0" borderId="4" xfId="0" applyFont="1" applyBorder="1"/>
    <xf numFmtId="0" fontId="8" fillId="0" borderId="0" xfId="0" applyFont="1"/>
    <xf numFmtId="0" fontId="3" fillId="0" borderId="0" xfId="0" applyFont="1"/>
    <xf numFmtId="9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wrapText="1"/>
    </xf>
    <xf numFmtId="43" fontId="3" fillId="0" borderId="0" xfId="1" applyFont="1"/>
    <xf numFmtId="165" fontId="3" fillId="0" borderId="0" xfId="0" applyNumberFormat="1" applyFont="1"/>
    <xf numFmtId="3" fontId="7" fillId="0" borderId="10" xfId="0" applyNumberFormat="1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43" fontId="0" fillId="0" borderId="0" xfId="0" applyNumberFormat="1"/>
    <xf numFmtId="0" fontId="6" fillId="2" borderId="4" xfId="0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zoomScale="112" zoomScaleNormal="112" workbookViewId="0">
      <selection activeCell="H11" sqref="H11"/>
    </sheetView>
  </sheetViews>
  <sheetFormatPr baseColWidth="10" defaultRowHeight="11.25" x14ac:dyDescent="0.2"/>
  <cols>
    <col min="1" max="1" width="10.140625" style="15" bestFit="1" customWidth="1"/>
    <col min="2" max="2" width="10.7109375" style="15" customWidth="1"/>
    <col min="3" max="3" width="14.28515625" style="15" bestFit="1" customWidth="1"/>
    <col min="4" max="4" width="9.5703125" style="15" bestFit="1" customWidth="1"/>
    <col min="5" max="5" width="9.28515625" style="15" bestFit="1" customWidth="1"/>
    <col min="6" max="6" width="11.7109375" style="15" customWidth="1"/>
    <col min="7" max="7" width="10.7109375" style="15" customWidth="1"/>
    <col min="8" max="8" width="10.5703125" style="15" customWidth="1"/>
    <col min="9" max="9" width="9.42578125" style="15" customWidth="1"/>
    <col min="10" max="10" width="11.42578125" style="15" bestFit="1" customWidth="1"/>
    <col min="11" max="11" width="10.28515625" style="15" customWidth="1"/>
    <col min="12" max="12" width="12.140625" style="15" customWidth="1"/>
    <col min="13" max="13" width="11" style="15" customWidth="1"/>
    <col min="14" max="16384" width="11.42578125" style="15"/>
  </cols>
  <sheetData>
    <row r="2" spans="1:14" ht="15.75" customHeight="1" x14ac:dyDescent="0.2">
      <c r="A2" s="29"/>
      <c r="B2" s="29"/>
      <c r="C2" s="29"/>
      <c r="D2" s="29"/>
      <c r="E2" s="29"/>
      <c r="F2" s="29"/>
      <c r="G2" s="29"/>
      <c r="H2" s="2"/>
    </row>
    <row r="3" spans="1:14" ht="12" thickBot="1" x14ac:dyDescent="0.25">
      <c r="A3" s="34"/>
      <c r="B3" s="35"/>
      <c r="C3" s="33"/>
      <c r="D3" s="24"/>
      <c r="E3" s="35"/>
      <c r="F3" s="33"/>
      <c r="G3" s="24"/>
      <c r="H3" s="35"/>
    </row>
    <row r="4" spans="1:14" ht="15.75" thickBot="1" x14ac:dyDescent="0.25">
      <c r="A4" s="47" t="s">
        <v>19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9"/>
    </row>
    <row r="5" spans="1:14" s="42" customFormat="1" ht="15.75" thickBot="1" x14ac:dyDescent="0.25">
      <c r="A5" s="51" t="s">
        <v>5</v>
      </c>
      <c r="B5" s="52" t="s">
        <v>6</v>
      </c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2" t="s">
        <v>16</v>
      </c>
      <c r="M5" s="52" t="s">
        <v>17</v>
      </c>
      <c r="N5" s="53" t="s">
        <v>18</v>
      </c>
    </row>
    <row r="6" spans="1:14" ht="15" x14ac:dyDescent="0.2">
      <c r="A6" s="46">
        <v>2020</v>
      </c>
      <c r="B6" s="50">
        <v>57859</v>
      </c>
      <c r="C6" s="50">
        <v>64616</v>
      </c>
      <c r="D6" s="50">
        <v>43070</v>
      </c>
      <c r="E6" s="50">
        <v>19493</v>
      </c>
      <c r="F6" s="50">
        <v>37953</v>
      </c>
      <c r="G6" s="50">
        <v>72222</v>
      </c>
      <c r="H6" s="50">
        <v>103174</v>
      </c>
      <c r="I6" s="50">
        <v>80489</v>
      </c>
      <c r="J6" s="50">
        <v>106198</v>
      </c>
      <c r="K6" s="50">
        <v>107639</v>
      </c>
      <c r="L6" s="50">
        <v>101167</v>
      </c>
      <c r="M6" s="50">
        <v>140126</v>
      </c>
      <c r="N6" s="68">
        <f t="shared" ref="N6:N7" si="0">SUM(B6:M6)</f>
        <v>934006</v>
      </c>
    </row>
    <row r="7" spans="1:14" ht="15.75" thickBot="1" x14ac:dyDescent="0.25">
      <c r="A7" s="44">
        <v>2021</v>
      </c>
      <c r="B7" s="45">
        <v>78074</v>
      </c>
      <c r="C7" s="45">
        <v>70239</v>
      </c>
      <c r="D7" s="45">
        <v>93878</v>
      </c>
      <c r="E7" s="45">
        <v>82705</v>
      </c>
      <c r="F7" s="45">
        <v>97819</v>
      </c>
      <c r="G7" s="45">
        <v>85902</v>
      </c>
      <c r="H7" s="45">
        <v>85015</v>
      </c>
      <c r="I7" s="45"/>
      <c r="J7" s="45"/>
      <c r="K7" s="45"/>
      <c r="L7" s="45"/>
      <c r="M7" s="45"/>
      <c r="N7" s="69">
        <f t="shared" si="0"/>
        <v>593632</v>
      </c>
    </row>
    <row r="8" spans="1:14" x14ac:dyDescent="0.2">
      <c r="A8" s="1"/>
      <c r="D8" s="37"/>
      <c r="G8" s="37"/>
    </row>
    <row r="10" spans="1:14" ht="12.75" x14ac:dyDescent="0.2">
      <c r="A10" s="32" t="s">
        <v>29</v>
      </c>
      <c r="B10" s="32"/>
      <c r="C10" s="32"/>
      <c r="D10" s="32"/>
      <c r="E10" s="32"/>
      <c r="F10" s="54">
        <v>85000</v>
      </c>
      <c r="G10" s="2"/>
      <c r="H10" s="43"/>
      <c r="I10" s="29"/>
      <c r="J10" s="29"/>
      <c r="K10" s="29"/>
      <c r="L10" s="29"/>
    </row>
    <row r="11" spans="1:14" ht="12" x14ac:dyDescent="0.2">
      <c r="A11" s="34"/>
      <c r="B11" s="38"/>
      <c r="C11" s="38"/>
      <c r="D11" s="38"/>
      <c r="E11" s="38"/>
      <c r="H11" s="36"/>
      <c r="I11" s="30"/>
      <c r="J11" s="30"/>
      <c r="K11" s="30"/>
      <c r="L11" s="30"/>
    </row>
    <row r="12" spans="1:14" ht="12.75" x14ac:dyDescent="0.2">
      <c r="A12" s="32" t="s">
        <v>26</v>
      </c>
      <c r="B12" s="32"/>
      <c r="C12" s="32"/>
      <c r="D12" s="32"/>
      <c r="E12" s="32"/>
      <c r="F12" s="55">
        <v>0.02</v>
      </c>
      <c r="G12" s="2"/>
      <c r="H12" s="43"/>
      <c r="I12" s="29"/>
      <c r="J12" s="29"/>
      <c r="K12" s="29"/>
      <c r="L12" s="29"/>
    </row>
    <row r="13" spans="1:14" ht="12" x14ac:dyDescent="0.2">
      <c r="B13" s="39"/>
      <c r="C13" s="40"/>
      <c r="D13" s="41"/>
      <c r="E13" s="41"/>
      <c r="H13" s="36"/>
      <c r="I13" s="16"/>
      <c r="J13" s="17"/>
      <c r="K13" s="27"/>
      <c r="L13" s="27"/>
    </row>
    <row r="14" spans="1:14" ht="12.75" x14ac:dyDescent="0.2">
      <c r="A14" s="32" t="s">
        <v>25</v>
      </c>
      <c r="B14" s="32"/>
      <c r="C14" s="32"/>
      <c r="D14" s="32"/>
      <c r="E14" s="32"/>
      <c r="F14" s="58">
        <f>F10*F12</f>
        <v>1700</v>
      </c>
      <c r="G14" s="2"/>
      <c r="H14" s="43"/>
      <c r="I14" s="29"/>
      <c r="J14" s="29"/>
      <c r="K14" s="29"/>
      <c r="L14" s="29"/>
    </row>
    <row r="15" spans="1:14" x14ac:dyDescent="0.2">
      <c r="L15" s="36"/>
    </row>
    <row r="16" spans="1:14" x14ac:dyDescent="0.2">
      <c r="B16" s="36"/>
    </row>
    <row r="17" spans="7:12" ht="12.75" x14ac:dyDescent="0.2">
      <c r="G17" s="37"/>
      <c r="H17" s="2"/>
      <c r="I17" s="29"/>
      <c r="J17" s="29"/>
      <c r="K17" s="29"/>
      <c r="L17" s="29"/>
    </row>
    <row r="18" spans="7:12" ht="12" x14ac:dyDescent="0.2">
      <c r="I18" s="30"/>
      <c r="J18" s="30"/>
      <c r="K18" s="30"/>
      <c r="L18" s="30"/>
    </row>
    <row r="19" spans="7:12" ht="12" x14ac:dyDescent="0.2">
      <c r="I19" s="27"/>
      <c r="J19" s="27"/>
      <c r="K19" s="27"/>
      <c r="L19" s="27"/>
    </row>
    <row r="20" spans="7:12" ht="12" x14ac:dyDescent="0.2">
      <c r="I20" s="16"/>
      <c r="J20" s="17"/>
      <c r="K20" s="27"/>
      <c r="L20" s="27"/>
    </row>
    <row r="21" spans="7:12" ht="12" x14ac:dyDescent="0.2">
      <c r="I21" s="18"/>
      <c r="J21" s="19"/>
      <c r="K21" s="20"/>
      <c r="L21" s="21"/>
    </row>
    <row r="22" spans="7:12" x14ac:dyDescent="0.2">
      <c r="H22" s="1"/>
      <c r="I22" s="22"/>
      <c r="J22" s="23"/>
      <c r="K22" s="24"/>
    </row>
    <row r="23" spans="7:12" x14ac:dyDescent="0.2">
      <c r="H23" s="1"/>
      <c r="I23" s="22"/>
      <c r="J23" s="24"/>
      <c r="K23" s="24"/>
    </row>
    <row r="24" spans="7:12" x14ac:dyDescent="0.2">
      <c r="H24" s="1"/>
      <c r="I24" s="25"/>
      <c r="J24" s="1"/>
      <c r="K24" s="26"/>
      <c r="L24" s="1"/>
    </row>
  </sheetData>
  <mergeCells count="12">
    <mergeCell ref="A2:G2"/>
    <mergeCell ref="I17:L17"/>
    <mergeCell ref="I18:L18"/>
    <mergeCell ref="I11:L11"/>
    <mergeCell ref="I10:L10"/>
    <mergeCell ref="B11:E11"/>
    <mergeCell ref="A10:E10"/>
    <mergeCell ref="A4:N4"/>
    <mergeCell ref="A12:E12"/>
    <mergeCell ref="I12:L12"/>
    <mergeCell ref="A14:E14"/>
    <mergeCell ref="I14:L14"/>
  </mergeCells>
  <conditionalFormatting sqref="I13:L13 B13:E13">
    <cfRule type="cellIs" dxfId="1" priority="3" operator="lessThan">
      <formula>0</formula>
    </cfRule>
  </conditionalFormatting>
  <conditionalFormatting sqref="I20:L21 J2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3" sqref="A3"/>
    </sheetView>
  </sheetViews>
  <sheetFormatPr baseColWidth="10" defaultRowHeight="15" x14ac:dyDescent="0.25"/>
  <cols>
    <col min="1" max="1" width="37.28515625" bestFit="1" customWidth="1"/>
    <col min="5" max="5" width="11.42578125" customWidth="1"/>
  </cols>
  <sheetData>
    <row r="1" spans="1:14" x14ac:dyDescent="0.25">
      <c r="A1" s="62" t="s">
        <v>31</v>
      </c>
      <c r="B1" s="63">
        <v>0.6</v>
      </c>
    </row>
    <row r="2" spans="1:14" x14ac:dyDescent="0.25">
      <c r="A2" s="62" t="s">
        <v>32</v>
      </c>
      <c r="B2" s="63">
        <v>0.4</v>
      </c>
    </row>
    <row r="3" spans="1:14" x14ac:dyDescent="0.25">
      <c r="A3" s="62"/>
      <c r="B3" s="62"/>
    </row>
    <row r="4" spans="1:14" x14ac:dyDescent="0.25">
      <c r="A4" s="62" t="s">
        <v>22</v>
      </c>
      <c r="B4" s="64">
        <f>+N16</f>
        <v>12240</v>
      </c>
      <c r="D4" s="11"/>
    </row>
    <row r="5" spans="1:14" x14ac:dyDescent="0.25">
      <c r="A5" s="65" t="s">
        <v>2</v>
      </c>
      <c r="B5" s="62">
        <v>0.51</v>
      </c>
    </row>
    <row r="6" spans="1:14" ht="14.25" customHeight="1" x14ac:dyDescent="0.25">
      <c r="A6" s="65" t="s">
        <v>23</v>
      </c>
      <c r="B6" s="66">
        <f>B4*B5</f>
        <v>6242.4000000000005</v>
      </c>
    </row>
    <row r="7" spans="1:14" ht="14.25" customHeight="1" x14ac:dyDescent="0.25">
      <c r="A7" s="65"/>
      <c r="B7" s="66"/>
      <c r="E7" s="70"/>
      <c r="F7" s="57"/>
      <c r="H7" s="70"/>
    </row>
    <row r="8" spans="1:14" ht="14.25" customHeight="1" x14ac:dyDescent="0.25">
      <c r="A8" s="65"/>
      <c r="B8" s="66"/>
    </row>
    <row r="9" spans="1:14" ht="14.25" customHeight="1" x14ac:dyDescent="0.25">
      <c r="A9" s="62" t="s">
        <v>21</v>
      </c>
      <c r="B9" s="67">
        <f>+N19</f>
        <v>8160</v>
      </c>
      <c r="E9" s="70"/>
    </row>
    <row r="10" spans="1:14" ht="14.25" customHeight="1" x14ac:dyDescent="0.25">
      <c r="A10" s="65" t="s">
        <v>20</v>
      </c>
      <c r="B10" s="62">
        <v>0.22</v>
      </c>
    </row>
    <row r="11" spans="1:14" ht="14.25" customHeight="1" x14ac:dyDescent="0.25">
      <c r="A11" s="65" t="s">
        <v>23</v>
      </c>
      <c r="B11" s="66">
        <f>B9*B10</f>
        <v>1795.2</v>
      </c>
    </row>
    <row r="12" spans="1:14" x14ac:dyDescent="0.25">
      <c r="A12" s="3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31" t="s">
        <v>24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s="7" customFormat="1" x14ac:dyDescent="0.25">
      <c r="A14" s="4" t="s">
        <v>1</v>
      </c>
      <c r="B14" s="5">
        <v>44562</v>
      </c>
      <c r="C14" s="5">
        <v>44593</v>
      </c>
      <c r="D14" s="5">
        <v>44621</v>
      </c>
      <c r="E14" s="5">
        <v>44652</v>
      </c>
      <c r="F14" s="5">
        <v>44682</v>
      </c>
      <c r="G14" s="5">
        <v>44713</v>
      </c>
      <c r="H14" s="5">
        <v>44743</v>
      </c>
      <c r="I14" s="5">
        <v>44774</v>
      </c>
      <c r="J14" s="5">
        <v>44805</v>
      </c>
      <c r="K14" s="5">
        <v>44835</v>
      </c>
      <c r="L14" s="5">
        <v>44866</v>
      </c>
      <c r="M14" s="5">
        <v>44896</v>
      </c>
      <c r="N14" s="6" t="s">
        <v>0</v>
      </c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60" t="s">
        <v>3</v>
      </c>
      <c r="B16" s="9">
        <f>'ANÁLISIS ANT'!$F$14*$B$1</f>
        <v>1020</v>
      </c>
      <c r="C16" s="9">
        <f>'ANÁLISIS ANT'!$F$14*$B$1</f>
        <v>1020</v>
      </c>
      <c r="D16" s="9">
        <f>'ANÁLISIS ANT'!$F$14*$B$1</f>
        <v>1020</v>
      </c>
      <c r="E16" s="9">
        <f>'ANÁLISIS ANT'!$F$14*$B$1</f>
        <v>1020</v>
      </c>
      <c r="F16" s="9">
        <f>'ANÁLISIS ANT'!$F$14*$B$1</f>
        <v>1020</v>
      </c>
      <c r="G16" s="9">
        <f>'ANÁLISIS ANT'!$F$14*$B$1</f>
        <v>1020</v>
      </c>
      <c r="H16" s="9">
        <f>'ANÁLISIS ANT'!$F$14*$B$1</f>
        <v>1020</v>
      </c>
      <c r="I16" s="9">
        <f>'ANÁLISIS ANT'!$F$14*$B$1</f>
        <v>1020</v>
      </c>
      <c r="J16" s="9">
        <f>'ANÁLISIS ANT'!$F$14*$B$1</f>
        <v>1020</v>
      </c>
      <c r="K16" s="9">
        <f>'ANÁLISIS ANT'!$F$14*$B$1</f>
        <v>1020</v>
      </c>
      <c r="L16" s="9">
        <f>'ANÁLISIS ANT'!$F$14*$B$1</f>
        <v>1020</v>
      </c>
      <c r="M16" s="9">
        <f>'ANÁLISIS ANT'!$F$14*$B$1</f>
        <v>1020</v>
      </c>
      <c r="N16" s="56">
        <f>SUM(B16:M16)</f>
        <v>12240</v>
      </c>
    </row>
    <row r="17" spans="1:14" x14ac:dyDescent="0.25">
      <c r="A17" s="60" t="s">
        <v>4</v>
      </c>
      <c r="B17" s="10">
        <f>$B$5*B16</f>
        <v>520.20000000000005</v>
      </c>
      <c r="C17" s="10">
        <f t="shared" ref="C17:M17" si="0">$B$5*C16</f>
        <v>520.20000000000005</v>
      </c>
      <c r="D17" s="10">
        <f t="shared" si="0"/>
        <v>520.20000000000005</v>
      </c>
      <c r="E17" s="10">
        <f t="shared" si="0"/>
        <v>520.20000000000005</v>
      </c>
      <c r="F17" s="10">
        <f t="shared" si="0"/>
        <v>520.20000000000005</v>
      </c>
      <c r="G17" s="10">
        <f t="shared" si="0"/>
        <v>520.20000000000005</v>
      </c>
      <c r="H17" s="10">
        <f t="shared" si="0"/>
        <v>520.20000000000005</v>
      </c>
      <c r="I17" s="10">
        <f t="shared" si="0"/>
        <v>520.20000000000005</v>
      </c>
      <c r="J17" s="10">
        <f t="shared" si="0"/>
        <v>520.20000000000005</v>
      </c>
      <c r="K17" s="10">
        <f t="shared" si="0"/>
        <v>520.20000000000005</v>
      </c>
      <c r="L17" s="10">
        <f t="shared" si="0"/>
        <v>520.20000000000005</v>
      </c>
      <c r="M17" s="10">
        <f t="shared" si="0"/>
        <v>520.20000000000005</v>
      </c>
      <c r="N17" s="14">
        <f>SUM(B17:M17)</f>
        <v>6242.3999999999987</v>
      </c>
    </row>
    <row r="18" spans="1:14" x14ac:dyDescent="0.25">
      <c r="A18" s="61"/>
    </row>
    <row r="19" spans="1:14" x14ac:dyDescent="0.25">
      <c r="A19" s="60" t="s">
        <v>27</v>
      </c>
      <c r="B19" s="9">
        <f>'ANÁLISIS ANT'!$F$14*$B$2</f>
        <v>680</v>
      </c>
      <c r="C19" s="9">
        <f>'ANÁLISIS ANT'!$F$14*$B$2</f>
        <v>680</v>
      </c>
      <c r="D19" s="9">
        <f>'ANÁLISIS ANT'!$F$14*$B$2</f>
        <v>680</v>
      </c>
      <c r="E19" s="9">
        <f>'ANÁLISIS ANT'!$F$14*$B$2</f>
        <v>680</v>
      </c>
      <c r="F19" s="9">
        <f>'ANÁLISIS ANT'!$F$14*$B$2</f>
        <v>680</v>
      </c>
      <c r="G19" s="9">
        <f>'ANÁLISIS ANT'!$F$14*$B$2</f>
        <v>680</v>
      </c>
      <c r="H19" s="9">
        <f>'ANÁLISIS ANT'!$F$14*$B$2</f>
        <v>680</v>
      </c>
      <c r="I19" s="9">
        <f>'ANÁLISIS ANT'!$F$14*$B$2</f>
        <v>680</v>
      </c>
      <c r="J19" s="9">
        <f>'ANÁLISIS ANT'!$F$14*$B$2</f>
        <v>680</v>
      </c>
      <c r="K19" s="9">
        <f>'ANÁLISIS ANT'!$F$14*$B$2</f>
        <v>680</v>
      </c>
      <c r="L19" s="9">
        <f>'ANÁLISIS ANT'!$F$14*$B$2</f>
        <v>680</v>
      </c>
      <c r="M19" s="9">
        <f>'ANÁLISIS ANT'!$F$14*$B$2</f>
        <v>680</v>
      </c>
      <c r="N19" s="56">
        <f>SUM(B19:M19)</f>
        <v>8160</v>
      </c>
    </row>
    <row r="20" spans="1:14" x14ac:dyDescent="0.25">
      <c r="A20" s="60" t="s">
        <v>28</v>
      </c>
      <c r="B20" s="10">
        <f>$B$10*B19</f>
        <v>149.6</v>
      </c>
      <c r="C20" s="10">
        <f t="shared" ref="C20:M20" si="1">$B$10*C19</f>
        <v>149.6</v>
      </c>
      <c r="D20" s="10">
        <f t="shared" si="1"/>
        <v>149.6</v>
      </c>
      <c r="E20" s="10">
        <f t="shared" si="1"/>
        <v>149.6</v>
      </c>
      <c r="F20" s="10">
        <f t="shared" si="1"/>
        <v>149.6</v>
      </c>
      <c r="G20" s="10">
        <f t="shared" si="1"/>
        <v>149.6</v>
      </c>
      <c r="H20" s="10">
        <f t="shared" si="1"/>
        <v>149.6</v>
      </c>
      <c r="I20" s="10">
        <f t="shared" si="1"/>
        <v>149.6</v>
      </c>
      <c r="J20" s="10">
        <f t="shared" si="1"/>
        <v>149.6</v>
      </c>
      <c r="K20" s="10">
        <f t="shared" si="1"/>
        <v>149.6</v>
      </c>
      <c r="L20" s="10">
        <f t="shared" si="1"/>
        <v>149.6</v>
      </c>
      <c r="M20" s="10">
        <f t="shared" si="1"/>
        <v>149.6</v>
      </c>
      <c r="N20" s="14">
        <f>SUM(B20:M20)</f>
        <v>1795.1999999999996</v>
      </c>
    </row>
    <row r="21" spans="1:14" x14ac:dyDescent="0.25">
      <c r="A21" s="61"/>
    </row>
    <row r="22" spans="1:14" x14ac:dyDescent="0.25">
      <c r="A22" s="71" t="s">
        <v>30</v>
      </c>
      <c r="B22" s="59">
        <f>B17+B20</f>
        <v>669.80000000000007</v>
      </c>
      <c r="C22" s="59">
        <f t="shared" ref="C22:M22" si="2">C17+C20</f>
        <v>669.80000000000007</v>
      </c>
      <c r="D22" s="59">
        <f t="shared" si="2"/>
        <v>669.80000000000007</v>
      </c>
      <c r="E22" s="59">
        <f t="shared" si="2"/>
        <v>669.80000000000007</v>
      </c>
      <c r="F22" s="59">
        <f t="shared" si="2"/>
        <v>669.80000000000007</v>
      </c>
      <c r="G22" s="59">
        <f t="shared" si="2"/>
        <v>669.80000000000007</v>
      </c>
      <c r="H22" s="59">
        <f t="shared" si="2"/>
        <v>669.80000000000007</v>
      </c>
      <c r="I22" s="59">
        <f t="shared" si="2"/>
        <v>669.80000000000007</v>
      </c>
      <c r="J22" s="59">
        <f t="shared" si="2"/>
        <v>669.80000000000007</v>
      </c>
      <c r="K22" s="59">
        <f t="shared" si="2"/>
        <v>669.80000000000007</v>
      </c>
      <c r="L22" s="59">
        <f t="shared" si="2"/>
        <v>669.80000000000007</v>
      </c>
      <c r="M22" s="59">
        <f t="shared" si="2"/>
        <v>669.80000000000007</v>
      </c>
      <c r="N22" s="59">
        <f>SUM(B22:M22)</f>
        <v>8037.6000000000013</v>
      </c>
    </row>
    <row r="24" spans="1:14" x14ac:dyDescent="0.25">
      <c r="D24" s="28"/>
    </row>
  </sheetData>
  <mergeCells count="1">
    <mergeCell ref="A13:N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ANT</vt:lpstr>
      <vt:lpstr>PROYECCIÓN INGRESOS BB AÑO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2020-12-10T15:20:08Z</dcterms:created>
  <dcterms:modified xsi:type="dcterms:W3CDTF">2021-08-30T20:17:37Z</dcterms:modified>
</cp:coreProperties>
</file>