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17633d8daacbc9/Desktop/Analysis Projects/Crowdfunding Analysis/"/>
    </mc:Choice>
  </mc:AlternateContent>
  <xr:revisionPtr revIDLastSave="364" documentId="13_ncr:1_{D754642E-E684-4F4D-953B-1821B0424A6E}" xr6:coauthVersionLast="47" xr6:coauthVersionMax="47" xr10:uidLastSave="{B62F3B53-54B7-4425-9DF0-81A2AD6124CD}"/>
  <bookViews>
    <workbookView xWindow="2295" yWindow="2295" windowWidth="18000" windowHeight="9270" xr2:uid="{00000000-000D-0000-FFFF-FFFF00000000}"/>
  </bookViews>
  <sheets>
    <sheet name="Kickstarter" sheetId="1" r:id="rId1"/>
    <sheet name="Category Statistics" sheetId="2" r:id="rId2"/>
    <sheet name="Subcategory Stats" sheetId="3" r:id="rId3"/>
    <sheet name="Outcomes Based on Launch Date" sheetId="6" r:id="rId4"/>
    <sheet name="Box and Whisper Chart" sheetId="11" r:id="rId5"/>
    <sheet name="Failed US Kickstarters" sheetId="9" r:id="rId6"/>
    <sheet name="Descriptive Statistics" sheetId="10" r:id="rId7"/>
    <sheet name="Successful US Kickstarters" sheetId="8" r:id="rId8"/>
    <sheet name="Edinburgh Research" sheetId="7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10" l="1"/>
  <c r="E7" i="10"/>
  <c r="E5" i="10"/>
  <c r="B7" i="10"/>
  <c r="B4" i="10"/>
  <c r="C13" i="10"/>
  <c r="C12" i="10"/>
  <c r="C11" i="10"/>
  <c r="B13" i="10"/>
  <c r="B12" i="10"/>
  <c r="B11" i="10"/>
  <c r="C6" i="10"/>
  <c r="C5" i="10"/>
  <c r="C4" i="10"/>
  <c r="B6" i="10"/>
  <c r="B5" i="10"/>
  <c r="B9" i="10"/>
  <c r="C10" i="10"/>
  <c r="B10" i="10"/>
  <c r="C9" i="10"/>
  <c r="C3" i="10"/>
  <c r="B3" i="10"/>
  <c r="C2" i="10"/>
  <c r="B2" i="10"/>
  <c r="C13" i="7"/>
  <c r="C12" i="7"/>
  <c r="C11" i="7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  <c r="C7" i="10"/>
</calcChain>
</file>

<file path=xl/sharedStrings.xml><?xml version="1.0" encoding="utf-8"?>
<sst xmlns="http://schemas.openxmlformats.org/spreadsheetml/2006/main" count="38340" uniqueCount="8396">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</sst>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&quot;$&quot;#,##0.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E-446F-ACC0-AC630C279F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E-446F-ACC0-AC630C279F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4E-446F-ACC0-AC630C279F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4E-446F-ACC0-AC630C279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0305103"/>
        <c:axId val="360305935"/>
      </c:barChart>
      <c:catAx>
        <c:axId val="36030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05935"/>
        <c:crosses val="autoZero"/>
        <c:auto val="1"/>
        <c:lblAlgn val="ctr"/>
        <c:lblOffset val="100"/>
        <c:noMultiLvlLbl val="0"/>
      </c:catAx>
      <c:valAx>
        <c:axId val="36030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0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F-4073-AF71-42016D37AF3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8F-4073-AF71-42016D37AF3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8F-4073-AF71-42016D37A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6508063"/>
        <c:axId val="1136493503"/>
      </c:barChart>
      <c:catAx>
        <c:axId val="113650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93503"/>
        <c:crosses val="autoZero"/>
        <c:auto val="1"/>
        <c:lblAlgn val="ctr"/>
        <c:lblOffset val="100"/>
        <c:noMultiLvlLbl val="0"/>
      </c:catAx>
      <c:valAx>
        <c:axId val="113649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50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B5B-4031-BFF1-0067F088BE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B5B-4031-BFF1-0067F088BE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B5B-4031-BFF1-0067F088B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0324511"/>
        <c:axId val="1120327839"/>
      </c:lineChart>
      <c:catAx>
        <c:axId val="112032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327839"/>
        <c:crosses val="autoZero"/>
        <c:auto val="1"/>
        <c:lblAlgn val="ctr"/>
        <c:lblOffset val="100"/>
        <c:noMultiLvlLbl val="0"/>
      </c:catAx>
      <c:valAx>
        <c:axId val="112032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32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1B2A6F4-771D-45FB-9402-A0B6F716F72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58F5E1-13CA-4C81-ACF0-CF32C62BE82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83A4114-FB35-4B8F-9986-D43C12991A57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128587</xdr:colOff>
      <xdr:row>10</xdr:row>
      <xdr:rowOff>80962</xdr:rowOff>
    </xdr:from>
    <xdr:to>
      <xdr:col>6</xdr:col>
      <xdr:colOff>300037</xdr:colOff>
      <xdr:row>24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DB06E-08C4-F15F-DC3F-92C73ADDE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7</xdr:row>
      <xdr:rowOff>23812</xdr:rowOff>
    </xdr:from>
    <xdr:to>
      <xdr:col>6</xdr:col>
      <xdr:colOff>214312</xdr:colOff>
      <xdr:row>21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FC3BD6-D442-0225-A6A3-AD32E43C1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842962</xdr:colOff>
      <xdr:row>13</xdr:row>
      <xdr:rowOff>100012</xdr:rowOff>
    </xdr:from>
    <xdr:to>
      <xdr:col>6</xdr:col>
      <xdr:colOff>233362</xdr:colOff>
      <xdr:row>27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9D112-1B8F-2A68-9C6A-CDD8E401B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0739" cy="629948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008BBBB-57A9-116D-17AA-7199A643644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4E8404-2E43-B21D-58BE-1392E1AA5B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739" cy="629948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avazos" refreshedDate="44804.732420370368" createdVersion="8" refreshedVersion="8" minRefreshableVersion="3" recordCount="4114" xr:uid="{FE972D81-4B88-4479-9B30-F50F0DDEB7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avazos" refreshedDate="44804.751209259259" createdVersion="8" refreshedVersion="8" minRefreshableVersion="3" recordCount="4114" xr:uid="{C2955406-C080-498D-AD6E-4D498C83F3D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A8EFB-1767-4666-A46A-E4C23E25C3FA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A7CC7-E951-4BA4-A1EB-204A69B25C55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F861D-B3C4-4874-912A-F49CEEAD4B04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E1" zoomScale="85" zoomScaleNormal="85" workbookViewId="0">
      <selection activeCell="S4" sqref="S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20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9">
        <f t="shared" si="2"/>
        <v>42468.94458333333</v>
      </c>
      <c r="T10" s="9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9">
        <f t="shared" si="2"/>
        <v>42572.778495370367</v>
      </c>
      <c r="T13" s="9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9">
        <f t="shared" si="2"/>
        <v>41791.713252314818</v>
      </c>
      <c r="T14" s="9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9">
        <f t="shared" si="2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9">
        <f t="shared" si="2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9">
        <f t="shared" si="2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9">
        <f t="shared" si="2"/>
        <v>42230.23583333334</v>
      </c>
      <c r="T61" s="9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9">
        <f t="shared" si="2"/>
        <v>41701.901817129627</v>
      </c>
      <c r="T62" s="9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9">
        <f t="shared" si="6"/>
        <v>41208.010196759256</v>
      </c>
      <c r="T74" s="9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9">
        <f t="shared" si="6"/>
        <v>41065.858067129629</v>
      </c>
      <c r="T95" s="9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9">
        <f t="shared" si="6"/>
        <v>40324.662511574075</v>
      </c>
      <c r="T98" s="9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9">
        <f t="shared" si="6"/>
        <v>42485.724768518514</v>
      </c>
      <c r="T107" s="9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9">
        <f t="shared" si="6"/>
        <v>40753.758425925924</v>
      </c>
      <c r="T115" s="9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s="11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9">
        <f t="shared" si="10"/>
        <v>42541.837511574078</v>
      </c>
      <c r="T133" s="9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9">
        <f t="shared" si="10"/>
        <v>42243.961273148147</v>
      </c>
      <c r="T165" s="9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s="11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9">
        <f t="shared" si="14"/>
        <v>42321.08447916666</v>
      </c>
      <c r="T238" s="9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9">
        <f t="shared" si="14"/>
        <v>42297.110300925924</v>
      </c>
      <c r="T241" s="9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s="11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9">
        <f t="shared" si="18"/>
        <v>40675.71</v>
      </c>
      <c r="T285" s="9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9">
        <f t="shared" si="18"/>
        <v>41519.004733796297</v>
      </c>
      <c r="T297" s="9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s="11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9">
        <f t="shared" si="22"/>
        <v>42473.57</v>
      </c>
      <c r="T324" s="9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9">
        <f t="shared" si="22"/>
        <v>41926.73778935185</v>
      </c>
      <c r="T345" s="9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9">
        <f t="shared" si="22"/>
        <v>41837.210543981484</v>
      </c>
      <c r="T364" s="9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s="11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9">
        <f t="shared" si="26"/>
        <v>42200.67659722222</v>
      </c>
      <c r="T389" s="9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9">
        <f t="shared" si="26"/>
        <v>41904.851875</v>
      </c>
      <c r="T417" s="9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s="11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s="11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9">
        <f t="shared" si="34"/>
        <v>42179.344988425932</v>
      </c>
      <c r="T538" s="9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9">
        <f t="shared" si="34"/>
        <v>41963.050127314811</v>
      </c>
      <c r="T575" s="9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s="11" t="s">
        <v>8318</v>
      </c>
      <c r="S578" s="9">
        <f t="shared" si="34"/>
        <v>42031.471666666665</v>
      </c>
      <c r="T578" s="9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9">
        <f t="shared" si="38"/>
        <v>42283.3909375</v>
      </c>
      <c r="T587" s="9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s="11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s="11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9">
        <f t="shared" si="46"/>
        <v>41940.658645833333</v>
      </c>
      <c r="T718" s="9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9">
        <f t="shared" si="46"/>
        <v>40879.795682870368</v>
      </c>
      <c r="T733" s="9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s="11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9">
        <f t="shared" si="50"/>
        <v>41116.758125</v>
      </c>
      <c r="T784" s="9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s="11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9">
        <f t="shared" si="54"/>
        <v>42128.820231481484</v>
      </c>
      <c r="T861" s="9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s="11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9">
        <f t="shared" si="58"/>
        <v>41180.86241898148</v>
      </c>
      <c r="T930" s="9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9">
        <f t="shared" si="58"/>
        <v>41733.737083333333</v>
      </c>
      <c r="T936" s="9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s="11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9">
        <f t="shared" si="62"/>
        <v>42324.767361111109</v>
      </c>
      <c r="T988" s="9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s="11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s="11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s="11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s="11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9">
        <f t="shared" si="78"/>
        <v>42680.47555555556</v>
      </c>
      <c r="T1223" s="9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s="11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s="11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9">
        <f t="shared" si="86"/>
        <v>41309.11791666667</v>
      </c>
      <c r="T1355" s="9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s="11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9">
        <f t="shared" si="90"/>
        <v>41899.645300925928</v>
      </c>
      <c r="T1463" s="9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s="11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9">
        <f t="shared" si="94"/>
        <v>42736.732893518521</v>
      </c>
      <c r="T1530" s="9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s="11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s="11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s="11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s="11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s="11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s="11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s="11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s="11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s="11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s="11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s="11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s="11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s="11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s="11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s="11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s="11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s="11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s="11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s="11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s="11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1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1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1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1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1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1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1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1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1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1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1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1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1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1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1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1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1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1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1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1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1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1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1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1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1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1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1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1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1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1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1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1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1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1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s="11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s="11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1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1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1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1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1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1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1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1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1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1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1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1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1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1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1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1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1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1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1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1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1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1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1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1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1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1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1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1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1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1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1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1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1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1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1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1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1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1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1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1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1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1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1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1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1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1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1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1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1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1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1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1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1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1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1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1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s="11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s="11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1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1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1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1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1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1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1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1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1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1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1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1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1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1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1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1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1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1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1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1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1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1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1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1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1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1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1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1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1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1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1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1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1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1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1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1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1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1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1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1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1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1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1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1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1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1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1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1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1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1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1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1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1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1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1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1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s="11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s="11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1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1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1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1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1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1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1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1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1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1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1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1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1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1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1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1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1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1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1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1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1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1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1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1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1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1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1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1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1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1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1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1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1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1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1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1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1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1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1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1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1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1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1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1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1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1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1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1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1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1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1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1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1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1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1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1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s="11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s="11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1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1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1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1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1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1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1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1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1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1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1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1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1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1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1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1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1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1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1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1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1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1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1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1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1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1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1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1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1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1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1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1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1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1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1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1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1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1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1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1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1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1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1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1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1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1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1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1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1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1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1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1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1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1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1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1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s="11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s="11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1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1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1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1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1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1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1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1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1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1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1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1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1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1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1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1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1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1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1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1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1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1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1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1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1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1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1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1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1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1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1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1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1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1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1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1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1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1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1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1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1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1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1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1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1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1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1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1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1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1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1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1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1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1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1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s="11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s="11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1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1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1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1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1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1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1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1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1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1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1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1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1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1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1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1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1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1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1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1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1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1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1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1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1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1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1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1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1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1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1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1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1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1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1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1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1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1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1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1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1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1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1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1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1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1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1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1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1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1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1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1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1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1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1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1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s="11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1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1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1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1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1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1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1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1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1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1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1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1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1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1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1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1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1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1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1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1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1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1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1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1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1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1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1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1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1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1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1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1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1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1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1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1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1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1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1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1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1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1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1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1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1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1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1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1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1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1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1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1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1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1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1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1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s="11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s="11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1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1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1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1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1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1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1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1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1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1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1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1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1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1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1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1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1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1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1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1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1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1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1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1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1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1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1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1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1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1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1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1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1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1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1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1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1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1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1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1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1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1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1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1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1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1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1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1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1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1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1" t="s">
        <v>8316</v>
      </c>
      <c r="S3387" s="9">
        <f t="shared" si="210"/>
        <v>41953.8675</v>
      </c>
      <c r="T3387" s="9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1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1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1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1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1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s="11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s="11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1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1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1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1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1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1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1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1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1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1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1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1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1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1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1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1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1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1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1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1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1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1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1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1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1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1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1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1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1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1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1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1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1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1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1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1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1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1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1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1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1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1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1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1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1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1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1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1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1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1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1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1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1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1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1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1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s="11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s="11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1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1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1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1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1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1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1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1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1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1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1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1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1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1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1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1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1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1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1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1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1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1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1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1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1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1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1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1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1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1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1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1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1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1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1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1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1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1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1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1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1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1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1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1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1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1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1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1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1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1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1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1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1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1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1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s="11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s="11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1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1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1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1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1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1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1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1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1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1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1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1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1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1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1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1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1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1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1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1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1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1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1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1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1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1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1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1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1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1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1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1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1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1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1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1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1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1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1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1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1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1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1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1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1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1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1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1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1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1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1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1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1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1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1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1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s="11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s="11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1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1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1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1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1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1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1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1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1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1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1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1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1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1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1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1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1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1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1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1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1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1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1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1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1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1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1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1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1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1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1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1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1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1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1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1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1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1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1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1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1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1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1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1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1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1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1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1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1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1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1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1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1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1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1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1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s="11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s="11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1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1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1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1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1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1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1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1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1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1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1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1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1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1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1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1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1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1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1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1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1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1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1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1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1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1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1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1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1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1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1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1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1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1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1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1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1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1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1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1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1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1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1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1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1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1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1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1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1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1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1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1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1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1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1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1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s="11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s="11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1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1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1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1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1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1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1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1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1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1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1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1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1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1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1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1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1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1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1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1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1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1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1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1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1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1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1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1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1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1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1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1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1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1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1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1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1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1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1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1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1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1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1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1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1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1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1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1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1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1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1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1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1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1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1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1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s="11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s="11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1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1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1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1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1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1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1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1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1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1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1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1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1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1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1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1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1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1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1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1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1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1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1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1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1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1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1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1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1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1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1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1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1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1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1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1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1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1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1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1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1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1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1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1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1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1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1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1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1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1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1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1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1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1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1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s="11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s="11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1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1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1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1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1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1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1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1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1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1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1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1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1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1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1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1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1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1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1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1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1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1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1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1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1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1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1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1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1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1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1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1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1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1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1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1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1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1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1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1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1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1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1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1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1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1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1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1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1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1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1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1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1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1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1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1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s="11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s="11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1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1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1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1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1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1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1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1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1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1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1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1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1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1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1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1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1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1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1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1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1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1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1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1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1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1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1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1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1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1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1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1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1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1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1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1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1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1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1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1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1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1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1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1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1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1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1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1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1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1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1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1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1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1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1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1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s="11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s="11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1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1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1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1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1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1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1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1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1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1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1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1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1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1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1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1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1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1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1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1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1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1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1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1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1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1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1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1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1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1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1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1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1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1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1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1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1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1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1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1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1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1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1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1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1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1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1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1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1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1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1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1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1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1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1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1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s="11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s="11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1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1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1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1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1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1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1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1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1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1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1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1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1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1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1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1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1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1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1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1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1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1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1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1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1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1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1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1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1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1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1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1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1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1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1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1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1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1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1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1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1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1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1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1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1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1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1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1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1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1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1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1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1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1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1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1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s="11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s="11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1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1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1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1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1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1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1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1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1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1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1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1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1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1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FE547-D4F7-4D74-B965-4C11F2825771}">
  <dimension ref="A1:F6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787B6-866E-4FBE-8A41-008150EDF2EF}">
  <dimension ref="A1:E7"/>
  <sheetViews>
    <sheetView topLeftCell="A6" workbookViewId="0">
      <selection activeCell="E33" sqref="E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B0892-3486-4EB4-BC71-C47CB536DE88}">
  <dimension ref="A1:E18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0" width="6.85546875" bestFit="1" customWidth="1"/>
    <col min="11" max="11" width="11.28515625" bestFit="1" customWidth="1"/>
    <col min="12" max="12" width="6.85546875" bestFit="1" customWidth="1"/>
    <col min="13" max="13" width="4.28515625" bestFit="1" customWidth="1"/>
    <col min="14" max="14" width="4.5703125" bestFit="1" customWidth="1"/>
    <col min="15" max="15" width="9.7109375" bestFit="1" customWidth="1"/>
    <col min="16" max="16" width="6.7109375" bestFit="1" customWidth="1"/>
    <col min="17" max="17" width="4.85546875" bestFit="1" customWidth="1"/>
    <col min="18" max="18" width="4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5" x14ac:dyDescent="0.25">
      <c r="A1" s="12" t="s">
        <v>8358</v>
      </c>
      <c r="B1" t="s">
        <v>8317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5" t="s">
        <v>8373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25">
      <c r="A7" s="15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25">
      <c r="A8" s="15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25">
      <c r="A9" s="15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25">
      <c r="A10" s="15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25">
      <c r="A11" s="15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25">
      <c r="A12" s="15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25">
      <c r="A13" s="15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25">
      <c r="A14" s="15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25">
      <c r="A15" s="15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25">
      <c r="A16" s="15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25">
      <c r="A17" s="15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25">
      <c r="A18" s="15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D5942-567B-4CAC-AA6B-F8D1BDD344B0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9">
        <v>42492.737847222219</v>
      </c>
      <c r="T2" s="9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9">
        <v>42103.016585648147</v>
      </c>
      <c r="T3" s="9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9">
        <v>42108.692060185189</v>
      </c>
      <c r="T4" s="9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9">
        <v>42453.806307870371</v>
      </c>
      <c r="T5" s="9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9">
        <v>42123.648831018523</v>
      </c>
      <c r="T6" s="9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9">
        <v>41858.007071759261</v>
      </c>
      <c r="T7" s="9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9">
        <v>41781.045173611114</v>
      </c>
      <c r="T8" s="9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9">
        <v>42370.007766203707</v>
      </c>
      <c r="T9" s="9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9">
        <v>42165.037581018521</v>
      </c>
      <c r="T10" s="9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9">
        <v>42480.800648148142</v>
      </c>
      <c r="T11" s="9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9">
        <v>41784.789687500001</v>
      </c>
      <c r="T12" s="9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9">
        <v>41831.675034722226</v>
      </c>
      <c r="T13" s="9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9">
        <v>41950.114108796297</v>
      </c>
      <c r="T14" s="9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9">
        <v>42627.955104166671</v>
      </c>
      <c r="T15" s="9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9">
        <v>42531.195277777777</v>
      </c>
      <c r="T16" s="9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9">
        <v>42618.827013888891</v>
      </c>
      <c r="T17" s="9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9">
        <v>42540.593530092592</v>
      </c>
      <c r="T18" s="9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9">
        <v>41746.189409722225</v>
      </c>
      <c r="T19" s="9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9">
        <v>41974.738576388889</v>
      </c>
      <c r="T20" s="9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9">
        <v>42115.11618055556</v>
      </c>
      <c r="T21" s="9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9">
        <v>42002.817488425921</v>
      </c>
      <c r="T22" s="9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9">
        <v>42722.84474537037</v>
      </c>
      <c r="T23" s="9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9">
        <v>42465.128391203703</v>
      </c>
      <c r="T24" s="9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9">
        <v>42171.743969907402</v>
      </c>
      <c r="T25" s="9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9">
        <v>42672.955138888887</v>
      </c>
      <c r="T26" s="9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9">
        <v>42359.725243055553</v>
      </c>
      <c r="T27" s="9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9">
        <v>42192.905694444446</v>
      </c>
      <c r="T28" s="9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9">
        <v>41916.597638888888</v>
      </c>
      <c r="T29" s="9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9">
        <v>42461.596273148149</v>
      </c>
      <c r="T30" s="9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9">
        <v>42370.90320601852</v>
      </c>
      <c r="T31" s="9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9">
        <v>41948.727256944447</v>
      </c>
      <c r="T32" s="9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9">
        <v>42047.07640046296</v>
      </c>
      <c r="T33" s="9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9">
        <v>42261.632916666669</v>
      </c>
      <c r="T34" s="9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9">
        <v>41985.427361111113</v>
      </c>
      <c r="T35" s="9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9">
        <v>41922.535185185188</v>
      </c>
      <c r="T36" s="9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9">
        <v>41850.863252314812</v>
      </c>
      <c r="T37" s="9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9">
        <v>41831.742962962962</v>
      </c>
      <c r="T38" s="9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9">
        <v>42415.883425925931</v>
      </c>
      <c r="T39" s="9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9">
        <v>41869.714166666665</v>
      </c>
      <c r="T40" s="9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9">
        <v>41953.773090277777</v>
      </c>
      <c r="T41" s="9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9">
        <v>42037.986284722225</v>
      </c>
      <c r="T42" s="9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9">
        <v>41811.555462962962</v>
      </c>
      <c r="T43" s="9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9">
        <v>42701.908807870372</v>
      </c>
      <c r="T44" s="9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9">
        <v>42258.646504629629</v>
      </c>
      <c r="T45" s="9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9">
        <v>42278.664965277778</v>
      </c>
      <c r="T46" s="9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9">
        <v>42515.078217592592</v>
      </c>
      <c r="T47" s="9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9">
        <v>41830.234166666669</v>
      </c>
      <c r="T48" s="9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9">
        <v>41982.904386574075</v>
      </c>
      <c r="T49" s="9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9">
        <v>42210.439768518518</v>
      </c>
      <c r="T50" s="9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9">
        <v>42196.166874999995</v>
      </c>
      <c r="T51" s="9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9">
        <v>42606.056863425925</v>
      </c>
      <c r="T52" s="9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9">
        <v>42199.648912037039</v>
      </c>
      <c r="T53" s="9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9">
        <v>42444.877743055549</v>
      </c>
      <c r="T54" s="9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9">
        <v>42499.731701388882</v>
      </c>
      <c r="T55" s="9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9">
        <v>41929.266215277778</v>
      </c>
      <c r="T56" s="9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9">
        <v>42142.768819444449</v>
      </c>
      <c r="T57" s="9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9">
        <v>42354.131643518514</v>
      </c>
      <c r="T58" s="9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9">
        <v>41828.922905092593</v>
      </c>
      <c r="T59" s="9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9">
        <v>42245.234340277777</v>
      </c>
      <c r="T60" s="9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9">
        <v>42278.629710648151</v>
      </c>
      <c r="T61" s="9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9">
        <v>41826.61954861111</v>
      </c>
      <c r="T62" s="9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9">
        <v>42205.171018518522</v>
      </c>
      <c r="T63" s="9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9">
        <v>42041.205000000002</v>
      </c>
      <c r="T64" s="9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9">
        <v>42203.677766203706</v>
      </c>
      <c r="T65" s="9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9">
        <v>41983.752847222218</v>
      </c>
      <c r="T66" s="9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9">
        <v>42103.024398148147</v>
      </c>
      <c r="T67" s="9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9">
        <v>42089.901574074072</v>
      </c>
      <c r="T68" s="9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9">
        <v>42297.691006944442</v>
      </c>
      <c r="T69" s="9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9">
        <v>41833.089756944442</v>
      </c>
      <c r="T70" s="9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9">
        <v>42325.920717592591</v>
      </c>
      <c r="T71" s="9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9">
        <v>41858.214629629627</v>
      </c>
      <c r="T72" s="9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9">
        <v>41793.710231481484</v>
      </c>
      <c r="T73" s="9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9">
        <v>41793.814259259263</v>
      </c>
      <c r="T74" s="9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9">
        <v>41831.697939814818</v>
      </c>
      <c r="T75" s="9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9">
        <v>42621.389340277776</v>
      </c>
      <c r="T76" s="9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9">
        <v>41780.785729166666</v>
      </c>
      <c r="T77" s="9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9">
        <v>41766.072500000002</v>
      </c>
      <c r="T78" s="9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9">
        <v>41766.617291666669</v>
      </c>
      <c r="T79" s="9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9">
        <v>42248.627013888887</v>
      </c>
      <c r="T80" s="9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9">
        <v>41885.221550925926</v>
      </c>
      <c r="T81" s="9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9">
        <v>42159.224432870367</v>
      </c>
      <c r="T82" s="9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9">
        <v>42265.817002314812</v>
      </c>
      <c r="T83" s="9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9">
        <v>41975.124340277776</v>
      </c>
      <c r="T84" s="9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9">
        <v>42065.190694444449</v>
      </c>
      <c r="T85" s="9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9">
        <v>41848.84002314815</v>
      </c>
      <c r="T86" s="9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9">
        <v>42103.884930555556</v>
      </c>
      <c r="T87" s="9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9">
        <v>42059.970729166671</v>
      </c>
      <c r="T88" s="9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9">
        <v>42041.743090277778</v>
      </c>
      <c r="T89" s="9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9">
        <v>41829.73715277778</v>
      </c>
      <c r="T90" s="9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9">
        <v>41789.893599537041</v>
      </c>
      <c r="T91" s="9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9">
        <v>41833.660995370366</v>
      </c>
      <c r="T92" s="9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9">
        <v>41914.590011574073</v>
      </c>
      <c r="T93" s="9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9">
        <v>42611.261064814811</v>
      </c>
      <c r="T94" s="9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9">
        <v>42253.633159722223</v>
      </c>
      <c r="T95" s="9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9">
        <v>42295.891828703709</v>
      </c>
      <c r="T96" s="9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9">
        <v>42402.947002314817</v>
      </c>
      <c r="T97" s="9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9">
        <v>42509.814108796301</v>
      </c>
      <c r="T98" s="9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9">
        <v>41977.004976851851</v>
      </c>
      <c r="T99" s="9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9">
        <v>42171.758611111116</v>
      </c>
      <c r="T100" s="9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9">
        <v>42056.1324537037</v>
      </c>
      <c r="T101" s="9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9">
        <v>41867.652280092596</v>
      </c>
      <c r="T102" s="9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9">
        <v>41779.657870370371</v>
      </c>
      <c r="T103" s="9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9">
        <v>42679.958472222221</v>
      </c>
      <c r="T104" s="9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9">
        <v>42032.250208333338</v>
      </c>
      <c r="T105" s="9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9">
        <v>41793.191875000004</v>
      </c>
      <c r="T106" s="9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9">
        <v>41843.775011574071</v>
      </c>
      <c r="T107" s="9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9">
        <v>42136.092488425929</v>
      </c>
      <c r="T108" s="9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9">
        <v>42317.826377314821</v>
      </c>
      <c r="T109" s="9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9">
        <v>42186.01116898148</v>
      </c>
      <c r="T110" s="9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9">
        <v>42095.229166666672</v>
      </c>
      <c r="T111" s="9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9">
        <v>41906.819513888891</v>
      </c>
      <c r="T112" s="9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9">
        <v>41834.135370370372</v>
      </c>
      <c r="T113" s="9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9">
        <v>41863.359282407408</v>
      </c>
      <c r="T114" s="9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9">
        <v>42224.756909722222</v>
      </c>
      <c r="T115" s="9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9">
        <v>41939.8122337963</v>
      </c>
      <c r="T116" s="9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9">
        <v>42059.270023148143</v>
      </c>
      <c r="T117" s="9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9">
        <v>42308.211215277777</v>
      </c>
      <c r="T118" s="9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9">
        <v>42020.768634259264</v>
      </c>
      <c r="T119" s="9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9">
        <v>41786.959745370368</v>
      </c>
      <c r="T120" s="9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9">
        <v>41820.870821759258</v>
      </c>
      <c r="T121" s="9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9">
        <v>42265.683182870373</v>
      </c>
      <c r="T122" s="9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9">
        <v>42601.827141203699</v>
      </c>
      <c r="T123" s="9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9">
        <v>42228.151701388888</v>
      </c>
      <c r="T124" s="9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9">
        <v>42415.168564814812</v>
      </c>
      <c r="T125" s="9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9">
        <v>42538.968310185184</v>
      </c>
      <c r="T126" s="9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9">
        <v>42233.671747685185</v>
      </c>
      <c r="T127" s="9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9">
        <v>42675.262962962966</v>
      </c>
      <c r="T128" s="9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9">
        <v>42534.631481481483</v>
      </c>
      <c r="T129" s="9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9">
        <v>42151.905717592599</v>
      </c>
      <c r="T130" s="9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9">
        <v>41961.492488425924</v>
      </c>
      <c r="T131" s="9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9">
        <v>41940.587233796294</v>
      </c>
      <c r="T132" s="9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9">
        <v>42111.904097222221</v>
      </c>
      <c r="T133" s="9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9">
        <v>42279.778564814813</v>
      </c>
      <c r="T134" s="9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9">
        <v>42213.662905092591</v>
      </c>
      <c r="T135" s="9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9">
        <v>42109.801712962959</v>
      </c>
      <c r="T136" s="9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9">
        <v>42031.833587962959</v>
      </c>
      <c r="T137" s="9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9">
        <v>42615.142870370371</v>
      </c>
      <c r="T138" s="9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9">
        <v>42439.702314814815</v>
      </c>
      <c r="T139" s="9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9">
        <v>42243.790393518517</v>
      </c>
      <c r="T140" s="9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9">
        <v>42550.048449074078</v>
      </c>
      <c r="T141" s="9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9">
        <v>42306.848854166667</v>
      </c>
      <c r="T142" s="9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9">
        <v>42457.932025462964</v>
      </c>
      <c r="T143" s="9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9">
        <v>42513.976319444439</v>
      </c>
      <c r="T144" s="9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9">
        <v>41816.950370370374</v>
      </c>
      <c r="T145" s="9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9">
        <v>41880.788842592592</v>
      </c>
      <c r="T146" s="9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9">
        <v>42342.845555555556</v>
      </c>
      <c r="T147" s="9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9">
        <v>42053.722060185188</v>
      </c>
      <c r="T148" s="9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9">
        <v>42414.235879629632</v>
      </c>
      <c r="T149" s="9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9">
        <v>41801.711550925924</v>
      </c>
      <c r="T150" s="9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9">
        <v>42770.290590277778</v>
      </c>
      <c r="T151" s="9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9">
        <v>42452.815659722226</v>
      </c>
      <c r="T152" s="9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9">
        <v>42601.854699074072</v>
      </c>
      <c r="T153" s="9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9">
        <v>42447.863553240735</v>
      </c>
      <c r="T154" s="9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9">
        <v>41811.536180555559</v>
      </c>
      <c r="T155" s="9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9">
        <v>41981.067523148144</v>
      </c>
      <c r="T156" s="9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9">
        <v>42469.68414351852</v>
      </c>
      <c r="T157" s="9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9">
        <v>42534.866875</v>
      </c>
      <c r="T158" s="9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9">
        <v>41830.858344907407</v>
      </c>
      <c r="T159" s="9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9">
        <v>42543.788564814815</v>
      </c>
      <c r="T160" s="9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9">
        <v>41975.642974537041</v>
      </c>
      <c r="T161" s="9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9">
        <v>41795.598923611113</v>
      </c>
      <c r="T162" s="9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9">
        <v>42508.179965277777</v>
      </c>
      <c r="T163" s="9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9">
        <v>41747.86986111111</v>
      </c>
      <c r="T164" s="9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9">
        <v>42399.707407407404</v>
      </c>
      <c r="T165" s="9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9">
        <v>42230.08116898148</v>
      </c>
      <c r="T166" s="9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9">
        <v>42286.749780092592</v>
      </c>
      <c r="T167" s="9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9">
        <v>42125.644467592589</v>
      </c>
      <c r="T168" s="9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9">
        <v>42289.94049768518</v>
      </c>
      <c r="T169" s="9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9">
        <v>42107.864722222221</v>
      </c>
      <c r="T170" s="9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9">
        <v>41809.389930555553</v>
      </c>
      <c r="T171" s="9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9">
        <v>41950.26694444444</v>
      </c>
      <c r="T172" s="9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9">
        <v>42061.963263888887</v>
      </c>
      <c r="T173" s="9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9">
        <v>41842.828680555554</v>
      </c>
      <c r="T174" s="9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9">
        <v>42437.64534722222</v>
      </c>
      <c r="T175" s="9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9">
        <v>41879.043530092589</v>
      </c>
      <c r="T176" s="9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9">
        <v>42020.587349537032</v>
      </c>
      <c r="T177" s="9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9">
        <v>41890.16269675926</v>
      </c>
      <c r="T178" s="9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9">
        <v>41872.807696759257</v>
      </c>
      <c r="T179" s="9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9">
        <v>42391.772997685184</v>
      </c>
      <c r="T180" s="9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9">
        <v>41848.772928240738</v>
      </c>
      <c r="T181" s="9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9">
        <v>41921.770439814813</v>
      </c>
      <c r="T182" s="9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9">
        <v>42021.301192129627</v>
      </c>
      <c r="T183" s="9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9">
        <v>42419.246168981481</v>
      </c>
      <c r="T184" s="9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9">
        <v>42174.780821759254</v>
      </c>
      <c r="T185" s="9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9">
        <v>41856.672152777777</v>
      </c>
      <c r="T186" s="9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9">
        <v>42417.675879629634</v>
      </c>
      <c r="T187" s="9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9">
        <v>42057.190960648149</v>
      </c>
      <c r="T188" s="9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9">
        <v>41878.911550925928</v>
      </c>
      <c r="T189" s="9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9">
        <v>41990.584108796291</v>
      </c>
      <c r="T190" s="9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9">
        <v>42408.999571759254</v>
      </c>
      <c r="T191" s="9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9">
        <v>42217.670104166667</v>
      </c>
      <c r="T192" s="9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9">
        <v>42282.655543981484</v>
      </c>
      <c r="T193" s="9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9">
        <v>42768.97084490741</v>
      </c>
      <c r="T194" s="9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9">
        <v>41765.938657407409</v>
      </c>
      <c r="T195" s="9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9">
        <v>42322.025115740747</v>
      </c>
      <c r="T196" s="9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9">
        <v>42374.655081018514</v>
      </c>
      <c r="T197" s="9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9">
        <v>41941.585231481484</v>
      </c>
      <c r="T198" s="9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9">
        <v>42293.809212962966</v>
      </c>
      <c r="T199" s="9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9">
        <v>42067.947337962964</v>
      </c>
      <c r="T200" s="9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9">
        <v>41903.882951388885</v>
      </c>
      <c r="T201" s="9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9">
        <v>41804.937083333331</v>
      </c>
      <c r="T202" s="9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9">
        <v>42497.070775462969</v>
      </c>
      <c r="T203" s="9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9">
        <v>41869.798726851855</v>
      </c>
      <c r="T204" s="9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9">
        <v>42305.670914351853</v>
      </c>
      <c r="T205" s="9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9">
        <v>42144.231527777782</v>
      </c>
      <c r="T206" s="9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9">
        <v>41995.084074074075</v>
      </c>
      <c r="T207" s="9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9">
        <v>42074.219699074078</v>
      </c>
      <c r="T208" s="9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9">
        <v>41904.650578703702</v>
      </c>
      <c r="T209" s="9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9">
        <v>41991.022488425922</v>
      </c>
      <c r="T210" s="9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9">
        <v>42169.958506944444</v>
      </c>
      <c r="T211" s="9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9">
        <v>41905.636469907404</v>
      </c>
      <c r="T212" s="9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9">
        <v>41761.810150462967</v>
      </c>
      <c r="T213" s="9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9">
        <v>41865.878657407404</v>
      </c>
      <c r="T214" s="9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9">
        <v>42613.841261574074</v>
      </c>
      <c r="T215" s="9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9">
        <v>42534.933321759265</v>
      </c>
      <c r="T216" s="9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9">
        <v>42446.060694444444</v>
      </c>
      <c r="T217" s="9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9">
        <v>42421.141469907408</v>
      </c>
      <c r="T218" s="9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9">
        <v>42523.739212962959</v>
      </c>
      <c r="T219" s="9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9">
        <v>41833.951516203706</v>
      </c>
      <c r="T220" s="9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9">
        <v>42479.039212962962</v>
      </c>
      <c r="T221" s="9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9">
        <v>42235.117476851854</v>
      </c>
      <c r="T222" s="9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9">
        <v>42718.963599537034</v>
      </c>
      <c r="T223" s="9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9">
        <v>42031.666898148149</v>
      </c>
      <c r="T224" s="9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9">
        <v>42078.34520833334</v>
      </c>
      <c r="T225" s="9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9">
        <v>41905.795706018522</v>
      </c>
      <c r="T226" s="9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9">
        <v>42695.7105787037</v>
      </c>
      <c r="T227" s="9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9">
        <v>42510.938900462963</v>
      </c>
      <c r="T228" s="9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9">
        <v>42511.698101851856</v>
      </c>
      <c r="T229" s="9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9">
        <v>42041.581307870365</v>
      </c>
      <c r="T230" s="9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9">
        <v>42307.189270833333</v>
      </c>
      <c r="T231" s="9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9">
        <v>42353.761759259258</v>
      </c>
      <c r="T232" s="9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9">
        <v>42058.603877314818</v>
      </c>
      <c r="T233" s="9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9">
        <v>42304.940960648149</v>
      </c>
      <c r="T234" s="9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9">
        <v>42538.742893518516</v>
      </c>
      <c r="T235" s="9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9">
        <v>42122.732499999998</v>
      </c>
      <c r="T236" s="9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9">
        <v>42209.67288194444</v>
      </c>
      <c r="T237" s="9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9">
        <v>41990.506377314814</v>
      </c>
      <c r="T238" s="9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9">
        <v>42039.194988425923</v>
      </c>
      <c r="T239" s="9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9">
        <v>41890.086805555555</v>
      </c>
      <c r="T240" s="9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9">
        <v>42495.722187499996</v>
      </c>
      <c r="T241" s="9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9">
        <v>42570.850381944445</v>
      </c>
      <c r="T242" s="9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9">
        <v>41927.124884259261</v>
      </c>
      <c r="T243" s="9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9">
        <v>42730.903726851851</v>
      </c>
      <c r="T244" s="9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9">
        <v>42475.848067129627</v>
      </c>
      <c r="T245" s="9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9">
        <v>42188.83293981482</v>
      </c>
      <c r="T246" s="9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9">
        <v>42053.049375000002</v>
      </c>
      <c r="T247" s="9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9">
        <v>41883.916678240741</v>
      </c>
      <c r="T248" s="9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9">
        <v>42767.031678240746</v>
      </c>
      <c r="T249" s="9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9">
        <v>42029.135879629626</v>
      </c>
      <c r="T250" s="9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9">
        <v>42358.573182870372</v>
      </c>
      <c r="T251" s="9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88F06-EE91-4DA7-907F-9573CED114F7}">
  <dimension ref="A1:G14"/>
  <sheetViews>
    <sheetView workbookViewId="0">
      <selection activeCell="G5" sqref="G5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7" x14ac:dyDescent="0.25">
      <c r="B1" t="s">
        <v>8390</v>
      </c>
      <c r="C1" t="s">
        <v>8391</v>
      </c>
    </row>
    <row r="2" spans="1:7" x14ac:dyDescent="0.25">
      <c r="A2" t="s">
        <v>8386</v>
      </c>
      <c r="B2" s="17">
        <f>AVERAGE('Successful US Kickstarters'!D2:D413)</f>
        <v>5048.8786407766993</v>
      </c>
      <c r="C2" s="17">
        <f>AVERAGE('Failed US Kickstarters'!D:D)</f>
        <v>10554.212</v>
      </c>
    </row>
    <row r="3" spans="1:7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7" x14ac:dyDescent="0.2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7" x14ac:dyDescent="0.25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  <c r="E5" s="16">
        <f>B5+(1.5*B7)</f>
        <v>10250</v>
      </c>
      <c r="G5" s="6">
        <f>MIN(Kickstarter!D:D)</f>
        <v>1</v>
      </c>
    </row>
    <row r="6" spans="1:7" x14ac:dyDescent="0.25">
      <c r="A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7" x14ac:dyDescent="0.25">
      <c r="A7" t="s">
        <v>8395</v>
      </c>
      <c r="B7" s="17">
        <f>B5-B6</f>
        <v>3500</v>
      </c>
      <c r="C7" s="17">
        <f>C5-C6</f>
        <v>8000</v>
      </c>
      <c r="D7" s="16"/>
      <c r="E7" s="16">
        <f>B6-(1.5*B7)</f>
        <v>-3750</v>
      </c>
    </row>
    <row r="8" spans="1:7" x14ac:dyDescent="0.25">
      <c r="B8" s="17"/>
      <c r="C8" s="17"/>
    </row>
    <row r="9" spans="1:7" x14ac:dyDescent="0.2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7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7" x14ac:dyDescent="0.25">
      <c r="A11" t="s">
        <v>8392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7" x14ac:dyDescent="0.25">
      <c r="A12" t="s">
        <v>8393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7" x14ac:dyDescent="0.25">
      <c r="A13" t="s">
        <v>8394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7" x14ac:dyDescent="0.25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D51C5-E93C-40D6-86A2-BC34FCA84BEF}">
  <dimension ref="A1:T413"/>
  <sheetViews>
    <sheetView workbookViewId="0">
      <selection activeCell="B2" sqref="B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13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9">
        <v>42646.092812499999</v>
      </c>
      <c r="T2" s="9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9">
        <v>42430.040798611109</v>
      </c>
      <c r="T3" s="9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9">
        <v>42238.13282407407</v>
      </c>
      <c r="T4" s="9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9">
        <v>41850.400937500002</v>
      </c>
      <c r="T5" s="9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9">
        <v>42753.205625000002</v>
      </c>
      <c r="T6" s="9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9">
        <v>42155.920219907406</v>
      </c>
      <c r="T7" s="9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9">
        <v>42157.591064814813</v>
      </c>
      <c r="T8" s="9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9">
        <v>42676.065150462964</v>
      </c>
      <c r="T9" s="9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9">
        <v>42473.007037037038</v>
      </c>
      <c r="T10" s="9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9">
        <v>42282.768414351856</v>
      </c>
      <c r="T11" s="9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9">
        <v>42473.794710648144</v>
      </c>
      <c r="T12" s="9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9">
        <v>42712.23474537037</v>
      </c>
      <c r="T13" s="9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9">
        <v>42561.154664351852</v>
      </c>
      <c r="T14" s="9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9">
        <v>42709.134780092587</v>
      </c>
      <c r="T15" s="9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9">
        <v>42086.614942129629</v>
      </c>
      <c r="T16" s="9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9">
        <v>42064.652673611112</v>
      </c>
      <c r="T17" s="9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9">
        <v>42292.701053240744</v>
      </c>
      <c r="T18" s="9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9">
        <v>42461.747199074074</v>
      </c>
      <c r="T19" s="9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9">
        <v>42169.814340277779</v>
      </c>
      <c r="T20" s="9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9">
        <v>42483.675208333334</v>
      </c>
      <c r="T21" s="9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9">
        <v>42195.749745370369</v>
      </c>
      <c r="T22" s="9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9">
        <v>42675.057997685188</v>
      </c>
      <c r="T23" s="9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9">
        <v>42018.94159722222</v>
      </c>
      <c r="T24" s="9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9">
        <v>42026.924976851849</v>
      </c>
      <c r="T25" s="9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9">
        <v>41920.787534722222</v>
      </c>
      <c r="T26" s="9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9">
        <v>42558.189432870371</v>
      </c>
      <c r="T27" s="9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9">
        <v>41808.198518518519</v>
      </c>
      <c r="T28" s="9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9">
        <v>42550.701886574068</v>
      </c>
      <c r="T29" s="9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9">
        <v>42056.013124999998</v>
      </c>
      <c r="T30" s="9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9">
        <v>42016.938692129625</v>
      </c>
      <c r="T31" s="9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9">
        <v>42591.899988425925</v>
      </c>
      <c r="T32" s="9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9">
        <v>42183.231006944443</v>
      </c>
      <c r="T33" s="9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9">
        <v>41780.525937500002</v>
      </c>
      <c r="T34" s="9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9">
        <v>42158.065694444449</v>
      </c>
      <c r="T35" s="9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9">
        <v>42154.873124999998</v>
      </c>
      <c r="T36" s="9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9">
        <v>42208.84646990741</v>
      </c>
      <c r="T37" s="9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9">
        <v>42451.496817129635</v>
      </c>
      <c r="T38" s="9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9">
        <v>41759.13962962963</v>
      </c>
      <c r="T39" s="9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9">
        <v>42693.742604166662</v>
      </c>
      <c r="T40" s="9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9">
        <v>42250.598217592589</v>
      </c>
      <c r="T41" s="9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9">
        <v>42060.683935185181</v>
      </c>
      <c r="T42" s="9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9">
        <v>42136.270787037036</v>
      </c>
      <c r="T43" s="9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9">
        <v>42171.034861111111</v>
      </c>
      <c r="T44" s="9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9">
        <v>42494.683634259258</v>
      </c>
      <c r="T45" s="9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9">
        <v>41758.839675925927</v>
      </c>
      <c r="T46" s="9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9">
        <v>42171.824884259258</v>
      </c>
      <c r="T47" s="9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9">
        <v>42268.127696759257</v>
      </c>
      <c r="T48" s="9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9">
        <v>42746.261782407411</v>
      </c>
      <c r="T49" s="9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9">
        <v>41842.607592592591</v>
      </c>
      <c r="T50" s="9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9">
        <v>41853.240208333329</v>
      </c>
      <c r="T51" s="9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9">
        <v>42061.212488425925</v>
      </c>
      <c r="T52" s="9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9">
        <v>42036.24428240741</v>
      </c>
      <c r="T53" s="9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9">
        <v>42157.470185185186</v>
      </c>
      <c r="T54" s="9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9">
        <v>41827.909942129627</v>
      </c>
      <c r="T55" s="9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9">
        <v>42162.729548611111</v>
      </c>
      <c r="T56" s="9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9">
        <v>42233.738564814819</v>
      </c>
      <c r="T57" s="9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9">
        <v>42042.197824074072</v>
      </c>
      <c r="T58" s="9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9">
        <v>42585.523842592593</v>
      </c>
      <c r="T59" s="9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9">
        <v>41808.669571759259</v>
      </c>
      <c r="T60" s="9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9">
        <v>41852.658310185187</v>
      </c>
      <c r="T61" s="9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9">
        <v>42694.110185185185</v>
      </c>
      <c r="T62" s="9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9">
        <v>42341.818379629629</v>
      </c>
      <c r="T63" s="9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9">
        <v>41880.061006944445</v>
      </c>
      <c r="T64" s="9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9">
        <v>41941.683865740742</v>
      </c>
      <c r="T65" s="9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9">
        <v>42026.88118055556</v>
      </c>
      <c r="T66" s="9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9">
        <v>41922.640590277777</v>
      </c>
      <c r="T67" s="9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9">
        <v>41993.824340277773</v>
      </c>
      <c r="T68" s="9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9">
        <v>42219.915856481486</v>
      </c>
      <c r="T69" s="9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9">
        <v>41909.969386574077</v>
      </c>
      <c r="T70" s="9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9">
        <v>41891.665324074071</v>
      </c>
      <c r="T71" s="9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9">
        <v>41226.017361111109</v>
      </c>
      <c r="T72" s="9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9">
        <v>40478.263923611114</v>
      </c>
      <c r="T73" s="9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9">
        <v>41862.83997685185</v>
      </c>
      <c r="T74" s="9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9">
        <v>40633.154363425929</v>
      </c>
      <c r="T75" s="9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9">
        <v>40970.875671296293</v>
      </c>
      <c r="T76" s="9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9">
        <v>41026.953055555554</v>
      </c>
      <c r="T77" s="9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9">
        <v>41829.788252314815</v>
      </c>
      <c r="T78" s="9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9">
        <v>41447.839722222219</v>
      </c>
      <c r="T79" s="9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9">
        <v>40884.066678240742</v>
      </c>
      <c r="T80" s="9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9">
        <v>41841.26489583333</v>
      </c>
      <c r="T81" s="9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9">
        <v>41799.685902777775</v>
      </c>
      <c r="T82" s="9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9">
        <v>41775.753761574073</v>
      </c>
      <c r="T83" s="9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9">
        <v>41766.80572916667</v>
      </c>
      <c r="T84" s="9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9">
        <v>40644.159259259257</v>
      </c>
      <c r="T85" s="9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9">
        <v>41940.69158564815</v>
      </c>
      <c r="T86" s="9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9">
        <v>41839.175706018519</v>
      </c>
      <c r="T87" s="9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9">
        <v>41772.105937500004</v>
      </c>
      <c r="T88" s="9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9">
        <v>41591.737974537034</v>
      </c>
      <c r="T89" s="9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9">
        <v>41789.080370370371</v>
      </c>
      <c r="T90" s="9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9">
        <v>40923.729953703703</v>
      </c>
      <c r="T91" s="9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9">
        <v>41878.878379629627</v>
      </c>
      <c r="T92" s="9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9">
        <v>41862.864675925928</v>
      </c>
      <c r="T93" s="9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9">
        <v>40531.886886574073</v>
      </c>
      <c r="T94" s="9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9">
        <v>41477.930914351848</v>
      </c>
      <c r="T95" s="9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9">
        <v>41781.666770833333</v>
      </c>
      <c r="T96" s="9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9">
        <v>41375.702210648145</v>
      </c>
      <c r="T97" s="9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9">
        <v>40883.949317129627</v>
      </c>
      <c r="T98" s="9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9">
        <v>41491.79478009259</v>
      </c>
      <c r="T99" s="9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9">
        <v>41791.993414351848</v>
      </c>
      <c r="T100" s="9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9">
        <v>41835.666354166664</v>
      </c>
      <c r="T101" s="9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9">
        <v>41827.605057870373</v>
      </c>
      <c r="T102" s="9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9">
        <v>41778.637245370373</v>
      </c>
      <c r="T103" s="9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9">
        <v>41013.936562499999</v>
      </c>
      <c r="T104" s="9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9">
        <v>41834.586574074077</v>
      </c>
      <c r="T105" s="9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9">
        <v>41829.795729166668</v>
      </c>
      <c r="T106" s="9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9">
        <v>42219.665173611109</v>
      </c>
      <c r="T107" s="9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9">
        <v>42648.546111111107</v>
      </c>
      <c r="T108" s="9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9">
        <v>42050.983182870375</v>
      </c>
      <c r="T109" s="9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9">
        <v>42772.833379629628</v>
      </c>
      <c r="T110" s="9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9">
        <v>42270.582141203704</v>
      </c>
      <c r="T111" s="9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9">
        <v>42206.835370370376</v>
      </c>
      <c r="T112" s="9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9">
        <v>42697.850844907407</v>
      </c>
      <c r="T113" s="9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9">
        <v>42503.559467592597</v>
      </c>
      <c r="T114" s="9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9">
        <v>42323.70930555556</v>
      </c>
      <c r="T115" s="9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9">
        <v>41933.291643518518</v>
      </c>
      <c r="T116" s="9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9">
        <v>41898.168125000004</v>
      </c>
      <c r="T117" s="9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9">
        <v>42446.943831018521</v>
      </c>
      <c r="T118" s="9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9">
        <v>42463.81385416667</v>
      </c>
      <c r="T119" s="9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9">
        <v>42766.805034722223</v>
      </c>
      <c r="T120" s="9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9">
        <v>42522.347812499997</v>
      </c>
      <c r="T121" s="9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9">
        <v>42702.917048611111</v>
      </c>
      <c r="T122" s="9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9">
        <v>42252.474351851852</v>
      </c>
      <c r="T123" s="9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9">
        <v>41893.324884259258</v>
      </c>
      <c r="T124" s="9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9">
        <v>41871.755694444444</v>
      </c>
      <c r="T125" s="9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9">
        <v>42262.096782407403</v>
      </c>
      <c r="T126" s="9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9">
        <v>42135.60020833333</v>
      </c>
      <c r="T127" s="9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9">
        <v>42230.472222222219</v>
      </c>
      <c r="T128" s="9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9">
        <v>42068.888391203705</v>
      </c>
      <c r="T129" s="9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9">
        <v>42145.746689814812</v>
      </c>
      <c r="T130" s="9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9">
        <v>41918.742175925923</v>
      </c>
      <c r="T131" s="9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9">
        <v>42146.731087962966</v>
      </c>
      <c r="T132" s="9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9">
        <v>42602.576712962968</v>
      </c>
      <c r="T133" s="9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9">
        <v>42144.573807870373</v>
      </c>
      <c r="T134" s="9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9">
        <v>41982.887280092589</v>
      </c>
      <c r="T135" s="9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9">
        <v>42614.760937500003</v>
      </c>
      <c r="T136" s="9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9">
        <v>42303.672662037032</v>
      </c>
      <c r="T137" s="9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9">
        <v>42171.725416666668</v>
      </c>
      <c r="T138" s="9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9">
        <v>41964.315532407403</v>
      </c>
      <c r="T139" s="9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9">
        <v>42284.516064814816</v>
      </c>
      <c r="T140" s="9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9">
        <v>42016.800208333334</v>
      </c>
      <c r="T141" s="9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9">
        <v>42136.536134259266</v>
      </c>
      <c r="T142" s="9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9">
        <v>42172.757638888885</v>
      </c>
      <c r="T143" s="9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9">
        <v>42590.90425925926</v>
      </c>
      <c r="T144" s="9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9">
        <v>42284.500104166669</v>
      </c>
      <c r="T145" s="9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9">
        <v>42611.801412037035</v>
      </c>
      <c r="T146" s="9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9">
        <v>42400.704537037032</v>
      </c>
      <c r="T147" s="9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9">
        <v>42017.88045138889</v>
      </c>
      <c r="T148" s="9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9">
        <v>42431.102534722217</v>
      </c>
      <c r="T149" s="9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9">
        <v>42121.756921296299</v>
      </c>
      <c r="T150" s="9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9">
        <v>42219.019733796296</v>
      </c>
      <c r="T151" s="9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9">
        <v>42445.19430555556</v>
      </c>
      <c r="T152" s="9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9">
        <v>42380.884872685187</v>
      </c>
      <c r="T153" s="9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9">
        <v>42762.942430555559</v>
      </c>
      <c r="T154" s="9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9">
        <v>42567.840069444443</v>
      </c>
      <c r="T155" s="9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9">
        <v>42232.702546296292</v>
      </c>
      <c r="T156" s="9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9">
        <v>42239.957962962959</v>
      </c>
      <c r="T157" s="9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9">
        <v>42261.917395833334</v>
      </c>
      <c r="T158" s="9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9">
        <v>42102.743773148148</v>
      </c>
      <c r="T159" s="9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9">
        <v>42538.73583333334</v>
      </c>
      <c r="T160" s="9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9">
        <v>42056.65143518518</v>
      </c>
      <c r="T161" s="9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9">
        <v>42696.624444444446</v>
      </c>
      <c r="T162" s="9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9">
        <v>42186.855879629627</v>
      </c>
      <c r="T163" s="9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9">
        <v>42493.219236111108</v>
      </c>
      <c r="T164" s="9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9">
        <v>42475.057164351849</v>
      </c>
      <c r="T165" s="9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9">
        <v>42452.876909722225</v>
      </c>
      <c r="T166" s="9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9">
        <v>42253.928530092591</v>
      </c>
      <c r="T167" s="9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9">
        <v>42264.29178240741</v>
      </c>
      <c r="T168" s="9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9">
        <v>42664.809560185182</v>
      </c>
      <c r="T169" s="9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9">
        <v>42382.244409722218</v>
      </c>
      <c r="T170" s="9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9">
        <v>41826.871238425927</v>
      </c>
      <c r="T171" s="9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9">
        <v>42499.039629629624</v>
      </c>
      <c r="T172" s="9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9">
        <v>42513.045798611114</v>
      </c>
      <c r="T173" s="9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9">
        <v>41914.100289351853</v>
      </c>
      <c r="T174" s="9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9">
        <v>42521.010370370372</v>
      </c>
      <c r="T175" s="9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9">
        <v>42041.714178240742</v>
      </c>
      <c r="T176" s="9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9">
        <v>41822.57503472222</v>
      </c>
      <c r="T177" s="9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9">
        <v>42248.697754629626</v>
      </c>
      <c r="T178" s="9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9">
        <v>41809.860300925924</v>
      </c>
      <c r="T179" s="9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9">
        <v>42148.676851851851</v>
      </c>
      <c r="T180" s="9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9">
        <v>42185.521087962959</v>
      </c>
      <c r="T181" s="9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9">
        <v>42769.574999999997</v>
      </c>
      <c r="T182" s="9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9">
        <v>42549.665717592594</v>
      </c>
      <c r="T183" s="9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9">
        <v>42685.974004629628</v>
      </c>
      <c r="T184" s="9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9">
        <v>42062.296412037031</v>
      </c>
      <c r="T185" s="9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9">
        <v>41851.200150462959</v>
      </c>
      <c r="T186" s="9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9">
        <v>42053.106111111112</v>
      </c>
      <c r="T187" s="9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9">
        <v>42054.024421296301</v>
      </c>
      <c r="T188" s="9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9">
        <v>42466.558796296296</v>
      </c>
      <c r="T189" s="9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9">
        <v>42513.110787037032</v>
      </c>
      <c r="T190" s="9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9">
        <v>42270.7269212963</v>
      </c>
      <c r="T191" s="9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9">
        <v>41932.311099537037</v>
      </c>
      <c r="T192" s="9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9">
        <v>42746.057106481487</v>
      </c>
      <c r="T193" s="9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9">
        <v>41866.025347222225</v>
      </c>
      <c r="T194" s="9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9">
        <v>42056.091631944444</v>
      </c>
      <c r="T195" s="9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9">
        <v>41851.771354166667</v>
      </c>
      <c r="T196" s="9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9">
        <v>42321.101759259262</v>
      </c>
      <c r="T197" s="9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9">
        <v>42107.067557870367</v>
      </c>
      <c r="T198" s="9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9">
        <v>41969.199756944443</v>
      </c>
      <c r="T199" s="9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9">
        <v>42690.334317129629</v>
      </c>
      <c r="T200" s="9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9">
        <v>42312.874594907407</v>
      </c>
      <c r="T201" s="9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9">
        <v>41855.548101851848</v>
      </c>
      <c r="T202" s="9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9">
        <v>42059.701319444444</v>
      </c>
      <c r="T203" s="9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9">
        <v>41937.95344907407</v>
      </c>
      <c r="T204" s="9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9">
        <v>42044.184988425928</v>
      </c>
      <c r="T205" s="9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9">
        <v>42524.782638888893</v>
      </c>
      <c r="T206" s="9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9">
        <v>42292.087592592594</v>
      </c>
      <c r="T207" s="9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9">
        <v>41953.8675</v>
      </c>
      <c r="T208" s="9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9">
        <v>41946.644745370373</v>
      </c>
      <c r="T209" s="9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9">
        <v>41947.762592592589</v>
      </c>
      <c r="T210" s="9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9">
        <v>42494.563449074078</v>
      </c>
      <c r="T211" s="9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9">
        <v>41815.774826388886</v>
      </c>
      <c r="T212" s="9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9">
        <v>41830.545694444445</v>
      </c>
      <c r="T213" s="9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9">
        <v>41923.921643518523</v>
      </c>
      <c r="T214" s="9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9">
        <v>41764.44663194444</v>
      </c>
      <c r="T215" s="9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9">
        <v>41941.75203703704</v>
      </c>
      <c r="T216" s="9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9">
        <v>41834.953865740739</v>
      </c>
      <c r="T217" s="9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9">
        <v>42290.61855324074</v>
      </c>
      <c r="T218" s="9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9">
        <v>42152.503495370373</v>
      </c>
      <c r="T219" s="9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9">
        <v>41791.492777777778</v>
      </c>
      <c r="T220" s="9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9">
        <v>41808.991944444446</v>
      </c>
      <c r="T221" s="9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9">
        <v>42500.041550925926</v>
      </c>
      <c r="T222" s="9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9">
        <v>42265.022824074069</v>
      </c>
      <c r="T223" s="9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9">
        <v>42053.733078703706</v>
      </c>
      <c r="T224" s="9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9">
        <v>42675.832465277781</v>
      </c>
      <c r="T225" s="9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9">
        <v>42467.144166666665</v>
      </c>
      <c r="T226" s="9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9">
        <v>41894.91375</v>
      </c>
      <c r="T227" s="9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9">
        <v>41752.83457175926</v>
      </c>
      <c r="T228" s="9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9">
        <v>42037.791238425925</v>
      </c>
      <c r="T229" s="9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9">
        <v>42088.911354166667</v>
      </c>
      <c r="T230" s="9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9">
        <v>42018.676898148144</v>
      </c>
      <c r="T231" s="9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9">
        <v>41884.617314814815</v>
      </c>
      <c r="T232" s="9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9">
        <v>41884.056747685187</v>
      </c>
      <c r="T233" s="9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9">
        <v>41839.730937500004</v>
      </c>
      <c r="T234" s="9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9">
        <v>42380.581180555557</v>
      </c>
      <c r="T235" s="9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9">
        <v>41776.063136574077</v>
      </c>
      <c r="T236" s="9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9">
        <v>41800.380428240744</v>
      </c>
      <c r="T237" s="9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9">
        <v>42572.61681712963</v>
      </c>
      <c r="T238" s="9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9">
        <v>41851.541585648149</v>
      </c>
      <c r="T239" s="9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9">
        <v>42205.710879629631</v>
      </c>
      <c r="T240" s="9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9">
        <v>42374.911226851851</v>
      </c>
      <c r="T241" s="9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9">
        <v>41809.12300925926</v>
      </c>
      <c r="T242" s="9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9">
        <v>42294.429641203707</v>
      </c>
      <c r="T243" s="9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9">
        <v>42124.841111111105</v>
      </c>
      <c r="T244" s="9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9">
        <v>41861.524837962963</v>
      </c>
      <c r="T245" s="9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9">
        <v>42402.889027777783</v>
      </c>
      <c r="T246" s="9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9">
        <v>41960.119085648148</v>
      </c>
      <c r="T247" s="9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9">
        <v>42532.052523148144</v>
      </c>
      <c r="T248" s="9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9">
        <v>42088.723692129628</v>
      </c>
      <c r="T249" s="9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9">
        <v>41820.639189814814</v>
      </c>
      <c r="T250" s="9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9">
        <v>42626.7503125</v>
      </c>
      <c r="T251" s="9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9">
        <v>41821.205636574072</v>
      </c>
      <c r="T252" s="9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9">
        <v>42016.706678240742</v>
      </c>
      <c r="T253" s="9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9">
        <v>42011.202581018515</v>
      </c>
      <c r="T254" s="9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9">
        <v>42643.632858796293</v>
      </c>
      <c r="T255" s="9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9">
        <v>42179.898472222223</v>
      </c>
      <c r="T256" s="9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9">
        <v>42575.130057870367</v>
      </c>
      <c r="T257" s="9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9">
        <v>42420.019097222219</v>
      </c>
      <c r="T258" s="9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9">
        <v>42053.671666666662</v>
      </c>
      <c r="T259" s="9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9">
        <v>42605.765381944439</v>
      </c>
      <c r="T260" s="9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9">
        <v>42458.641724537039</v>
      </c>
      <c r="T261" s="9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9">
        <v>42529.022013888884</v>
      </c>
      <c r="T262" s="9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9">
        <v>41928.170497685183</v>
      </c>
      <c r="T263" s="9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9">
        <v>42062.834444444445</v>
      </c>
      <c r="T264" s="9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9">
        <v>41921.279976851853</v>
      </c>
      <c r="T265" s="9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9">
        <v>42128.736608796295</v>
      </c>
      <c r="T266" s="9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9">
        <v>42053.916921296302</v>
      </c>
      <c r="T267" s="9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9">
        <v>42171.317442129628</v>
      </c>
      <c r="T268" s="9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9">
        <v>41793.668761574074</v>
      </c>
      <c r="T269" s="9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9">
        <v>42506.760405092587</v>
      </c>
      <c r="T270" s="9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9">
        <v>42372.693055555559</v>
      </c>
      <c r="T271" s="9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9">
        <v>42126.87501157407</v>
      </c>
      <c r="T272" s="9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9">
        <v>42087.768055555556</v>
      </c>
      <c r="T273" s="9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9">
        <v>42443.802361111113</v>
      </c>
      <c r="T274" s="9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9">
        <v>42121.249814814815</v>
      </c>
      <c r="T275" s="9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9">
        <v>42268.009224537032</v>
      </c>
      <c r="T276" s="9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9">
        <v>41848.866157407407</v>
      </c>
      <c r="T277" s="9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9">
        <v>42689.214988425927</v>
      </c>
      <c r="T278" s="9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9">
        <v>42584.846828703703</v>
      </c>
      <c r="T279" s="9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9">
        <v>42511.741944444439</v>
      </c>
      <c r="T280" s="9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9">
        <v>42132.036168981482</v>
      </c>
      <c r="T281" s="9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9">
        <v>42419.91942129629</v>
      </c>
      <c r="T282" s="9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9">
        <v>42430.839398148149</v>
      </c>
      <c r="T283" s="9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9">
        <v>42297.748738425929</v>
      </c>
      <c r="T284" s="9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9">
        <v>41760.935706018521</v>
      </c>
      <c r="T285" s="9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9">
        <v>41829.734259259261</v>
      </c>
      <c r="T286" s="9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9">
        <v>42491.92288194444</v>
      </c>
      <c r="T287" s="9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9">
        <v>41950.859560185185</v>
      </c>
      <c r="T288" s="9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9">
        <v>41802.62090277778</v>
      </c>
      <c r="T289" s="9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9">
        <v>41781.096203703702</v>
      </c>
      <c r="T290" s="9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9">
        <v>42020.846666666665</v>
      </c>
      <c r="T291" s="9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9">
        <v>42125.772812499999</v>
      </c>
      <c r="T292" s="9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9">
        <v>41856.010069444441</v>
      </c>
      <c r="T293" s="9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9">
        <v>41893.783553240741</v>
      </c>
      <c r="T294" s="9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9">
        <v>41881.361342592594</v>
      </c>
      <c r="T295" s="9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9">
        <v>41880.76357638889</v>
      </c>
      <c r="T296" s="9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9">
        <v>42214.6956712963</v>
      </c>
      <c r="T297" s="9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9">
        <v>42460.335312499999</v>
      </c>
      <c r="T298" s="9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9">
        <v>42167.023206018523</v>
      </c>
      <c r="T299" s="9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9">
        <v>42177.761782407411</v>
      </c>
      <c r="T300" s="9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9">
        <v>42521.654328703706</v>
      </c>
      <c r="T301" s="9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9">
        <v>41884.599849537037</v>
      </c>
      <c r="T302" s="9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9">
        <v>42289.761192129634</v>
      </c>
      <c r="T303" s="9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9">
        <v>42243.6252662037</v>
      </c>
      <c r="T304" s="9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9">
        <v>42600.756041666667</v>
      </c>
      <c r="T305" s="9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9">
        <v>41829.599791666667</v>
      </c>
      <c r="T306" s="9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9">
        <v>42040.831678240742</v>
      </c>
      <c r="T307" s="9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9">
        <v>42075.807395833333</v>
      </c>
      <c r="T308" s="9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9">
        <v>42073.660694444443</v>
      </c>
      <c r="T309" s="9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9">
        <v>42480.078715277778</v>
      </c>
      <c r="T310" s="9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9">
        <v>42411.942291666666</v>
      </c>
      <c r="T311" s="9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9">
        <v>41753.515856481477</v>
      </c>
      <c r="T312" s="9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9">
        <v>42196.028703703705</v>
      </c>
      <c r="T313" s="9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9">
        <v>42016.050451388888</v>
      </c>
      <c r="T314" s="9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9">
        <v>41730.276747685188</v>
      </c>
      <c r="T315" s="9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9">
        <v>42203.680300925931</v>
      </c>
      <c r="T316" s="9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9">
        <v>41974.743148148147</v>
      </c>
      <c r="T317" s="9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9">
        <v>41869.740671296298</v>
      </c>
      <c r="T318" s="9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9">
        <v>41982.688611111109</v>
      </c>
      <c r="T319" s="9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9">
        <v>41976.331979166673</v>
      </c>
      <c r="T320" s="9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9">
        <v>41926.942685185182</v>
      </c>
      <c r="T321" s="9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9">
        <v>42561.783877314811</v>
      </c>
      <c r="T322" s="9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9">
        <v>42649.54923611111</v>
      </c>
      <c r="T323" s="9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9">
        <v>42093.786840277782</v>
      </c>
      <c r="T324" s="9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9">
        <v>42026.176180555558</v>
      </c>
      <c r="T325" s="9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9">
        <v>42451.095856481479</v>
      </c>
      <c r="T326" s="9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9">
        <v>42418.425983796296</v>
      </c>
      <c r="T327" s="9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9">
        <v>41964.716319444444</v>
      </c>
      <c r="T328" s="9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9">
        <v>42576.697569444441</v>
      </c>
      <c r="T329" s="9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9">
        <v>42125.647534722222</v>
      </c>
      <c r="T330" s="9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9">
        <v>42003.948425925926</v>
      </c>
      <c r="T331" s="9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9">
        <v>41988.829942129625</v>
      </c>
      <c r="T332" s="9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9">
        <v>41974.898599537039</v>
      </c>
      <c r="T333" s="9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9">
        <v>42592.066921296297</v>
      </c>
      <c r="T334" s="9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9">
        <v>42050.008368055554</v>
      </c>
      <c r="T335" s="9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9">
        <v>42417.585532407407</v>
      </c>
      <c r="T336" s="9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9">
        <v>41866.79886574074</v>
      </c>
      <c r="T337" s="9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9">
        <v>42220.79487268519</v>
      </c>
      <c r="T338" s="9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9">
        <v>42628.849120370374</v>
      </c>
      <c r="T339" s="9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9">
        <v>42447.894432870366</v>
      </c>
      <c r="T340" s="9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9">
        <v>42283.864351851851</v>
      </c>
      <c r="T341" s="9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9">
        <v>42483.015694444446</v>
      </c>
      <c r="T342" s="9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9">
        <v>41788.58997685185</v>
      </c>
      <c r="T343" s="9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9">
        <v>42144.041851851856</v>
      </c>
      <c r="T344" s="9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9">
        <v>42661.132245370376</v>
      </c>
      <c r="T345" s="9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9">
        <v>42037.938206018516</v>
      </c>
      <c r="T346" s="9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9">
        <v>42619.935694444444</v>
      </c>
      <c r="T347" s="9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9">
        <v>41877.221886574072</v>
      </c>
      <c r="T348" s="9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9">
        <v>41828.736921296295</v>
      </c>
      <c r="T349" s="9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9">
        <v>42545.774189814809</v>
      </c>
      <c r="T350" s="9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9">
        <v>42460.741747685184</v>
      </c>
      <c r="T351" s="9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9">
        <v>41887.292187500003</v>
      </c>
      <c r="T352" s="9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9">
        <v>41828.646319444444</v>
      </c>
      <c r="T353" s="9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9">
        <v>42173.803217592591</v>
      </c>
      <c r="T354" s="9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9">
        <v>41775.858564814815</v>
      </c>
      <c r="T355" s="9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9">
        <v>42055.277199074073</v>
      </c>
      <c r="T356" s="9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9">
        <v>42447.896666666667</v>
      </c>
      <c r="T357" s="9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9">
        <v>42523.248715277776</v>
      </c>
      <c r="T358" s="9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9">
        <v>41822.90488425926</v>
      </c>
      <c r="T359" s="9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9">
        <v>42185.556157407409</v>
      </c>
      <c r="T360" s="9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9">
        <v>41820.62809027778</v>
      </c>
      <c r="T361" s="9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9">
        <v>41876.815787037034</v>
      </c>
      <c r="T362" s="9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9">
        <v>41802.574282407404</v>
      </c>
      <c r="T363" s="9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9">
        <v>41786.761354166665</v>
      </c>
      <c r="T364" s="9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9">
        <v>42627.454097222217</v>
      </c>
      <c r="T365" s="9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9">
        <v>42374.651504629626</v>
      </c>
      <c r="T366" s="9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9">
        <v>41772.685393518521</v>
      </c>
      <c r="T367" s="9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9">
        <v>42633.116851851853</v>
      </c>
      <c r="T368" s="9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9">
        <v>42219.180393518516</v>
      </c>
      <c r="T369" s="9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9">
        <v>41753.593275462961</v>
      </c>
      <c r="T370" s="9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9">
        <v>42230.662731481483</v>
      </c>
      <c r="T371" s="9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9">
        <v>41787.218229166669</v>
      </c>
      <c r="T372" s="9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9">
        <v>42147.826840277776</v>
      </c>
      <c r="T373" s="9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9">
        <v>41940.598182870373</v>
      </c>
      <c r="T374" s="9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9">
        <v>42020.700567129628</v>
      </c>
      <c r="T375" s="9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9">
        <v>41891.96503472222</v>
      </c>
      <c r="T376" s="9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9">
        <v>42490.133877314816</v>
      </c>
      <c r="T377" s="9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9">
        <v>41995.870486111111</v>
      </c>
      <c r="T378" s="9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9">
        <v>42401.806562500002</v>
      </c>
      <c r="T379" s="9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9">
        <v>41897.602037037039</v>
      </c>
      <c r="T380" s="9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9">
        <v>41882.585648148146</v>
      </c>
      <c r="T381" s="9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9">
        <v>42556.504490740743</v>
      </c>
      <c r="T382" s="9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9">
        <v>41792.542986111112</v>
      </c>
      <c r="T383" s="9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9">
        <v>41879.913761574076</v>
      </c>
      <c r="T384" s="9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9">
        <v>42552.048356481479</v>
      </c>
      <c r="T385" s="9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9">
        <v>41810.142199074071</v>
      </c>
      <c r="T386" s="9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9">
        <v>42072.576249999998</v>
      </c>
      <c r="T387" s="9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9">
        <v>41779.724224537036</v>
      </c>
      <c r="T388" s="9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9">
        <v>42134.172071759262</v>
      </c>
      <c r="T389" s="9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9">
        <v>42505.738032407404</v>
      </c>
      <c r="T390" s="9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9">
        <v>42118.556331018524</v>
      </c>
      <c r="T391" s="9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9">
        <v>42360.887835648144</v>
      </c>
      <c r="T392" s="9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9">
        <v>42165.993125000001</v>
      </c>
      <c r="T393" s="9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9">
        <v>41927.936157407406</v>
      </c>
      <c r="T394" s="9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9">
        <v>42462.140868055561</v>
      </c>
      <c r="T395" s="9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9">
        <v>42632.348310185189</v>
      </c>
      <c r="T396" s="9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9">
        <v>42054.849050925928</v>
      </c>
      <c r="T397" s="9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9">
        <v>42497.275706018518</v>
      </c>
      <c r="T398" s="9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9">
        <v>42058.904074074075</v>
      </c>
      <c r="T399" s="9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9">
        <v>41807.690081018518</v>
      </c>
      <c r="T400" s="9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9">
        <v>42284.69694444444</v>
      </c>
      <c r="T401" s="9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9">
        <v>42045.84238425926</v>
      </c>
      <c r="T402" s="9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9">
        <v>42184.209537037037</v>
      </c>
      <c r="T403" s="9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9">
        <v>42341.180636574078</v>
      </c>
      <c r="T404" s="9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9">
        <v>42170.910231481481</v>
      </c>
      <c r="T405" s="9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9">
        <v>42151.069606481484</v>
      </c>
      <c r="T406" s="9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9">
        <v>41944.527627314819</v>
      </c>
      <c r="T407" s="9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9">
        <v>42593.865405092598</v>
      </c>
      <c r="T408" s="9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9">
        <v>42503.740868055553</v>
      </c>
      <c r="T409" s="9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9">
        <v>41927.848900462966</v>
      </c>
      <c r="T410" s="9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9">
        <v>42375.114988425921</v>
      </c>
      <c r="T411" s="9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9">
        <v>42553.926527777774</v>
      </c>
      <c r="T412" s="9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9">
        <v>42155.142638888887</v>
      </c>
      <c r="T413" s="9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0ACB4-6C54-460E-804C-BE609A051C04}">
  <dimension ref="A1:F19"/>
  <sheetViews>
    <sheetView workbookViewId="0">
      <selection activeCell="A20" sqref="A20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5">
      <c r="A2" t="s">
        <v>3473</v>
      </c>
      <c r="B2" t="str">
        <f>VLOOKUP(A2,Kickstarter!$B:$C,2,FALSE)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8382</v>
      </c>
      <c r="B4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VLOOKUP(A5,Kickstarter!$B:$C,2,FALSE)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  <c r="E6">
        <f>VLOOKUP(A6,Kickstarter!B:P,15,FALSE)</f>
        <v>36.61</v>
      </c>
      <c r="F6">
        <f>VLOOKUP(A6,Kickstarter!B:P,11,FALSE)</f>
        <v>113</v>
      </c>
    </row>
    <row r="11" spans="1:6" x14ac:dyDescent="0.25">
      <c r="A11">
        <v>70</v>
      </c>
      <c r="C11">
        <f>AVERAGE(A11:A20)</f>
        <v>79.666666666666671</v>
      </c>
    </row>
    <row r="12" spans="1:6" x14ac:dyDescent="0.25">
      <c r="A12">
        <v>71</v>
      </c>
      <c r="C12">
        <f>MEDIAN(A11:A20)</f>
        <v>79</v>
      </c>
    </row>
    <row r="13" spans="1:6" x14ac:dyDescent="0.25">
      <c r="A13">
        <v>77</v>
      </c>
      <c r="C13">
        <f>MODE(A11:A20)</f>
        <v>79</v>
      </c>
    </row>
    <row r="14" spans="1:6" x14ac:dyDescent="0.25">
      <c r="A14">
        <v>79</v>
      </c>
    </row>
    <row r="15" spans="1:6" x14ac:dyDescent="0.25">
      <c r="A15">
        <v>79</v>
      </c>
    </row>
    <row r="16" spans="1:6" x14ac:dyDescent="0.25">
      <c r="A16">
        <v>82</v>
      </c>
    </row>
    <row r="17" spans="1:1" x14ac:dyDescent="0.25">
      <c r="A17">
        <v>83</v>
      </c>
    </row>
    <row r="18" spans="1:1" x14ac:dyDescent="0.25">
      <c r="A18">
        <v>86</v>
      </c>
    </row>
    <row r="19" spans="1:1" x14ac:dyDescent="0.25">
      <c r="A19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Stats</vt:lpstr>
      <vt:lpstr>Outcomes Based on Launch Date</vt:lpstr>
      <vt:lpstr>Failed US Kickstarters</vt:lpstr>
      <vt:lpstr>Descriptive Statistics</vt:lpstr>
      <vt:lpstr>Successful US Kickstarters</vt:lpstr>
      <vt:lpstr>Edinburgh Research</vt:lpstr>
      <vt:lpstr>Box and Whisper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Cavazos</cp:lastModifiedBy>
  <dcterms:created xsi:type="dcterms:W3CDTF">2017-04-20T15:17:24Z</dcterms:created>
  <dcterms:modified xsi:type="dcterms:W3CDTF">2022-09-02T02:03:25Z</dcterms:modified>
</cp:coreProperties>
</file>