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excel_avancado_40\aula02\"/>
    </mc:Choice>
  </mc:AlternateContent>
  <xr:revisionPtr revIDLastSave="0" documentId="13_ncr:1_{892966E9-1E1E-4A4D-9F4C-7A5F80404E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Semestre" sheetId="1" r:id="rId1"/>
    <sheet name="Regiões" sheetId="4" r:id="rId2"/>
  </sheets>
  <definedNames>
    <definedName name="_xlnm.Print_Area" localSheetId="0">'1Semestre'!$A$1:$N$27</definedName>
  </definedNames>
  <calcPr calcId="191028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L10" i="1"/>
  <c r="L11" i="1"/>
  <c r="L12" i="1"/>
  <c r="L13" i="1"/>
  <c r="L14" i="1"/>
  <c r="L15" i="1"/>
  <c r="L16" i="1"/>
  <c r="L17" i="1"/>
  <c r="L18" i="1"/>
  <c r="L9" i="1"/>
  <c r="L8" i="1"/>
  <c r="H21" i="1"/>
  <c r="B23" i="1"/>
  <c r="B21" i="1"/>
  <c r="B22" i="1"/>
  <c r="A23" i="1"/>
  <c r="A22" i="1"/>
  <c r="A21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J8" i="1"/>
  <c r="I8" i="1"/>
  <c r="H8" i="1"/>
  <c r="C6" i="1"/>
  <c r="D6" i="1"/>
  <c r="E6" i="1"/>
  <c r="F6" i="1"/>
  <c r="G6" i="1"/>
  <c r="K6" i="1"/>
  <c r="B6" i="1"/>
  <c r="I6" i="1" l="1"/>
  <c r="J6" i="1"/>
  <c r="H6" i="1"/>
</calcChain>
</file>

<file path=xl/sharedStrings.xml><?xml version="1.0" encoding="utf-8"?>
<sst xmlns="http://schemas.openxmlformats.org/spreadsheetml/2006/main" count="137" uniqueCount="57">
  <si>
    <t>Vendas por Setores no 1º Semestre de 2016</t>
  </si>
  <si>
    <t>(Vendas em Milhões)</t>
  </si>
  <si>
    <t>Histórico de Vendas dos últimos 6 meses</t>
  </si>
  <si>
    <t>Setores</t>
  </si>
  <si>
    <t>Alto</t>
  </si>
  <si>
    <t>Baixo</t>
  </si>
  <si>
    <t>Média</t>
  </si>
  <si>
    <t>Atual (Julho)</t>
  </si>
  <si>
    <t>Desempenho</t>
  </si>
  <si>
    <t>Gráfico Tendência</t>
  </si>
  <si>
    <t>Resultados do Mês</t>
  </si>
  <si>
    <t>Resultado Mês</t>
  </si>
  <si>
    <t>Vestuário Feminino</t>
  </si>
  <si>
    <t>Pátio e Jardim</t>
  </si>
  <si>
    <t>Brinquedos</t>
  </si>
  <si>
    <t>Aparelhos Eletrônicos</t>
  </si>
  <si>
    <t>Vestuário para Bebês</t>
  </si>
  <si>
    <t>Vestuário Masculino</t>
  </si>
  <si>
    <t>Vestuário Infantil</t>
  </si>
  <si>
    <t>Móveis</t>
  </si>
  <si>
    <t>Cama e Banho</t>
  </si>
  <si>
    <t>Utencílios para Cozinha</t>
  </si>
  <si>
    <t>Casa</t>
  </si>
  <si>
    <t>Estatísticas</t>
  </si>
  <si>
    <t>Produtos Eletrônicos</t>
  </si>
  <si>
    <t>Pedido</t>
  </si>
  <si>
    <t>Região</t>
  </si>
  <si>
    <t>Estado</t>
  </si>
  <si>
    <t>Produtos</t>
  </si>
  <si>
    <t>Data</t>
  </si>
  <si>
    <t>Região Centro-Oeste</t>
  </si>
  <si>
    <t>Região Sudeste</t>
  </si>
  <si>
    <t>Região Sul</t>
  </si>
  <si>
    <t>Região Nordeste</t>
  </si>
  <si>
    <t>Região Norte</t>
  </si>
  <si>
    <t>GO</t>
  </si>
  <si>
    <t>SP</t>
  </si>
  <si>
    <t>RS</t>
  </si>
  <si>
    <t>BA</t>
  </si>
  <si>
    <t>RJ</t>
  </si>
  <si>
    <t>MG</t>
  </si>
  <si>
    <t>AM</t>
  </si>
  <si>
    <t>ES</t>
  </si>
  <si>
    <t>PR</t>
  </si>
  <si>
    <t>Pen drive 32GB</t>
  </si>
  <si>
    <t>Monitor OLED 33"</t>
  </si>
  <si>
    <t>TV 48" 4K</t>
  </si>
  <si>
    <t>TV 60" 4K</t>
  </si>
  <si>
    <t>SmartTV TV 50" 4K</t>
  </si>
  <si>
    <t>Smartphone iOS</t>
  </si>
  <si>
    <t>Smartphone Android</t>
  </si>
  <si>
    <t>Tabela de Preços</t>
  </si>
  <si>
    <t>Valor Unitário</t>
  </si>
  <si>
    <t>Frete</t>
  </si>
  <si>
    <t>Total</t>
  </si>
  <si>
    <t>Valores de Frete</t>
  </si>
  <si>
    <t>Nº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</si>
</sst>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8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7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4" fillId="5" borderId="1" xfId="0" applyFont="1" applyFill="1" applyBorder="1" applyAlignment="1">
      <alignment horizontal="center"/>
    </xf>
    <xf numFmtId="44" fontId="0" fillId="0" borderId="1" xfId="2" applyFont="1" applyBorder="1"/>
    <xf numFmtId="44" fontId="0" fillId="0" borderId="1" xfId="2" applyFont="1" applyFill="1" applyBorder="1"/>
    <xf numFmtId="0" fontId="4" fillId="5" borderId="1" xfId="0" applyFont="1" applyFill="1" applyBorder="1"/>
    <xf numFmtId="182" fontId="0" fillId="0" borderId="1" xfId="0" applyNumberFormat="1" applyBorder="1"/>
    <xf numFmtId="0" fontId="0" fillId="4" borderId="0" xfId="0" applyFill="1"/>
  </cellXfs>
  <cellStyles count="3">
    <cellStyle name="Moeda" xfId="2" builtinId="4"/>
    <cellStyle name="Normal" xfId="0" builtinId="0"/>
    <cellStyle name="Vírgula" xfId="1" builtinId="3"/>
  </cellStyles>
  <dxfs count="3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463794</xdr:colOff>
      <xdr:row>19</xdr:row>
      <xdr:rowOff>47625</xdr:rowOff>
    </xdr:from>
    <xdr:to>
      <xdr:col>6</xdr:col>
      <xdr:colOff>444744</xdr:colOff>
      <xdr:row>21</xdr:row>
      <xdr:rowOff>171450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74726DCA-BDE3-1B6F-DF18-85704C7B6C38}"/>
            </a:ext>
          </a:extLst>
        </xdr:cNvPr>
        <xdr:cNvSpPr/>
      </xdr:nvSpPr>
      <xdr:spPr>
        <a:xfrm>
          <a:off x="4940544" y="3901587"/>
          <a:ext cx="1409700" cy="50482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Valor do Mês Atual (Julho)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zoomScale="130" zoomScaleNormal="130" workbookViewId="0">
      <selection activeCell="N8" sqref="N8"/>
    </sheetView>
  </sheetViews>
  <sheetFormatPr defaultRowHeight="15" x14ac:dyDescent="0.25"/>
  <cols>
    <col min="1" max="1" width="40.140625" bestFit="1" customWidth="1"/>
    <col min="2" max="2" width="20" bestFit="1" customWidth="1"/>
    <col min="3" max="3" width="7" bestFit="1" customWidth="1"/>
    <col min="4" max="4" width="7.28515625" bestFit="1" customWidth="1"/>
    <col min="5" max="5" width="7" bestFit="1" customWidth="1"/>
    <col min="6" max="6" width="7.140625" bestFit="1" customWidth="1"/>
    <col min="7" max="10" width="7" bestFit="1" customWidth="1"/>
    <col min="11" max="11" width="12.28515625" bestFit="1" customWidth="1"/>
    <col min="12" max="12" width="12.85546875" bestFit="1" customWidth="1"/>
    <col min="13" max="14" width="15.1406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ht="18.75" x14ac:dyDescent="0.3"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9.25" customHeight="1" x14ac:dyDescent="0.25">
      <c r="A5" s="5" t="s">
        <v>3</v>
      </c>
      <c r="B5" s="2">
        <v>44927</v>
      </c>
      <c r="C5" s="2">
        <v>44958</v>
      </c>
      <c r="D5" s="2">
        <v>44986</v>
      </c>
      <c r="E5" s="2">
        <v>45017</v>
      </c>
      <c r="F5" s="2">
        <v>45047</v>
      </c>
      <c r="G5" s="2">
        <v>45078</v>
      </c>
      <c r="H5" s="3" t="s">
        <v>4</v>
      </c>
      <c r="I5" s="3" t="s">
        <v>5</v>
      </c>
      <c r="J5" s="3" t="s">
        <v>6</v>
      </c>
      <c r="K5" s="4" t="s">
        <v>7</v>
      </c>
      <c r="L5" s="10" t="s">
        <v>8</v>
      </c>
      <c r="M5" s="10" t="s">
        <v>9</v>
      </c>
      <c r="N5" s="10" t="s">
        <v>10</v>
      </c>
    </row>
    <row r="6" spans="1:14" x14ac:dyDescent="0.25">
      <c r="A6" s="1" t="s">
        <v>11</v>
      </c>
      <c r="B6" s="7">
        <f>SUM(B8:B18)</f>
        <v>209.7</v>
      </c>
      <c r="C6" s="7">
        <f t="shared" ref="C6:K6" si="0">SUM(C8:C18)</f>
        <v>247.09999999999997</v>
      </c>
      <c r="D6" s="7">
        <f t="shared" si="0"/>
        <v>235.9</v>
      </c>
      <c r="E6" s="7">
        <f t="shared" si="0"/>
        <v>263.60000000000002</v>
      </c>
      <c r="F6" s="7">
        <f t="shared" si="0"/>
        <v>235.20000000000002</v>
      </c>
      <c r="G6" s="7">
        <f t="shared" si="0"/>
        <v>244.3</v>
      </c>
      <c r="H6" s="7">
        <f t="shared" si="0"/>
        <v>344.4</v>
      </c>
      <c r="I6" s="7">
        <f t="shared" si="0"/>
        <v>117.80000000000001</v>
      </c>
      <c r="J6" s="7">
        <f t="shared" si="0"/>
        <v>239.3</v>
      </c>
      <c r="K6" s="7">
        <f t="shared" si="0"/>
        <v>265.39999999999998</v>
      </c>
      <c r="L6" s="10"/>
      <c r="M6" s="10"/>
      <c r="N6" s="10"/>
    </row>
    <row r="7" spans="1:14" x14ac:dyDescent="0.25">
      <c r="J7" s="11"/>
    </row>
    <row r="8" spans="1:14" x14ac:dyDescent="0.25">
      <c r="A8" s="1" t="s">
        <v>12</v>
      </c>
      <c r="B8" s="1">
        <v>28.5</v>
      </c>
      <c r="C8" s="1">
        <v>32.5</v>
      </c>
      <c r="D8" s="1">
        <v>16.600000000000001</v>
      </c>
      <c r="E8" s="1">
        <v>17.3</v>
      </c>
      <c r="F8" s="1">
        <v>7</v>
      </c>
      <c r="G8" s="1">
        <v>30.3</v>
      </c>
      <c r="H8" s="1">
        <f>MAX(B8:G8)</f>
        <v>32.5</v>
      </c>
      <c r="I8" s="1">
        <f>MIN(B8:G8)</f>
        <v>7</v>
      </c>
      <c r="J8" s="12">
        <f>AVERAGE(B8:G8)</f>
        <v>22.033333333333331</v>
      </c>
      <c r="K8" s="1">
        <v>31.3</v>
      </c>
      <c r="L8" s="6">
        <f>K8</f>
        <v>31.3</v>
      </c>
      <c r="M8" s="1"/>
      <c r="N8" s="1" t="str">
        <f>IF(K8&gt;J8,"Acima da média","Abaixo da média")</f>
        <v>Acima da média</v>
      </c>
    </row>
    <row r="9" spans="1:14" x14ac:dyDescent="0.25">
      <c r="A9" s="1" t="s">
        <v>13</v>
      </c>
      <c r="B9" s="1">
        <v>6.3</v>
      </c>
      <c r="C9" s="1">
        <v>29</v>
      </c>
      <c r="D9" s="1">
        <v>18.899999999999999</v>
      </c>
      <c r="E9" s="1">
        <v>13.1</v>
      </c>
      <c r="F9" s="1">
        <v>29.2</v>
      </c>
      <c r="G9" s="1">
        <v>34.9</v>
      </c>
      <c r="H9" s="1">
        <f t="shared" ref="H9:H18" si="1">MAX(B9:G9)</f>
        <v>34.9</v>
      </c>
      <c r="I9" s="1">
        <f t="shared" ref="I9:I18" si="2">MIN(B9:G9)</f>
        <v>6.3</v>
      </c>
      <c r="J9" s="12">
        <f t="shared" ref="J9:J18" si="3">AVERAGE(B9:G9)</f>
        <v>21.900000000000002</v>
      </c>
      <c r="K9" s="1">
        <v>34.9</v>
      </c>
      <c r="L9" s="6">
        <f>K9</f>
        <v>34.9</v>
      </c>
      <c r="M9" s="1"/>
      <c r="N9" s="1" t="str">
        <f t="shared" ref="N9:N18" si="4">IF(K9&gt;J9,"Acima da média","Abaixo da média")</f>
        <v>Acima da média</v>
      </c>
    </row>
    <row r="10" spans="1:14" x14ac:dyDescent="0.25">
      <c r="A10" s="1" t="s">
        <v>14</v>
      </c>
      <c r="B10" s="1">
        <v>29.2</v>
      </c>
      <c r="C10" s="1">
        <v>15.7</v>
      </c>
      <c r="D10" s="1">
        <v>25.3</v>
      </c>
      <c r="E10" s="1">
        <v>14.9</v>
      </c>
      <c r="F10" s="1">
        <v>20</v>
      </c>
      <c r="G10" s="1">
        <v>23.4</v>
      </c>
      <c r="H10" s="1">
        <f t="shared" si="1"/>
        <v>29.2</v>
      </c>
      <c r="I10" s="1">
        <f t="shared" si="2"/>
        <v>14.9</v>
      </c>
      <c r="J10" s="12">
        <f t="shared" si="3"/>
        <v>21.416666666666668</v>
      </c>
      <c r="K10" s="1">
        <v>24.4</v>
      </c>
      <c r="L10" s="6">
        <f t="shared" ref="L10:L18" si="5">K10</f>
        <v>24.4</v>
      </c>
      <c r="M10" s="1"/>
      <c r="N10" s="1" t="str">
        <f t="shared" si="4"/>
        <v>Acima da média</v>
      </c>
    </row>
    <row r="11" spans="1:14" x14ac:dyDescent="0.25">
      <c r="A11" s="1" t="s">
        <v>15</v>
      </c>
      <c r="B11" s="1">
        <v>20.5</v>
      </c>
      <c r="C11" s="1">
        <v>31.9</v>
      </c>
      <c r="D11" s="1">
        <v>26.5</v>
      </c>
      <c r="E11" s="1">
        <v>25.1</v>
      </c>
      <c r="F11" s="1">
        <v>7.9</v>
      </c>
      <c r="G11" s="1">
        <v>16.3</v>
      </c>
      <c r="H11" s="1">
        <f t="shared" si="1"/>
        <v>31.9</v>
      </c>
      <c r="I11" s="1">
        <f t="shared" si="2"/>
        <v>7.9</v>
      </c>
      <c r="J11" s="12">
        <f t="shared" si="3"/>
        <v>21.366666666666671</v>
      </c>
      <c r="K11" s="1">
        <v>18.3</v>
      </c>
      <c r="L11" s="6">
        <f t="shared" si="5"/>
        <v>18.3</v>
      </c>
      <c r="M11" s="1"/>
      <c r="N11" s="1" t="str">
        <f t="shared" si="4"/>
        <v>Abaixo da média</v>
      </c>
    </row>
    <row r="12" spans="1:14" x14ac:dyDescent="0.25">
      <c r="A12" s="1" t="s">
        <v>16</v>
      </c>
      <c r="B12" s="1">
        <v>20.5</v>
      </c>
      <c r="C12" s="1">
        <v>20.7</v>
      </c>
      <c r="D12" s="1">
        <v>23.6</v>
      </c>
      <c r="E12" s="1">
        <v>34.4</v>
      </c>
      <c r="F12" s="1">
        <v>34.700000000000003</v>
      </c>
      <c r="G12" s="1">
        <v>17.100000000000001</v>
      </c>
      <c r="H12" s="1">
        <f t="shared" si="1"/>
        <v>34.700000000000003</v>
      </c>
      <c r="I12" s="1">
        <f t="shared" si="2"/>
        <v>17.100000000000001</v>
      </c>
      <c r="J12" s="12">
        <f t="shared" si="3"/>
        <v>25.166666666666671</v>
      </c>
      <c r="K12" s="1">
        <v>17.5</v>
      </c>
      <c r="L12" s="6">
        <f t="shared" si="5"/>
        <v>17.5</v>
      </c>
      <c r="M12" s="1"/>
      <c r="N12" s="1" t="str">
        <f t="shared" si="4"/>
        <v>Abaixo da média</v>
      </c>
    </row>
    <row r="13" spans="1:14" x14ac:dyDescent="0.25">
      <c r="A13" s="1" t="s">
        <v>17</v>
      </c>
      <c r="B13" s="1">
        <v>7.5</v>
      </c>
      <c r="C13" s="1">
        <v>11</v>
      </c>
      <c r="D13" s="1">
        <v>25</v>
      </c>
      <c r="E13" s="1">
        <v>33.5</v>
      </c>
      <c r="F13" s="1">
        <v>15.5</v>
      </c>
      <c r="G13" s="1">
        <v>26.6</v>
      </c>
      <c r="H13" s="1">
        <f t="shared" si="1"/>
        <v>33.5</v>
      </c>
      <c r="I13" s="1">
        <f t="shared" si="2"/>
        <v>7.5</v>
      </c>
      <c r="J13" s="12">
        <f t="shared" si="3"/>
        <v>19.849999999999998</v>
      </c>
      <c r="K13" s="1">
        <v>30.1</v>
      </c>
      <c r="L13" s="6">
        <f t="shared" si="5"/>
        <v>30.1</v>
      </c>
      <c r="M13" s="1"/>
      <c r="N13" s="1" t="str">
        <f t="shared" si="4"/>
        <v>Acima da média</v>
      </c>
    </row>
    <row r="14" spans="1:14" x14ac:dyDescent="0.25">
      <c r="A14" s="1" t="s">
        <v>18</v>
      </c>
      <c r="B14" s="1">
        <v>20.5</v>
      </c>
      <c r="C14" s="1">
        <v>6.1</v>
      </c>
      <c r="D14" s="1">
        <v>22.9</v>
      </c>
      <c r="E14" s="1">
        <v>19.7</v>
      </c>
      <c r="F14" s="1">
        <v>12.6</v>
      </c>
      <c r="G14" s="1">
        <v>21.3</v>
      </c>
      <c r="H14" s="1">
        <f t="shared" si="1"/>
        <v>22.9</v>
      </c>
      <c r="I14" s="1">
        <f t="shared" si="2"/>
        <v>6.1</v>
      </c>
      <c r="J14" s="12">
        <f t="shared" si="3"/>
        <v>17.183333333333334</v>
      </c>
      <c r="K14" s="1">
        <v>22.1</v>
      </c>
      <c r="L14" s="6">
        <f t="shared" si="5"/>
        <v>22.1</v>
      </c>
      <c r="M14" s="1"/>
      <c r="N14" s="1" t="str">
        <f t="shared" si="4"/>
        <v>Acima da média</v>
      </c>
    </row>
    <row r="15" spans="1:14" x14ac:dyDescent="0.25">
      <c r="A15" s="1" t="s">
        <v>19</v>
      </c>
      <c r="B15" s="1">
        <v>10.7</v>
      </c>
      <c r="C15" s="1">
        <v>28</v>
      </c>
      <c r="D15" s="1">
        <v>22.6</v>
      </c>
      <c r="E15" s="1">
        <v>17.5</v>
      </c>
      <c r="F15" s="1">
        <v>26.5</v>
      </c>
      <c r="G15" s="1">
        <v>13.6</v>
      </c>
      <c r="H15" s="1">
        <f t="shared" si="1"/>
        <v>28</v>
      </c>
      <c r="I15" s="1">
        <f t="shared" si="2"/>
        <v>10.7</v>
      </c>
      <c r="J15" s="12">
        <f t="shared" si="3"/>
        <v>19.816666666666666</v>
      </c>
      <c r="K15" s="1">
        <v>18.600000000000001</v>
      </c>
      <c r="L15" s="6">
        <f t="shared" si="5"/>
        <v>18.600000000000001</v>
      </c>
      <c r="M15" s="1"/>
      <c r="N15" s="1" t="str">
        <f t="shared" si="4"/>
        <v>Abaixo da média</v>
      </c>
    </row>
    <row r="16" spans="1:14" x14ac:dyDescent="0.25">
      <c r="A16" s="1" t="s">
        <v>20</v>
      </c>
      <c r="B16" s="1">
        <v>14.9</v>
      </c>
      <c r="C16" s="1">
        <v>30.3</v>
      </c>
      <c r="D16" s="1">
        <v>16.600000000000001</v>
      </c>
      <c r="E16" s="1">
        <v>25</v>
      </c>
      <c r="F16" s="1">
        <v>33.700000000000003</v>
      </c>
      <c r="G16" s="1">
        <v>27.4</v>
      </c>
      <c r="H16" s="1">
        <f t="shared" si="1"/>
        <v>33.700000000000003</v>
      </c>
      <c r="I16" s="1">
        <f t="shared" si="2"/>
        <v>14.9</v>
      </c>
      <c r="J16" s="12">
        <f t="shared" si="3"/>
        <v>24.650000000000002</v>
      </c>
      <c r="K16" s="1">
        <v>27.4</v>
      </c>
      <c r="L16" s="6">
        <f t="shared" si="5"/>
        <v>27.4</v>
      </c>
      <c r="M16" s="1"/>
      <c r="N16" s="1" t="str">
        <f t="shared" si="4"/>
        <v>Acima da média</v>
      </c>
    </row>
    <row r="17" spans="1:14" x14ac:dyDescent="0.25">
      <c r="A17" s="1" t="s">
        <v>21</v>
      </c>
      <c r="B17" s="1">
        <v>26.1</v>
      </c>
      <c r="C17" s="1">
        <v>18.2</v>
      </c>
      <c r="D17" s="1">
        <v>16.399999999999999</v>
      </c>
      <c r="E17" s="1">
        <v>34.4</v>
      </c>
      <c r="F17" s="1">
        <v>30.4</v>
      </c>
      <c r="G17" s="1">
        <v>24.4</v>
      </c>
      <c r="H17" s="1">
        <f t="shared" si="1"/>
        <v>34.4</v>
      </c>
      <c r="I17" s="1">
        <f t="shared" si="2"/>
        <v>16.399999999999999</v>
      </c>
      <c r="J17" s="12">
        <f t="shared" si="3"/>
        <v>24.983333333333334</v>
      </c>
      <c r="K17" s="1">
        <v>25.8</v>
      </c>
      <c r="L17" s="6">
        <f t="shared" si="5"/>
        <v>25.8</v>
      </c>
      <c r="M17" s="1"/>
      <c r="N17" s="1" t="str">
        <f t="shared" si="4"/>
        <v>Acima da média</v>
      </c>
    </row>
    <row r="18" spans="1:14" x14ac:dyDescent="0.25">
      <c r="A18" s="1" t="s">
        <v>22</v>
      </c>
      <c r="B18" s="1">
        <v>25</v>
      </c>
      <c r="C18" s="1">
        <v>23.7</v>
      </c>
      <c r="D18" s="1">
        <v>21.5</v>
      </c>
      <c r="E18" s="1">
        <v>28.7</v>
      </c>
      <c r="F18" s="1">
        <v>17.7</v>
      </c>
      <c r="G18" s="1">
        <v>9</v>
      </c>
      <c r="H18" s="1">
        <f t="shared" si="1"/>
        <v>28.7</v>
      </c>
      <c r="I18" s="1">
        <f t="shared" si="2"/>
        <v>9</v>
      </c>
      <c r="J18" s="12">
        <f t="shared" si="3"/>
        <v>20.933333333333334</v>
      </c>
      <c r="K18" s="1">
        <v>15</v>
      </c>
      <c r="L18" s="6">
        <f t="shared" si="5"/>
        <v>15</v>
      </c>
      <c r="M18" s="1"/>
      <c r="N18" s="1" t="str">
        <f t="shared" si="4"/>
        <v>Abaixo da média</v>
      </c>
    </row>
    <row r="20" spans="1:14" x14ac:dyDescent="0.25">
      <c r="A20" t="s">
        <v>23</v>
      </c>
      <c r="B20" s="22" t="s">
        <v>18</v>
      </c>
    </row>
    <row r="21" spans="1:14" x14ac:dyDescent="0.25">
      <c r="A21" s="1" t="str">
        <f>"Maior Valor de "&amp;$B$20</f>
        <v>Maior Valor de Vestuário Infantil</v>
      </c>
      <c r="B21" s="1">
        <f>VLOOKUP(B20,A8:J18,8,0)</f>
        <v>22.9</v>
      </c>
      <c r="H21" s="8">
        <f>VLOOKUP(B20,A8:K18,11,0)</f>
        <v>22.1</v>
      </c>
      <c r="I21" s="8"/>
    </row>
    <row r="22" spans="1:14" x14ac:dyDescent="0.25">
      <c r="A22" s="1" t="str">
        <f>"Menor Valor de "&amp;$B$20</f>
        <v>Menor Valor de Vestuário Infantil</v>
      </c>
      <c r="B22" s="1">
        <f>VLOOKUP(B20,A8:J18,9,0)</f>
        <v>6.1</v>
      </c>
    </row>
    <row r="23" spans="1:14" x14ac:dyDescent="0.25">
      <c r="A23" s="1" t="str">
        <f>"Média de "&amp;$B$20</f>
        <v>Média de Vestuário Infantil</v>
      </c>
      <c r="B23" s="21">
        <f>VLOOKUP(B20,A8:J18,10,0)</f>
        <v>17.183333333333334</v>
      </c>
    </row>
  </sheetData>
  <mergeCells count="5">
    <mergeCell ref="B4:N4"/>
    <mergeCell ref="L5:L6"/>
    <mergeCell ref="M5:M6"/>
    <mergeCell ref="N5:N6"/>
    <mergeCell ref="H21:I21"/>
  </mergeCells>
  <conditionalFormatting sqref="L8:L18">
    <cfRule type="iconSet" priority="3">
      <iconSet iconSet="3Arrows" showValue="0">
        <cfvo type="percent" val="0"/>
        <cfvo type="percent" val="33"/>
        <cfvo type="percent" val="67"/>
      </iconSet>
    </cfRule>
  </conditionalFormatting>
  <conditionalFormatting sqref="N8:N18">
    <cfRule type="cellIs" dxfId="0" priority="2" operator="equal">
      <formula>"Acima da média"</formula>
    </cfRule>
    <cfRule type="cellIs" dxfId="1" priority="1" operator="equal">
      <formula>"Abaixo da média"</formula>
    </cfRule>
  </conditionalFormatting>
  <dataValidations disablePrompts="1" count="1">
    <dataValidation type="list" allowBlank="1" showInputMessage="1" showErrorMessage="1" sqref="B20" xr:uid="{B24206EE-1720-44BF-9A31-BCFD04A836A1}">
      <formula1>$A$8:$A$18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135F86-01C3-42E6-ACE2-2CA03E7678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'1Semestre'!B8:G8</xm:f>
              <xm:sqref>M8</xm:sqref>
            </x14:sparkline>
            <x14:sparkline>
              <xm:f>'1Semestre'!B9:G9</xm:f>
              <xm:sqref>M9</xm:sqref>
            </x14:sparkline>
            <x14:sparkline>
              <xm:f>'1Semestre'!B10:G10</xm:f>
              <xm:sqref>M10</xm:sqref>
            </x14:sparkline>
            <x14:sparkline>
              <xm:f>'1Semestre'!B11:G11</xm:f>
              <xm:sqref>M11</xm:sqref>
            </x14:sparkline>
            <x14:sparkline>
              <xm:f>'1Semestre'!B12:G12</xm:f>
              <xm:sqref>M12</xm:sqref>
            </x14:sparkline>
            <x14:sparkline>
              <xm:f>'1Semestre'!B13:G13</xm:f>
              <xm:sqref>M13</xm:sqref>
            </x14:sparkline>
            <x14:sparkline>
              <xm:f>'1Semestre'!B14:G14</xm:f>
              <xm:sqref>M14</xm:sqref>
            </x14:sparkline>
            <x14:sparkline>
              <xm:f>'1Semestre'!B15:G15</xm:f>
              <xm:sqref>M15</xm:sqref>
            </x14:sparkline>
            <x14:sparkline>
              <xm:f>'1Semestre'!B16:G16</xm:f>
              <xm:sqref>M16</xm:sqref>
            </x14:sparkline>
            <x14:sparkline>
              <xm:f>'1Semestre'!B17:G17</xm:f>
              <xm:sqref>M17</xm:sqref>
            </x14:sparkline>
            <x14:sparkline>
              <xm:f>'1Semestre'!B18:G18</xm:f>
              <xm:sqref>M18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6F-AA92-43AD-9337-9D13475B0859}">
  <dimension ref="A1:L32"/>
  <sheetViews>
    <sheetView tabSelected="1" zoomScale="115" zoomScaleNormal="115" workbookViewId="0">
      <selection activeCell="K20" sqref="K20"/>
    </sheetView>
  </sheetViews>
  <sheetFormatPr defaultColWidth="7.7109375" defaultRowHeight="15" x14ac:dyDescent="0.25"/>
  <cols>
    <col min="1" max="1" width="7.28515625" bestFit="1" customWidth="1"/>
    <col min="2" max="2" width="19.7109375" bestFit="1" customWidth="1"/>
    <col min="3" max="3" width="6.85546875" bestFit="1" customWidth="1"/>
    <col min="4" max="4" width="19.7109375" bestFit="1" customWidth="1"/>
    <col min="5" max="5" width="11.85546875" bestFit="1" customWidth="1"/>
    <col min="6" max="6" width="7.5703125" bestFit="1" customWidth="1"/>
    <col min="7" max="7" width="13.5703125" bestFit="1" customWidth="1"/>
    <col min="8" max="9" width="8.28515625" customWidth="1"/>
    <col min="11" max="11" width="19.7109375" bestFit="1" customWidth="1"/>
    <col min="12" max="12" width="12.85546875" bestFit="1" customWidth="1"/>
  </cols>
  <sheetData>
    <row r="1" spans="1:12" ht="18.75" x14ac:dyDescent="0.3">
      <c r="A1" s="13" t="s">
        <v>24</v>
      </c>
      <c r="B1" s="13"/>
      <c r="C1" s="13"/>
      <c r="D1" s="13"/>
      <c r="E1" s="13"/>
      <c r="F1" s="13"/>
      <c r="G1" s="13"/>
      <c r="H1" s="13"/>
      <c r="I1" s="13"/>
    </row>
    <row r="2" spans="1:12" ht="24.75" customHeight="1" x14ac:dyDescent="0.25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56</v>
      </c>
      <c r="G2" s="15" t="s">
        <v>52</v>
      </c>
      <c r="H2" s="14" t="s">
        <v>53</v>
      </c>
      <c r="I2" s="14" t="s">
        <v>54</v>
      </c>
      <c r="K2" s="17" t="s">
        <v>51</v>
      </c>
      <c r="L2" s="17"/>
    </row>
    <row r="3" spans="1:12" x14ac:dyDescent="0.25">
      <c r="A3" s="1">
        <v>1001</v>
      </c>
      <c r="B3" s="1" t="s">
        <v>30</v>
      </c>
      <c r="C3" s="1" t="s">
        <v>35</v>
      </c>
      <c r="D3" s="1" t="s">
        <v>49</v>
      </c>
      <c r="E3" s="16">
        <v>44882</v>
      </c>
      <c r="F3" s="6">
        <v>4</v>
      </c>
      <c r="G3" s="1"/>
      <c r="H3" s="1"/>
      <c r="I3" s="1"/>
      <c r="K3" s="1" t="s">
        <v>44</v>
      </c>
      <c r="L3" s="18">
        <v>45</v>
      </c>
    </row>
    <row r="4" spans="1:12" x14ac:dyDescent="0.25">
      <c r="A4" s="1">
        <v>1002</v>
      </c>
      <c r="B4" s="1" t="s">
        <v>31</v>
      </c>
      <c r="C4" s="1" t="s">
        <v>36</v>
      </c>
      <c r="D4" s="1" t="s">
        <v>44</v>
      </c>
      <c r="E4" s="16">
        <v>44882</v>
      </c>
      <c r="F4" s="6">
        <v>4</v>
      </c>
      <c r="G4" s="1"/>
      <c r="H4" s="1"/>
      <c r="I4" s="1"/>
      <c r="K4" s="1" t="s">
        <v>45</v>
      </c>
      <c r="L4" s="18">
        <v>1790</v>
      </c>
    </row>
    <row r="5" spans="1:12" x14ac:dyDescent="0.25">
      <c r="A5" s="1">
        <v>1003</v>
      </c>
      <c r="B5" s="1" t="s">
        <v>32</v>
      </c>
      <c r="C5" s="1" t="s">
        <v>37</v>
      </c>
      <c r="D5" s="1" t="s">
        <v>49</v>
      </c>
      <c r="E5" s="16">
        <v>44882</v>
      </c>
      <c r="F5" s="6">
        <v>2</v>
      </c>
      <c r="G5" s="1"/>
      <c r="H5" s="1"/>
      <c r="I5" s="1"/>
      <c r="K5" s="1" t="s">
        <v>50</v>
      </c>
      <c r="L5" s="18">
        <v>3200</v>
      </c>
    </row>
    <row r="6" spans="1:12" x14ac:dyDescent="0.25">
      <c r="A6" s="1">
        <v>1004</v>
      </c>
      <c r="B6" s="1" t="s">
        <v>32</v>
      </c>
      <c r="C6" s="1" t="s">
        <v>37</v>
      </c>
      <c r="D6" s="1" t="s">
        <v>45</v>
      </c>
      <c r="E6" s="16">
        <v>44883</v>
      </c>
      <c r="F6" s="6">
        <v>1</v>
      </c>
      <c r="G6" s="1"/>
      <c r="H6" s="1"/>
      <c r="I6" s="1"/>
      <c r="K6" s="1" t="s">
        <v>48</v>
      </c>
      <c r="L6" s="18">
        <v>2950</v>
      </c>
    </row>
    <row r="7" spans="1:12" x14ac:dyDescent="0.25">
      <c r="A7" s="1">
        <v>1005</v>
      </c>
      <c r="B7" s="1" t="s">
        <v>31</v>
      </c>
      <c r="C7" s="1" t="s">
        <v>36</v>
      </c>
      <c r="D7" s="1" t="s">
        <v>48</v>
      </c>
      <c r="E7" s="16">
        <v>44883</v>
      </c>
      <c r="F7" s="6">
        <v>1</v>
      </c>
      <c r="G7" s="1"/>
      <c r="H7" s="1"/>
      <c r="I7" s="1"/>
      <c r="K7" s="1" t="s">
        <v>46</v>
      </c>
      <c r="L7" s="18">
        <v>2840</v>
      </c>
    </row>
    <row r="8" spans="1:12" x14ac:dyDescent="0.25">
      <c r="A8" s="1">
        <v>1006</v>
      </c>
      <c r="B8" s="1" t="s">
        <v>33</v>
      </c>
      <c r="C8" s="1" t="s">
        <v>38</v>
      </c>
      <c r="D8" s="1" t="s">
        <v>50</v>
      </c>
      <c r="E8" s="16">
        <v>44883</v>
      </c>
      <c r="F8" s="6">
        <v>4</v>
      </c>
      <c r="G8" s="1"/>
      <c r="H8" s="1"/>
      <c r="I8" s="1"/>
      <c r="K8" s="1" t="s">
        <v>47</v>
      </c>
      <c r="L8" s="18">
        <v>3470</v>
      </c>
    </row>
    <row r="9" spans="1:12" x14ac:dyDescent="0.25">
      <c r="A9" s="1">
        <v>1007</v>
      </c>
      <c r="B9" s="1" t="s">
        <v>31</v>
      </c>
      <c r="C9" s="1" t="s">
        <v>36</v>
      </c>
      <c r="D9" s="1" t="s">
        <v>48</v>
      </c>
      <c r="E9" s="16">
        <v>44883</v>
      </c>
      <c r="F9" s="6">
        <v>2</v>
      </c>
      <c r="G9" s="1"/>
      <c r="H9" s="1"/>
      <c r="I9" s="1"/>
      <c r="K9" s="1" t="s">
        <v>49</v>
      </c>
      <c r="L9" s="18">
        <v>8300</v>
      </c>
    </row>
    <row r="10" spans="1:12" x14ac:dyDescent="0.25">
      <c r="A10" s="1">
        <v>1008</v>
      </c>
      <c r="B10" s="1" t="s">
        <v>31</v>
      </c>
      <c r="C10" s="1" t="s">
        <v>39</v>
      </c>
      <c r="D10" s="1" t="s">
        <v>46</v>
      </c>
      <c r="E10" s="16">
        <v>44884</v>
      </c>
      <c r="F10" s="6">
        <v>4</v>
      </c>
      <c r="G10" s="1"/>
      <c r="H10" s="1"/>
      <c r="I10" s="1"/>
    </row>
    <row r="11" spans="1:12" x14ac:dyDescent="0.25">
      <c r="A11" s="1">
        <v>1009</v>
      </c>
      <c r="B11" s="1" t="s">
        <v>33</v>
      </c>
      <c r="C11" s="1" t="s">
        <v>38</v>
      </c>
      <c r="D11" s="1" t="s">
        <v>48</v>
      </c>
      <c r="E11" s="16">
        <v>44884</v>
      </c>
      <c r="F11" s="6">
        <v>5</v>
      </c>
      <c r="G11" s="1"/>
      <c r="H11" s="1"/>
      <c r="I11" s="1"/>
      <c r="K11" s="17" t="s">
        <v>55</v>
      </c>
      <c r="L11" s="17"/>
    </row>
    <row r="12" spans="1:12" x14ac:dyDescent="0.25">
      <c r="A12" s="1">
        <v>1010</v>
      </c>
      <c r="B12" s="1" t="s">
        <v>31</v>
      </c>
      <c r="C12" s="1" t="s">
        <v>39</v>
      </c>
      <c r="D12" s="1" t="s">
        <v>50</v>
      </c>
      <c r="E12" s="16">
        <v>44884</v>
      </c>
      <c r="F12" s="6">
        <v>1</v>
      </c>
      <c r="G12" s="1"/>
      <c r="H12" s="1"/>
      <c r="I12" s="1"/>
      <c r="K12" s="1" t="s">
        <v>30</v>
      </c>
      <c r="L12" s="18">
        <v>15</v>
      </c>
    </row>
    <row r="13" spans="1:12" x14ac:dyDescent="0.25">
      <c r="A13" s="1">
        <v>1011</v>
      </c>
      <c r="B13" s="1" t="s">
        <v>31</v>
      </c>
      <c r="C13" s="1" t="s">
        <v>39</v>
      </c>
      <c r="D13" s="1" t="s">
        <v>47</v>
      </c>
      <c r="E13" s="16">
        <v>44884</v>
      </c>
      <c r="F13" s="6">
        <v>1</v>
      </c>
      <c r="G13" s="1"/>
      <c r="H13" s="1"/>
      <c r="I13" s="1"/>
      <c r="K13" s="1" t="s">
        <v>33</v>
      </c>
      <c r="L13" s="18">
        <v>20</v>
      </c>
    </row>
    <row r="14" spans="1:12" x14ac:dyDescent="0.25">
      <c r="A14" s="1">
        <v>1012</v>
      </c>
      <c r="B14" s="1" t="s">
        <v>30</v>
      </c>
      <c r="C14" s="1" t="s">
        <v>35</v>
      </c>
      <c r="D14" s="1" t="s">
        <v>45</v>
      </c>
      <c r="E14" s="16">
        <v>44884</v>
      </c>
      <c r="F14" s="6">
        <v>3</v>
      </c>
      <c r="G14" s="1"/>
      <c r="H14" s="1"/>
      <c r="I14" s="1"/>
      <c r="K14" s="1" t="s">
        <v>34</v>
      </c>
      <c r="L14" s="18">
        <v>25</v>
      </c>
    </row>
    <row r="15" spans="1:12" x14ac:dyDescent="0.25">
      <c r="A15" s="1">
        <v>1013</v>
      </c>
      <c r="B15" s="1" t="s">
        <v>31</v>
      </c>
      <c r="C15" s="1" t="s">
        <v>40</v>
      </c>
      <c r="D15" s="1" t="s">
        <v>47</v>
      </c>
      <c r="E15" s="16">
        <v>44885</v>
      </c>
      <c r="F15" s="6">
        <v>5</v>
      </c>
      <c r="G15" s="1"/>
      <c r="H15" s="1"/>
      <c r="I15" s="1"/>
      <c r="K15" s="1" t="s">
        <v>32</v>
      </c>
      <c r="L15" s="19">
        <v>15</v>
      </c>
    </row>
    <row r="16" spans="1:12" x14ac:dyDescent="0.25">
      <c r="A16" s="1">
        <v>1014</v>
      </c>
      <c r="B16" s="1" t="s">
        <v>34</v>
      </c>
      <c r="C16" s="1" t="s">
        <v>41</v>
      </c>
      <c r="D16" s="1" t="s">
        <v>50</v>
      </c>
      <c r="E16" s="16">
        <v>44885</v>
      </c>
      <c r="F16" s="6">
        <v>4</v>
      </c>
      <c r="G16" s="1"/>
      <c r="H16" s="1"/>
      <c r="I16" s="1"/>
      <c r="K16" s="1" t="s">
        <v>31</v>
      </c>
      <c r="L16" s="19">
        <v>10</v>
      </c>
    </row>
    <row r="17" spans="1:9" x14ac:dyDescent="0.25">
      <c r="A17" s="1">
        <v>1015</v>
      </c>
      <c r="B17" s="1" t="s">
        <v>31</v>
      </c>
      <c r="C17" s="1" t="s">
        <v>40</v>
      </c>
      <c r="D17" s="1" t="s">
        <v>44</v>
      </c>
      <c r="E17" s="16">
        <v>44885</v>
      </c>
      <c r="F17" s="6">
        <v>5</v>
      </c>
      <c r="G17" s="1"/>
      <c r="H17" s="1"/>
      <c r="I17" s="1"/>
    </row>
    <row r="18" spans="1:9" x14ac:dyDescent="0.25">
      <c r="A18" s="1">
        <v>1016</v>
      </c>
      <c r="B18" s="1" t="s">
        <v>31</v>
      </c>
      <c r="C18" s="1" t="s">
        <v>42</v>
      </c>
      <c r="D18" s="1" t="s">
        <v>45</v>
      </c>
      <c r="E18" s="16">
        <v>44885</v>
      </c>
      <c r="F18" s="6">
        <v>4</v>
      </c>
      <c r="G18" s="1"/>
      <c r="H18" s="1"/>
      <c r="I18" s="1"/>
    </row>
    <row r="19" spans="1:9" x14ac:dyDescent="0.25">
      <c r="A19" s="1">
        <v>1017</v>
      </c>
      <c r="B19" s="1" t="s">
        <v>31</v>
      </c>
      <c r="C19" s="1" t="s">
        <v>42</v>
      </c>
      <c r="D19" s="1" t="s">
        <v>44</v>
      </c>
      <c r="E19" s="16">
        <v>44885</v>
      </c>
      <c r="F19" s="6">
        <v>1</v>
      </c>
      <c r="G19" s="1"/>
      <c r="H19" s="1"/>
      <c r="I19" s="1"/>
    </row>
    <row r="20" spans="1:9" x14ac:dyDescent="0.25">
      <c r="A20" s="1">
        <v>1018</v>
      </c>
      <c r="B20" s="1" t="s">
        <v>32</v>
      </c>
      <c r="C20" s="1" t="s">
        <v>43</v>
      </c>
      <c r="D20" s="1" t="s">
        <v>49</v>
      </c>
      <c r="E20" s="16">
        <v>44885</v>
      </c>
      <c r="F20" s="6">
        <v>2</v>
      </c>
      <c r="G20" s="1"/>
      <c r="H20" s="1"/>
      <c r="I20" s="1"/>
    </row>
    <row r="21" spans="1:9" x14ac:dyDescent="0.25">
      <c r="A21" s="1">
        <v>1019</v>
      </c>
      <c r="B21" s="1" t="s">
        <v>32</v>
      </c>
      <c r="C21" s="1" t="s">
        <v>43</v>
      </c>
      <c r="D21" s="1" t="s">
        <v>45</v>
      </c>
      <c r="E21" s="16">
        <v>44885</v>
      </c>
      <c r="F21" s="6">
        <v>5</v>
      </c>
      <c r="G21" s="1"/>
      <c r="H21" s="1"/>
      <c r="I21" s="1"/>
    </row>
    <row r="22" spans="1:9" x14ac:dyDescent="0.25">
      <c r="A22" s="1">
        <v>1020</v>
      </c>
      <c r="B22" s="1" t="s">
        <v>32</v>
      </c>
      <c r="C22" s="1" t="s">
        <v>43</v>
      </c>
      <c r="D22" s="1" t="s">
        <v>49</v>
      </c>
      <c r="E22" s="16">
        <v>44885</v>
      </c>
      <c r="F22" s="6">
        <v>1</v>
      </c>
      <c r="G22" s="1"/>
      <c r="H22" s="1"/>
      <c r="I22" s="1"/>
    </row>
    <row r="23" spans="1:9" x14ac:dyDescent="0.25">
      <c r="A23" s="1">
        <v>1021</v>
      </c>
      <c r="B23" s="1" t="s">
        <v>31</v>
      </c>
      <c r="C23" s="1" t="s">
        <v>36</v>
      </c>
      <c r="D23" s="1" t="s">
        <v>45</v>
      </c>
      <c r="E23" s="16">
        <v>44886</v>
      </c>
      <c r="F23" s="6">
        <v>5</v>
      </c>
      <c r="G23" s="1"/>
      <c r="H23" s="1"/>
      <c r="I23" s="1"/>
    </row>
    <row r="24" spans="1:9" x14ac:dyDescent="0.25">
      <c r="A24" s="1">
        <v>1022</v>
      </c>
      <c r="B24" s="1" t="s">
        <v>31</v>
      </c>
      <c r="C24" s="1" t="s">
        <v>36</v>
      </c>
      <c r="D24" s="1" t="s">
        <v>50</v>
      </c>
      <c r="E24" s="16">
        <v>44886</v>
      </c>
      <c r="F24" s="6">
        <v>1</v>
      </c>
      <c r="G24" s="1"/>
      <c r="H24" s="1"/>
      <c r="I24" s="1"/>
    </row>
    <row r="25" spans="1:9" x14ac:dyDescent="0.25">
      <c r="A25" s="1">
        <v>1023</v>
      </c>
      <c r="B25" s="1" t="s">
        <v>32</v>
      </c>
      <c r="C25" s="1" t="s">
        <v>37</v>
      </c>
      <c r="D25" s="1" t="s">
        <v>47</v>
      </c>
      <c r="E25" s="16">
        <v>44886</v>
      </c>
      <c r="F25" s="6">
        <v>2</v>
      </c>
      <c r="G25" s="1"/>
      <c r="H25" s="1"/>
      <c r="I25" s="1"/>
    </row>
    <row r="26" spans="1:9" x14ac:dyDescent="0.25">
      <c r="A26" s="1">
        <v>1024</v>
      </c>
      <c r="B26" s="1" t="s">
        <v>31</v>
      </c>
      <c r="C26" s="1" t="s">
        <v>36</v>
      </c>
      <c r="D26" s="1" t="s">
        <v>45</v>
      </c>
      <c r="E26" s="16">
        <v>44886</v>
      </c>
      <c r="F26" s="6">
        <v>5</v>
      </c>
      <c r="G26" s="1"/>
      <c r="H26" s="1"/>
      <c r="I26" s="1"/>
    </row>
    <row r="27" spans="1:9" x14ac:dyDescent="0.25">
      <c r="A27" s="1">
        <v>1025</v>
      </c>
      <c r="B27" s="1" t="s">
        <v>31</v>
      </c>
      <c r="C27" s="1" t="s">
        <v>39</v>
      </c>
      <c r="D27" s="1" t="s">
        <v>45</v>
      </c>
      <c r="E27" s="16">
        <v>44886</v>
      </c>
      <c r="F27" s="6">
        <v>5</v>
      </c>
      <c r="G27" s="1"/>
      <c r="H27" s="1"/>
      <c r="I27" s="1"/>
    </row>
    <row r="28" spans="1:9" x14ac:dyDescent="0.25">
      <c r="A28" s="1">
        <v>1026</v>
      </c>
      <c r="B28" s="1" t="s">
        <v>31</v>
      </c>
      <c r="C28" s="1" t="s">
        <v>39</v>
      </c>
      <c r="D28" s="1" t="s">
        <v>47</v>
      </c>
      <c r="E28" s="16">
        <v>44886</v>
      </c>
      <c r="F28" s="6">
        <v>3</v>
      </c>
      <c r="G28" s="1"/>
      <c r="H28" s="1"/>
      <c r="I28" s="1"/>
    </row>
    <row r="29" spans="1:9" x14ac:dyDescent="0.25">
      <c r="A29" s="1">
        <v>1027</v>
      </c>
      <c r="B29" s="1" t="s">
        <v>31</v>
      </c>
      <c r="C29" s="1" t="s">
        <v>40</v>
      </c>
      <c r="D29" s="1" t="s">
        <v>45</v>
      </c>
      <c r="E29" s="16">
        <v>44886</v>
      </c>
      <c r="F29" s="6">
        <v>3</v>
      </c>
      <c r="G29" s="1"/>
      <c r="H29" s="1"/>
      <c r="I29" s="1"/>
    </row>
    <row r="30" spans="1:9" x14ac:dyDescent="0.25">
      <c r="A30" s="1">
        <v>1028</v>
      </c>
      <c r="B30" s="1" t="s">
        <v>31</v>
      </c>
      <c r="C30" s="1" t="s">
        <v>40</v>
      </c>
      <c r="D30" s="1" t="s">
        <v>49</v>
      </c>
      <c r="E30" s="16">
        <v>44886</v>
      </c>
      <c r="F30" s="6">
        <v>1</v>
      </c>
      <c r="G30" s="1"/>
      <c r="H30" s="1"/>
      <c r="I30" s="1"/>
    </row>
    <row r="31" spans="1:9" x14ac:dyDescent="0.25">
      <c r="A31" s="1">
        <v>1029</v>
      </c>
      <c r="B31" s="1" t="s">
        <v>33</v>
      </c>
      <c r="C31" s="1" t="s">
        <v>38</v>
      </c>
      <c r="D31" s="1" t="s">
        <v>44</v>
      </c>
      <c r="E31" s="16">
        <v>44886</v>
      </c>
      <c r="F31" s="6">
        <v>3</v>
      </c>
      <c r="G31" s="1"/>
      <c r="H31" s="1"/>
      <c r="I31" s="1"/>
    </row>
    <row r="32" spans="1:9" x14ac:dyDescent="0.25">
      <c r="H32" s="20" t="s">
        <v>54</v>
      </c>
      <c r="I32" s="20"/>
    </row>
  </sheetData>
  <mergeCells count="3">
    <mergeCell ref="K2:L2"/>
    <mergeCell ref="A1:I1"/>
    <mergeCell ref="K11:L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1Semestre</vt:lpstr>
      <vt:lpstr>Regiões</vt:lpstr>
      <vt:lpstr>'1Semestre'!Area_de_impressao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Aluno</cp:lastModifiedBy>
  <cp:revision/>
  <cp:lastPrinted>2023-07-26T20:05:35Z</cp:lastPrinted>
  <dcterms:created xsi:type="dcterms:W3CDTF">2023-07-25T18:38:46Z</dcterms:created>
  <dcterms:modified xsi:type="dcterms:W3CDTF">2023-07-28T19:55:03Z</dcterms:modified>
  <cp:category/>
  <cp:contentStatus/>
</cp:coreProperties>
</file>