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6\"/>
    </mc:Choice>
  </mc:AlternateContent>
  <xr:revisionPtr revIDLastSave="0" documentId="13_ncr:1_{4E4C959C-BE84-45A4-8AC0-E5FF5B43BCB2}" xr6:coauthVersionLast="47" xr6:coauthVersionMax="47" xr10:uidLastSave="{00000000-0000-0000-0000-000000000000}"/>
  <bookViews>
    <workbookView xWindow="-120" yWindow="-120" windowWidth="29040" windowHeight="15840" xr2:uid="{2E2DDA6B-5FAB-421F-86C3-2474C686EBC6}"/>
  </bookViews>
  <sheets>
    <sheet name="pr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B17" i="1"/>
  <c r="H7" i="1"/>
  <c r="H6" i="1"/>
  <c r="H5" i="1"/>
  <c r="H4" i="1"/>
  <c r="H3" i="1"/>
  <c r="H2" i="1"/>
  <c r="B14" i="1"/>
  <c r="C16" i="1"/>
  <c r="B16" i="1"/>
  <c r="C15" i="1"/>
  <c r="B15" i="1"/>
  <c r="D12" i="1"/>
  <c r="E12" i="1"/>
  <c r="D11" i="1"/>
  <c r="E11" i="1" s="1"/>
  <c r="D10" i="1"/>
  <c r="E10" i="1" s="1"/>
  <c r="D9" i="1"/>
  <c r="E9" i="1" s="1"/>
  <c r="D4" i="1"/>
  <c r="E4" i="1" s="1"/>
  <c r="D5" i="1"/>
  <c r="E5" i="1" s="1"/>
  <c r="D6" i="1"/>
  <c r="D7" i="1"/>
  <c r="D15" i="1" s="1"/>
  <c r="D8" i="1"/>
  <c r="E8" i="1" s="1"/>
  <c r="D3" i="1"/>
  <c r="D16" i="1" s="1"/>
  <c r="E6" i="1"/>
  <c r="H8" i="1" l="1"/>
  <c r="E7" i="1"/>
  <c r="E3" i="1"/>
</calcChain>
</file>

<file path=xl/sharedStrings.xml><?xml version="1.0" encoding="utf-8"?>
<sst xmlns="http://schemas.openxmlformats.org/spreadsheetml/2006/main" count="29" uniqueCount="26">
  <si>
    <t>Nome</t>
  </si>
  <si>
    <t>Peso</t>
  </si>
  <si>
    <t>Altura</t>
  </si>
  <si>
    <t>Jair</t>
  </si>
  <si>
    <t>Suzana</t>
  </si>
  <si>
    <t>Marcelo</t>
  </si>
  <si>
    <t>Ivone</t>
  </si>
  <si>
    <t>Maria</t>
  </si>
  <si>
    <t>Paciente</t>
  </si>
  <si>
    <t>IMC()</t>
  </si>
  <si>
    <t>Diagnóstico()</t>
  </si>
  <si>
    <t>Mariana</t>
  </si>
  <si>
    <t>Marcela</t>
  </si>
  <si>
    <t>Fabiana</t>
  </si>
  <si>
    <t>Jurema</t>
  </si>
  <si>
    <t>Total</t>
  </si>
  <si>
    <t>Média</t>
  </si>
  <si>
    <t>Máximo</t>
  </si>
  <si>
    <t>Subpeso severo</t>
  </si>
  <si>
    <t>Subpeso</t>
  </si>
  <si>
    <t>Normal</t>
  </si>
  <si>
    <t>Sobrepeso</t>
  </si>
  <si>
    <t>Obeso</t>
  </si>
  <si>
    <t>Obeso Mórbido</t>
  </si>
  <si>
    <t>Mínimo</t>
  </si>
  <si>
    <t>Análise - Estatísticas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</si>
</sst>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3" borderId="0" xfId="0" applyFont="1" applyFill="1"/>
    <xf numFmtId="0" fontId="0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0" xfId="1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44AE-E5F4-4EDF-B910-345ADCC2B47F}">
  <dimension ref="A1:H17"/>
  <sheetViews>
    <sheetView tabSelected="1" zoomScale="175" zoomScaleNormal="175" workbookViewId="0">
      <selection activeCell="F11" sqref="F11"/>
    </sheetView>
  </sheetViews>
  <sheetFormatPr defaultRowHeight="15" x14ac:dyDescent="0.25"/>
  <cols>
    <col min="1" max="1" width="9.5703125" customWidth="1"/>
    <col min="2" max="2" width="12.28515625" bestFit="1" customWidth="1"/>
    <col min="3" max="3" width="13.42578125" customWidth="1"/>
    <col min="4" max="4" width="12.7109375" bestFit="1" customWidth="1"/>
    <col min="5" max="5" width="15.140625" bestFit="1" customWidth="1"/>
    <col min="7" max="7" width="20.7109375" bestFit="1" customWidth="1"/>
  </cols>
  <sheetData>
    <row r="1" spans="1:8" x14ac:dyDescent="0.25">
      <c r="A1" s="11" t="s">
        <v>8</v>
      </c>
      <c r="B1" s="11"/>
      <c r="C1" s="11"/>
      <c r="D1" s="11"/>
      <c r="E1" s="11"/>
      <c r="G1" s="12" t="s">
        <v>25</v>
      </c>
      <c r="H1" s="12"/>
    </row>
    <row r="2" spans="1:8" x14ac:dyDescent="0.25">
      <c r="A2" s="1" t="s">
        <v>0</v>
      </c>
      <c r="B2" s="1" t="s">
        <v>1</v>
      </c>
      <c r="C2" s="1" t="s">
        <v>2</v>
      </c>
      <c r="D2" s="1" t="s">
        <v>9</v>
      </c>
      <c r="E2" s="1" t="s">
        <v>10</v>
      </c>
      <c r="G2" s="3" t="s">
        <v>18</v>
      </c>
      <c r="H2" s="3">
        <f t="shared" ref="H2:H7" si="0">COUNTIF($E$3:$E$12,G2)</f>
        <v>1</v>
      </c>
    </row>
    <row r="3" spans="1:8" x14ac:dyDescent="0.25">
      <c r="A3" s="2" t="s">
        <v>3</v>
      </c>
      <c r="B3" s="3">
        <v>85</v>
      </c>
      <c r="C3" s="3">
        <v>1.83</v>
      </c>
      <c r="D3" s="7">
        <f>B3/C3^2</f>
        <v>25.381468541909282</v>
      </c>
      <c r="E3" s="3" t="str">
        <f>IF(D3&lt;16,"Subpeso severo",IF(D3&lt;20,"Subpeso",IF(D3&lt;25,"Normal",IF(D3&lt;30,"Sobrepeso",IF(D3&lt;40,"Obeso","Obeso Mórbido")))))</f>
        <v>Sobrepeso</v>
      </c>
      <c r="G3" s="4" t="s">
        <v>19</v>
      </c>
      <c r="H3" s="4">
        <f t="shared" si="0"/>
        <v>2</v>
      </c>
    </row>
    <row r="4" spans="1:8" x14ac:dyDescent="0.25">
      <c r="A4" s="4" t="s">
        <v>4</v>
      </c>
      <c r="B4" s="4">
        <v>44.4</v>
      </c>
      <c r="C4" s="4">
        <v>1.62</v>
      </c>
      <c r="D4" s="8">
        <f t="shared" ref="D4:D12" si="1">B4/C4^2</f>
        <v>16.918152720621851</v>
      </c>
      <c r="E4" s="4" t="str">
        <f t="shared" ref="E4:E12" si="2">IF(D4&lt;16,"Subpeso severo",IF(D4&lt;20,"Subpeso",IF(D4&lt;25,"Normal",IF(D4&lt;30,"Sobrepeso",IF(D4&lt;40,"Obeso","Obeso Mórbido")))))</f>
        <v>Subpeso</v>
      </c>
      <c r="G4" s="4" t="s">
        <v>20</v>
      </c>
      <c r="H4" s="4">
        <f t="shared" si="0"/>
        <v>4</v>
      </c>
    </row>
    <row r="5" spans="1:8" x14ac:dyDescent="0.25">
      <c r="A5" s="4" t="s">
        <v>5</v>
      </c>
      <c r="B5" s="4">
        <v>76</v>
      </c>
      <c r="C5" s="4">
        <v>2.04</v>
      </c>
      <c r="D5" s="8">
        <f t="shared" si="1"/>
        <v>18.262206843521721</v>
      </c>
      <c r="E5" s="4" t="str">
        <f t="shared" si="2"/>
        <v>Subpeso</v>
      </c>
      <c r="G5" s="4" t="s">
        <v>21</v>
      </c>
      <c r="H5" s="4">
        <f t="shared" si="0"/>
        <v>2</v>
      </c>
    </row>
    <row r="6" spans="1:8" x14ac:dyDescent="0.25">
      <c r="A6" s="4" t="s">
        <v>6</v>
      </c>
      <c r="B6" s="4">
        <v>78.5</v>
      </c>
      <c r="C6" s="4">
        <v>1.81</v>
      </c>
      <c r="D6" s="8">
        <f t="shared" si="1"/>
        <v>23.961417539147156</v>
      </c>
      <c r="E6" s="4" t="str">
        <f t="shared" si="2"/>
        <v>Normal</v>
      </c>
      <c r="G6" s="4" t="s">
        <v>22</v>
      </c>
      <c r="H6" s="4">
        <f t="shared" si="0"/>
        <v>1</v>
      </c>
    </row>
    <row r="7" spans="1:8" x14ac:dyDescent="0.25">
      <c r="A7" s="4" t="s">
        <v>7</v>
      </c>
      <c r="B7" s="4">
        <v>55</v>
      </c>
      <c r="C7" s="4">
        <v>1.57</v>
      </c>
      <c r="D7" s="8">
        <f t="shared" si="1"/>
        <v>22.313278429145196</v>
      </c>
      <c r="E7" s="4" t="str">
        <f t="shared" si="2"/>
        <v>Normal</v>
      </c>
      <c r="G7" s="4" t="s">
        <v>23</v>
      </c>
      <c r="H7" s="4">
        <f t="shared" si="0"/>
        <v>0</v>
      </c>
    </row>
    <row r="8" spans="1:8" x14ac:dyDescent="0.25">
      <c r="A8" s="4" t="s">
        <v>5</v>
      </c>
      <c r="B8" s="4">
        <v>125.5</v>
      </c>
      <c r="C8" s="4">
        <v>1.88</v>
      </c>
      <c r="D8" s="8">
        <f t="shared" si="1"/>
        <v>35.508148483476688</v>
      </c>
      <c r="E8" s="4" t="str">
        <f t="shared" si="2"/>
        <v>Obeso</v>
      </c>
      <c r="G8" s="5" t="s">
        <v>15</v>
      </c>
      <c r="H8" s="5">
        <f>SUM(H2:H7)</f>
        <v>10</v>
      </c>
    </row>
    <row r="9" spans="1:8" x14ac:dyDescent="0.25">
      <c r="A9" s="4" t="s">
        <v>11</v>
      </c>
      <c r="B9" s="4">
        <v>44</v>
      </c>
      <c r="C9" s="4">
        <v>1.78</v>
      </c>
      <c r="D9" s="8">
        <f t="shared" si="1"/>
        <v>13.887135462694104</v>
      </c>
      <c r="E9" s="4" t="str">
        <f t="shared" si="2"/>
        <v>Subpeso severo</v>
      </c>
    </row>
    <row r="10" spans="1:8" x14ac:dyDescent="0.25">
      <c r="A10" s="4" t="s">
        <v>12</v>
      </c>
      <c r="B10" s="4">
        <v>75</v>
      </c>
      <c r="C10" s="4">
        <v>1.84</v>
      </c>
      <c r="D10" s="8">
        <f t="shared" si="1"/>
        <v>22.152646502835537</v>
      </c>
      <c r="E10" s="4" t="str">
        <f t="shared" si="2"/>
        <v>Normal</v>
      </c>
    </row>
    <row r="11" spans="1:8" x14ac:dyDescent="0.25">
      <c r="A11" s="4" t="s">
        <v>13</v>
      </c>
      <c r="B11" s="4">
        <v>66</v>
      </c>
      <c r="C11" s="4">
        <v>1.65</v>
      </c>
      <c r="D11" s="8">
        <f t="shared" si="1"/>
        <v>24.242424242424246</v>
      </c>
      <c r="E11" s="4" t="str">
        <f t="shared" si="2"/>
        <v>Normal</v>
      </c>
    </row>
    <row r="12" spans="1:8" x14ac:dyDescent="0.25">
      <c r="A12" s="5" t="s">
        <v>14</v>
      </c>
      <c r="B12" s="5">
        <v>58</v>
      </c>
      <c r="C12" s="5">
        <v>1.44</v>
      </c>
      <c r="D12" s="9">
        <f t="shared" si="1"/>
        <v>27.970679012345681</v>
      </c>
      <c r="E12" s="5" t="str">
        <f t="shared" si="2"/>
        <v>Sobrepeso</v>
      </c>
    </row>
    <row r="13" spans="1:8" x14ac:dyDescent="0.25">
      <c r="A13" s="12" t="s">
        <v>25</v>
      </c>
      <c r="B13" s="12"/>
      <c r="C13" s="12"/>
      <c r="D13" s="12"/>
      <c r="E13" s="12"/>
    </row>
    <row r="14" spans="1:8" x14ac:dyDescent="0.25">
      <c r="A14" s="6" t="s">
        <v>15</v>
      </c>
      <c r="B14">
        <f>COUNT(B3:B12)</f>
        <v>10</v>
      </c>
      <c r="E14" s="6"/>
    </row>
    <row r="15" spans="1:8" x14ac:dyDescent="0.25">
      <c r="A15" s="6" t="s">
        <v>16</v>
      </c>
      <c r="B15">
        <f>AVERAGE(B3:B12)</f>
        <v>70.739999999999995</v>
      </c>
      <c r="C15" s="10">
        <f>AVERAGE(C3:C12)</f>
        <v>1.746</v>
      </c>
      <c r="D15" s="10">
        <f>AVERAGE(D3:D12)</f>
        <v>23.059755777812143</v>
      </c>
    </row>
    <row r="16" spans="1:8" x14ac:dyDescent="0.25">
      <c r="A16" s="6" t="s">
        <v>17</v>
      </c>
      <c r="B16">
        <f>MAX(B3:B12)</f>
        <v>125.5</v>
      </c>
      <c r="C16">
        <f>MAX(C3:C12)</f>
        <v>2.04</v>
      </c>
      <c r="D16" s="10">
        <f>MAX(D3:D12)</f>
        <v>35.508148483476688</v>
      </c>
    </row>
    <row r="17" spans="1:4" x14ac:dyDescent="0.25">
      <c r="A17" s="6" t="s">
        <v>24</v>
      </c>
      <c r="B17">
        <f>MIN(B3:B12)</f>
        <v>44</v>
      </c>
      <c r="C17">
        <f t="shared" ref="C17:D17" si="3">MIN(C3:C12)</f>
        <v>1.44</v>
      </c>
      <c r="D17" s="10">
        <f t="shared" si="3"/>
        <v>13.887135462694104</v>
      </c>
    </row>
  </sheetData>
  <mergeCells count="3">
    <mergeCell ref="A1:E1"/>
    <mergeCell ref="A13:E13"/>
    <mergeCell ref="G1:H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&amp;CRelatório para um(a) Nutricionista e/ou Endocrinologista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2022-10-17T12:59:26Z</cp:lastPrinted>
  <dcterms:created xsi:type="dcterms:W3CDTF">2022-10-11T12:25:13Z</dcterms:created>
  <dcterms:modified xsi:type="dcterms:W3CDTF">2022-10-17T13:51:39Z</dcterms:modified>
</cp:coreProperties>
</file>