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2\1des\sop\aula05\"/>
    </mc:Choice>
  </mc:AlternateContent>
  <bookViews>
    <workbookView xWindow="0" yWindow="0" windowWidth="28800" windowHeight="12435"/>
  </bookViews>
  <sheets>
    <sheet name="Orçamento-Com-Recursos-Se+Procv" sheetId="1" r:id="rId1"/>
    <sheet name="Exemplo-proc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4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C4" i="1"/>
  <c r="C5" i="1"/>
  <c r="D5" i="1" s="1"/>
  <c r="C6" i="1"/>
  <c r="D6" i="1" s="1"/>
  <c r="C7" i="1"/>
  <c r="G7" i="1" s="1"/>
  <c r="C8" i="1"/>
  <c r="C9" i="1"/>
  <c r="G9" i="1" s="1"/>
  <c r="C10" i="1"/>
  <c r="G10" i="1" s="1"/>
  <c r="C11" i="1"/>
  <c r="C12" i="1"/>
  <c r="G12" i="1" s="1"/>
  <c r="C13" i="1"/>
  <c r="C14" i="1"/>
  <c r="G11" i="1"/>
  <c r="G13" i="1"/>
  <c r="G14" i="1"/>
  <c r="G8" i="1"/>
  <c r="B5" i="1"/>
  <c r="B6" i="1"/>
  <c r="B7" i="1"/>
  <c r="B8" i="1"/>
  <c r="B9" i="1"/>
  <c r="B10" i="1"/>
  <c r="B11" i="1"/>
  <c r="B12" i="1"/>
  <c r="B13" i="1"/>
  <c r="B14" i="1"/>
  <c r="B4" i="1"/>
  <c r="B3" i="2"/>
  <c r="C3" i="2"/>
  <c r="D7" i="1" l="1"/>
  <c r="E7" i="1" s="1"/>
  <c r="E6" i="1"/>
  <c r="E5" i="1"/>
  <c r="G4" i="1"/>
  <c r="D4" i="1"/>
  <c r="D15" i="1" s="1"/>
  <c r="G6" i="1"/>
  <c r="G5" i="1"/>
  <c r="H5" i="1" s="1"/>
  <c r="H15" i="1" l="1"/>
  <c r="G15" i="1"/>
  <c r="E4" i="1"/>
  <c r="I15" i="1" l="1"/>
</calcChain>
</file>

<file path=xl/sharedStrings.xml><?xml version="1.0" encoding="utf-8"?>
<sst xmlns="http://schemas.openxmlformats.org/spreadsheetml/2006/main" count="55" uniqueCount="42">
  <si>
    <t>Produto</t>
  </si>
  <si>
    <t>Quantidade</t>
  </si>
  <si>
    <t>Subtotal</t>
  </si>
  <si>
    <t>Orçamento</t>
  </si>
  <si>
    <t>Tabela de Produtos</t>
  </si>
  <si>
    <t>Cod</t>
  </si>
  <si>
    <t>Nome</t>
  </si>
  <si>
    <t>Descrição</t>
  </si>
  <si>
    <t>Custo</t>
  </si>
  <si>
    <t>Relógio do Faustão</t>
  </si>
  <si>
    <t>Relogio da Google</t>
  </si>
  <si>
    <t>Relógio Clássico</t>
  </si>
  <si>
    <t>Bulova</t>
  </si>
  <si>
    <t>Rolex</t>
  </si>
  <si>
    <t>Rel do Faustão</t>
  </si>
  <si>
    <t>Iphone 13</t>
  </si>
  <si>
    <t>Iphone 13 Pro</t>
  </si>
  <si>
    <t>Iphone 13 Pro Max</t>
  </si>
  <si>
    <t>Iphone SE</t>
  </si>
  <si>
    <t>Xiaomi</t>
  </si>
  <si>
    <t>Smart Watch</t>
  </si>
  <si>
    <t>Redmi note9</t>
  </si>
  <si>
    <t>Desconto</t>
  </si>
  <si>
    <t>Maria</t>
  </si>
  <si>
    <t>João</t>
  </si>
  <si>
    <t>Marcos</t>
  </si>
  <si>
    <t>Marta</t>
  </si>
  <si>
    <t>Marcelo</t>
  </si>
  <si>
    <t>Ana</t>
  </si>
  <si>
    <t>Lúcia</t>
  </si>
  <si>
    <t>Funcionário</t>
  </si>
  <si>
    <t>Salário</t>
  </si>
  <si>
    <t>Buscar por Código</t>
  </si>
  <si>
    <t>Exato</t>
  </si>
  <si>
    <t>Aproximado</t>
  </si>
  <si>
    <t xml:space="preserve"> - - - - - -</t>
  </si>
  <si>
    <t xml:space="preserve"> - - - - - - -</t>
  </si>
  <si>
    <t>Total</t>
  </si>
  <si>
    <t>Ganho</t>
  </si>
  <si>
    <t>Preço</t>
  </si>
  <si>
    <t>Total Geral</t>
  </si>
  <si>
    <t>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</si>
</sst>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10.85546875" bestFit="1" customWidth="1"/>
    <col min="2" max="2" width="14" bestFit="1" customWidth="1"/>
    <col min="3" max="5" width="12.85546875" bestFit="1" customWidth="1"/>
    <col min="6" max="6" width="11.42578125" bestFit="1" customWidth="1"/>
    <col min="7" max="7" width="14" bestFit="1" customWidth="1"/>
    <col min="8" max="8" width="12.85546875" bestFit="1" customWidth="1"/>
    <col min="9" max="9" width="14" bestFit="1" customWidth="1"/>
    <col min="10" max="10" width="9.28515625" bestFit="1" customWidth="1"/>
    <col min="11" max="11" width="7.7109375" bestFit="1" customWidth="1"/>
    <col min="12" max="12" width="4.42578125" bestFit="1" customWidth="1"/>
    <col min="13" max="13" width="14" bestFit="1" customWidth="1"/>
    <col min="14" max="14" width="18" bestFit="1" customWidth="1"/>
    <col min="15" max="15" width="12.85546875" bestFit="1" customWidth="1"/>
  </cols>
  <sheetData>
    <row r="1" spans="1:15" x14ac:dyDescent="0.25">
      <c r="A1" t="s">
        <v>3</v>
      </c>
      <c r="J1" t="s">
        <v>22</v>
      </c>
      <c r="K1" t="s">
        <v>41</v>
      </c>
      <c r="L1" s="3" t="s">
        <v>4</v>
      </c>
      <c r="M1" s="3"/>
      <c r="N1" s="3"/>
      <c r="O1" s="3"/>
    </row>
    <row r="2" spans="1:15" x14ac:dyDescent="0.25">
      <c r="A2" s="3" t="s">
        <v>0</v>
      </c>
      <c r="B2" s="3"/>
      <c r="C2" s="2"/>
      <c r="D2" s="2"/>
      <c r="J2" s="4">
        <v>0.1</v>
      </c>
      <c r="K2">
        <v>5</v>
      </c>
      <c r="L2" t="s">
        <v>5</v>
      </c>
      <c r="M2" t="s">
        <v>6</v>
      </c>
      <c r="N2" t="s">
        <v>7</v>
      </c>
      <c r="O2" t="s">
        <v>8</v>
      </c>
    </row>
    <row r="3" spans="1:15" x14ac:dyDescent="0.25">
      <c r="A3" t="s">
        <v>5</v>
      </c>
      <c r="B3" t="s">
        <v>6</v>
      </c>
      <c r="C3" t="s">
        <v>8</v>
      </c>
      <c r="D3" t="s">
        <v>38</v>
      </c>
      <c r="E3" t="s">
        <v>39</v>
      </c>
      <c r="F3" t="s">
        <v>1</v>
      </c>
      <c r="G3" t="s">
        <v>2</v>
      </c>
      <c r="H3" t="s">
        <v>22</v>
      </c>
      <c r="J3" t="s">
        <v>38</v>
      </c>
      <c r="L3">
        <v>0</v>
      </c>
      <c r="M3" t="s">
        <v>35</v>
      </c>
      <c r="N3" t="s">
        <v>36</v>
      </c>
      <c r="O3">
        <v>0</v>
      </c>
    </row>
    <row r="4" spans="1:15" x14ac:dyDescent="0.25">
      <c r="A4">
        <v>1</v>
      </c>
      <c r="B4" t="str">
        <f>VLOOKUP(A4,$L$3:$O$11,2)</f>
        <v>Smart Watch</v>
      </c>
      <c r="C4" s="1">
        <f>VLOOKUP(A4,$L$3:$O$11,4)</f>
        <v>1000</v>
      </c>
      <c r="D4" s="1">
        <f>C4*$J$4</f>
        <v>400</v>
      </c>
      <c r="E4" s="5">
        <f>C4+D4</f>
        <v>1400</v>
      </c>
      <c r="F4">
        <v>5</v>
      </c>
      <c r="G4" s="1">
        <f>C4*F4</f>
        <v>5000</v>
      </c>
      <c r="H4" s="5">
        <f>IF(F4&gt;=$K$2,G4*$J$2,0)</f>
        <v>500</v>
      </c>
      <c r="J4" s="4">
        <v>0.4</v>
      </c>
      <c r="L4">
        <v>1</v>
      </c>
      <c r="M4" t="s">
        <v>20</v>
      </c>
      <c r="N4" t="s">
        <v>10</v>
      </c>
      <c r="O4" s="1">
        <v>1000</v>
      </c>
    </row>
    <row r="5" spans="1:15" x14ac:dyDescent="0.25">
      <c r="A5">
        <v>6</v>
      </c>
      <c r="B5" t="str">
        <f>VLOOKUP(A5,$L$3:$O$11,2)</f>
        <v>Iphone 13</v>
      </c>
      <c r="C5" s="1">
        <f t="shared" ref="C5:C14" si="0">VLOOKUP(A5,$L$3:$O$11,4)</f>
        <v>4200</v>
      </c>
      <c r="D5" s="1">
        <f t="shared" ref="D5:D14" si="1">C5*$J$4</f>
        <v>1680</v>
      </c>
      <c r="E5" s="5">
        <f t="shared" ref="E5:E14" si="2">C5+D5</f>
        <v>5880</v>
      </c>
      <c r="F5">
        <v>3</v>
      </c>
      <c r="G5" s="1">
        <f>C5*F5</f>
        <v>12600</v>
      </c>
      <c r="H5" s="5">
        <f t="shared" ref="H5:H14" si="3">IF(F5&gt;=$K$2,G5*$J$2,0)</f>
        <v>0</v>
      </c>
      <c r="L5">
        <v>2</v>
      </c>
      <c r="M5" t="s">
        <v>12</v>
      </c>
      <c r="N5" t="s">
        <v>11</v>
      </c>
      <c r="O5" s="1">
        <v>5000</v>
      </c>
    </row>
    <row r="6" spans="1:15" x14ac:dyDescent="0.25">
      <c r="A6">
        <v>4</v>
      </c>
      <c r="B6" t="str">
        <f>VLOOKUP(A6,$L$3:$O$11,2)</f>
        <v>Rel do Faustão</v>
      </c>
      <c r="C6" s="1">
        <f t="shared" si="0"/>
        <v>2000</v>
      </c>
      <c r="D6" s="1">
        <f t="shared" si="1"/>
        <v>800</v>
      </c>
      <c r="E6" s="5">
        <f t="shared" si="2"/>
        <v>2800</v>
      </c>
      <c r="F6">
        <v>5</v>
      </c>
      <c r="G6" s="1">
        <f>C6*F6</f>
        <v>10000</v>
      </c>
      <c r="H6" s="5">
        <f t="shared" si="3"/>
        <v>1000</v>
      </c>
      <c r="L6">
        <v>3</v>
      </c>
      <c r="M6" t="s">
        <v>13</v>
      </c>
      <c r="N6" t="s">
        <v>11</v>
      </c>
      <c r="O6" s="1">
        <v>5000</v>
      </c>
    </row>
    <row r="7" spans="1:15" x14ac:dyDescent="0.25">
      <c r="A7">
        <v>2</v>
      </c>
      <c r="B7" t="str">
        <f>VLOOKUP(A7,$L$3:$O$11,2)</f>
        <v>Bulova</v>
      </c>
      <c r="C7" s="1">
        <f t="shared" si="0"/>
        <v>5000</v>
      </c>
      <c r="D7" s="1">
        <f t="shared" si="1"/>
        <v>2000</v>
      </c>
      <c r="E7" s="5">
        <f t="shared" si="2"/>
        <v>7000</v>
      </c>
      <c r="F7">
        <v>1</v>
      </c>
      <c r="G7" s="1">
        <f>C7*F7</f>
        <v>5000</v>
      </c>
      <c r="H7" s="5">
        <f t="shared" si="3"/>
        <v>0</v>
      </c>
      <c r="L7">
        <v>4</v>
      </c>
      <c r="M7" t="s">
        <v>14</v>
      </c>
      <c r="N7" t="s">
        <v>9</v>
      </c>
      <c r="O7" s="1">
        <v>2000</v>
      </c>
    </row>
    <row r="8" spans="1:15" x14ac:dyDescent="0.25">
      <c r="A8">
        <v>0</v>
      </c>
      <c r="B8" t="str">
        <f>VLOOKUP(A8,$L$3:$O$11,2)</f>
        <v xml:space="preserve"> - - - - - -</v>
      </c>
      <c r="C8" s="1">
        <f t="shared" si="0"/>
        <v>0</v>
      </c>
      <c r="D8" s="1">
        <f t="shared" si="1"/>
        <v>0</v>
      </c>
      <c r="E8" s="5">
        <f t="shared" si="2"/>
        <v>0</v>
      </c>
      <c r="G8" s="1">
        <f>C8*F8</f>
        <v>0</v>
      </c>
      <c r="H8" s="5">
        <f t="shared" si="3"/>
        <v>0</v>
      </c>
      <c r="L8">
        <v>5</v>
      </c>
      <c r="M8" t="s">
        <v>15</v>
      </c>
      <c r="N8" t="s">
        <v>16</v>
      </c>
      <c r="O8" s="1">
        <v>4000</v>
      </c>
    </row>
    <row r="9" spans="1:15" x14ac:dyDescent="0.25">
      <c r="A9">
        <v>0</v>
      </c>
      <c r="B9" t="str">
        <f>VLOOKUP(A9,$L$3:$O$11,2)</f>
        <v xml:space="preserve"> - - - - - -</v>
      </c>
      <c r="C9" s="1">
        <f t="shared" si="0"/>
        <v>0</v>
      </c>
      <c r="D9" s="1">
        <f t="shared" si="1"/>
        <v>0</v>
      </c>
      <c r="E9" s="5">
        <f t="shared" si="2"/>
        <v>0</v>
      </c>
      <c r="G9" s="1">
        <f>C9*F9</f>
        <v>0</v>
      </c>
      <c r="H9" s="5">
        <f t="shared" si="3"/>
        <v>0</v>
      </c>
      <c r="L9">
        <v>6</v>
      </c>
      <c r="M9" t="s">
        <v>15</v>
      </c>
      <c r="N9" t="s">
        <v>17</v>
      </c>
      <c r="O9" s="1">
        <v>4200</v>
      </c>
    </row>
    <row r="10" spans="1:15" x14ac:dyDescent="0.25">
      <c r="A10">
        <v>0</v>
      </c>
      <c r="B10" t="str">
        <f>VLOOKUP(A10,$L$3:$O$11,2)</f>
        <v xml:space="preserve"> - - - - - -</v>
      </c>
      <c r="C10" s="1">
        <f t="shared" si="0"/>
        <v>0</v>
      </c>
      <c r="D10" s="1">
        <f t="shared" si="1"/>
        <v>0</v>
      </c>
      <c r="E10" s="5">
        <f t="shared" si="2"/>
        <v>0</v>
      </c>
      <c r="G10" s="1">
        <f>C10*F10</f>
        <v>0</v>
      </c>
      <c r="H10" s="5">
        <f t="shared" si="3"/>
        <v>0</v>
      </c>
      <c r="L10">
        <v>7</v>
      </c>
      <c r="M10" t="s">
        <v>18</v>
      </c>
      <c r="N10" t="s">
        <v>18</v>
      </c>
      <c r="O10" s="1">
        <v>5200</v>
      </c>
    </row>
    <row r="11" spans="1:15" x14ac:dyDescent="0.25">
      <c r="A11">
        <v>0</v>
      </c>
      <c r="B11" t="str">
        <f>VLOOKUP(A11,$L$3:$O$11,2)</f>
        <v xml:space="preserve"> - - - - - -</v>
      </c>
      <c r="C11" s="1">
        <f t="shared" si="0"/>
        <v>0</v>
      </c>
      <c r="D11" s="1">
        <f t="shared" si="1"/>
        <v>0</v>
      </c>
      <c r="E11" s="5">
        <f t="shared" si="2"/>
        <v>0</v>
      </c>
      <c r="G11" s="1">
        <f>C11*F11</f>
        <v>0</v>
      </c>
      <c r="H11" s="5">
        <f t="shared" si="3"/>
        <v>0</v>
      </c>
      <c r="L11">
        <v>8</v>
      </c>
      <c r="M11" t="s">
        <v>19</v>
      </c>
      <c r="N11" t="s">
        <v>21</v>
      </c>
      <c r="O11" s="1">
        <v>2000</v>
      </c>
    </row>
    <row r="12" spans="1:15" x14ac:dyDescent="0.25">
      <c r="A12">
        <v>0</v>
      </c>
      <c r="B12" t="str">
        <f>VLOOKUP(A12,$L$3:$O$11,2)</f>
        <v xml:space="preserve"> - - - - - -</v>
      </c>
      <c r="C12" s="1">
        <f t="shared" si="0"/>
        <v>0</v>
      </c>
      <c r="D12" s="1">
        <f t="shared" si="1"/>
        <v>0</v>
      </c>
      <c r="E12" s="5">
        <f t="shared" si="2"/>
        <v>0</v>
      </c>
      <c r="G12" s="1">
        <f>C12*F12</f>
        <v>0</v>
      </c>
      <c r="H12" s="5">
        <f t="shared" si="3"/>
        <v>0</v>
      </c>
    </row>
    <row r="13" spans="1:15" x14ac:dyDescent="0.25">
      <c r="A13">
        <v>0</v>
      </c>
      <c r="B13" t="str">
        <f>VLOOKUP(A13,$L$3:$O$11,2)</f>
        <v xml:space="preserve"> - - - - - -</v>
      </c>
      <c r="C13" s="1">
        <f t="shared" si="0"/>
        <v>0</v>
      </c>
      <c r="D13" s="1">
        <f t="shared" si="1"/>
        <v>0</v>
      </c>
      <c r="E13" s="5">
        <f t="shared" si="2"/>
        <v>0</v>
      </c>
      <c r="G13" s="1">
        <f>C13*F13</f>
        <v>0</v>
      </c>
      <c r="H13" s="5">
        <f t="shared" si="3"/>
        <v>0</v>
      </c>
    </row>
    <row r="14" spans="1:15" x14ac:dyDescent="0.25">
      <c r="A14">
        <v>0</v>
      </c>
      <c r="B14" t="str">
        <f>VLOOKUP(A14,$L$3:$O$11,2)</f>
        <v xml:space="preserve"> - - - - - -</v>
      </c>
      <c r="C14" s="1">
        <f t="shared" si="0"/>
        <v>0</v>
      </c>
      <c r="D14" s="1">
        <f t="shared" si="1"/>
        <v>0</v>
      </c>
      <c r="E14" s="5">
        <f t="shared" si="2"/>
        <v>0</v>
      </c>
      <c r="G14" s="1">
        <f>C14*F14</f>
        <v>0</v>
      </c>
      <c r="H14" s="5">
        <f t="shared" si="3"/>
        <v>0</v>
      </c>
      <c r="I14" t="s">
        <v>40</v>
      </c>
    </row>
    <row r="15" spans="1:15" x14ac:dyDescent="0.25">
      <c r="D15" s="5">
        <f>SUM(D4:D14)</f>
        <v>4880</v>
      </c>
      <c r="E15" s="1"/>
      <c r="F15" t="s">
        <v>37</v>
      </c>
      <c r="G15" s="5">
        <f>SUM(G4:G14)</f>
        <v>32600</v>
      </c>
      <c r="H15" s="5">
        <f>SUM(H4:H14)</f>
        <v>1500</v>
      </c>
      <c r="I15" s="5">
        <f>G15-H15</f>
        <v>31100</v>
      </c>
    </row>
  </sheetData>
  <mergeCells count="2">
    <mergeCell ref="L1:O1"/>
    <mergeCell ref="A2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45" zoomScaleNormal="145" workbookViewId="0">
      <selection activeCell="B4" sqref="B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3.28515625" customWidth="1"/>
    <col min="5" max="5" width="4.42578125" bestFit="1" customWidth="1"/>
    <col min="6" max="6" width="11.42578125" bestFit="1" customWidth="1"/>
    <col min="7" max="7" width="12.28515625" bestFit="1" customWidth="1"/>
  </cols>
  <sheetData>
    <row r="1" spans="1:7" x14ac:dyDescent="0.25">
      <c r="A1" t="s">
        <v>32</v>
      </c>
    </row>
    <row r="2" spans="1:7" x14ac:dyDescent="0.25">
      <c r="A2" t="s">
        <v>5</v>
      </c>
      <c r="B2" t="s">
        <v>6</v>
      </c>
      <c r="C2" t="s">
        <v>31</v>
      </c>
      <c r="E2" t="s">
        <v>5</v>
      </c>
      <c r="F2" t="s">
        <v>30</v>
      </c>
      <c r="G2" t="s">
        <v>31</v>
      </c>
    </row>
    <row r="3" spans="1:7" x14ac:dyDescent="0.25">
      <c r="A3">
        <v>5</v>
      </c>
      <c r="B3" t="str">
        <f>VLOOKUP(A3,$E$3:$G$10,2,TRUE)</f>
        <v>Marcelo</v>
      </c>
      <c r="C3" s="1">
        <f>VLOOKUP(A3,$E$3:$G$10,3,FALSE)</f>
        <v>2542</v>
      </c>
      <c r="E3">
        <v>1</v>
      </c>
      <c r="F3" t="s">
        <v>23</v>
      </c>
      <c r="G3" s="1">
        <v>1250</v>
      </c>
    </row>
    <row r="4" spans="1:7" x14ac:dyDescent="0.25">
      <c r="B4" t="s">
        <v>34</v>
      </c>
      <c r="C4" t="s">
        <v>33</v>
      </c>
      <c r="E4">
        <v>2</v>
      </c>
      <c r="F4" t="s">
        <v>24</v>
      </c>
      <c r="G4" s="1">
        <v>1524</v>
      </c>
    </row>
    <row r="5" spans="1:7" x14ac:dyDescent="0.25">
      <c r="E5">
        <v>3</v>
      </c>
      <c r="F5" t="s">
        <v>25</v>
      </c>
      <c r="G5" s="1">
        <v>3546</v>
      </c>
    </row>
    <row r="6" spans="1:7" x14ac:dyDescent="0.25">
      <c r="E6">
        <v>4</v>
      </c>
      <c r="F6" t="s">
        <v>26</v>
      </c>
      <c r="G6" s="1">
        <v>4879</v>
      </c>
    </row>
    <row r="7" spans="1:7" x14ac:dyDescent="0.25">
      <c r="E7">
        <v>5</v>
      </c>
      <c r="F7" t="s">
        <v>27</v>
      </c>
      <c r="G7" s="1">
        <v>2542</v>
      </c>
    </row>
    <row r="8" spans="1:7" x14ac:dyDescent="0.25">
      <c r="E8">
        <v>6</v>
      </c>
      <c r="F8" t="s">
        <v>28</v>
      </c>
      <c r="G8" s="1">
        <v>4567</v>
      </c>
    </row>
    <row r="9" spans="1:7" x14ac:dyDescent="0.25">
      <c r="E9">
        <v>7</v>
      </c>
      <c r="F9" t="s">
        <v>29</v>
      </c>
      <c r="G9" s="1">
        <v>4899</v>
      </c>
    </row>
    <row r="10" spans="1:7" x14ac:dyDescent="0.25">
      <c r="E10">
        <v>8</v>
      </c>
      <c r="F10" t="s">
        <v>27</v>
      </c>
      <c r="G10" s="1">
        <v>3500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Orçamento-Com-Recursos-Se+Procv</vt:lpstr>
      <vt:lpstr>Exemplo-procv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2022-03-22T13:00:57Z</dcterms:created>
  <dcterms:modified xsi:type="dcterms:W3CDTF">2022-03-22T13:45:09Z</dcterms:modified>
</cp:coreProperties>
</file>