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2"/>
  </bookViews>
  <sheets>
    <sheet name="Sheet1" sheetId="1" r:id="rId1"/>
    <sheet name="ASTM E119" sheetId="2" r:id="rId2"/>
    <sheet name="Simulation" sheetId="3" r:id="rId3"/>
  </sheets>
  <calcPr calcId="162913"/>
</workbook>
</file>

<file path=xl/calcChain.xml><?xml version="1.0" encoding="utf-8"?>
<calcChain xmlns="http://schemas.openxmlformats.org/spreadsheetml/2006/main">
  <c r="D4" i="3" l="1"/>
  <c r="E4" i="3" s="1"/>
  <c r="F4" i="3" s="1"/>
  <c r="E5" i="3" s="1"/>
  <c r="D12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3" i="3"/>
  <c r="B7" i="3"/>
  <c r="B15" i="3"/>
  <c r="B23" i="3"/>
  <c r="B31" i="3"/>
  <c r="B39" i="3"/>
  <c r="B47" i="3"/>
  <c r="B55" i="3"/>
  <c r="B63" i="3"/>
  <c r="B71" i="3"/>
  <c r="B79" i="3"/>
  <c r="B87" i="3"/>
  <c r="B95" i="3"/>
  <c r="B103" i="3"/>
  <c r="B111" i="3"/>
  <c r="B119" i="3"/>
  <c r="B3" i="3"/>
  <c r="S8" i="3"/>
  <c r="B8" i="3" s="1"/>
  <c r="S7" i="3"/>
  <c r="F5" i="3" l="1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5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4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C4" i="1"/>
  <c r="D4" i="1" s="1"/>
  <c r="C5" i="1"/>
  <c r="C6" i="1"/>
  <c r="C7" i="1"/>
  <c r="C8" i="1"/>
  <c r="C9" i="1"/>
  <c r="D9" i="1" s="1"/>
  <c r="C10" i="1"/>
  <c r="D10" i="1" s="1"/>
  <c r="C11" i="1"/>
  <c r="D11" i="1" s="1"/>
  <c r="C12" i="1"/>
  <c r="C13" i="1"/>
  <c r="C14" i="1"/>
  <c r="C15" i="1"/>
  <c r="C16" i="1"/>
  <c r="C17" i="1"/>
  <c r="D17" i="1" s="1"/>
  <c r="C18" i="1"/>
  <c r="D18" i="1" s="1"/>
  <c r="C19" i="1"/>
  <c r="D19" i="1" s="1"/>
  <c r="C20" i="1"/>
  <c r="D20" i="1" s="1"/>
  <c r="C21" i="1"/>
  <c r="C22" i="1"/>
  <c r="C23" i="1"/>
  <c r="C24" i="1"/>
  <c r="C25" i="1"/>
  <c r="D25" i="1" s="1"/>
  <c r="C26" i="1"/>
  <c r="D26" i="1" s="1"/>
  <c r="C27" i="1"/>
  <c r="D27" i="1" s="1"/>
  <c r="C28" i="1"/>
  <c r="D28" i="1" s="1"/>
  <c r="C29" i="1"/>
  <c r="C30" i="1"/>
  <c r="C31" i="1"/>
  <c r="C32" i="1"/>
  <c r="C33" i="1"/>
  <c r="D33" i="1" s="1"/>
  <c r="C34" i="1"/>
  <c r="D34" i="1" s="1"/>
  <c r="C35" i="1"/>
  <c r="D35" i="1" s="1"/>
  <c r="C36" i="1"/>
  <c r="D36" i="1" s="1"/>
  <c r="C37" i="1"/>
  <c r="C38" i="1"/>
  <c r="C39" i="1"/>
  <c r="D39" i="1" s="1"/>
  <c r="D5" i="1"/>
  <c r="D6" i="1"/>
  <c r="D7" i="1"/>
  <c r="D8" i="1"/>
  <c r="D12" i="1"/>
  <c r="D13" i="1"/>
  <c r="D14" i="1"/>
  <c r="D15" i="1"/>
  <c r="D16" i="1"/>
  <c r="D21" i="1"/>
  <c r="D22" i="1"/>
  <c r="D23" i="1"/>
  <c r="D24" i="1"/>
  <c r="D29" i="1"/>
  <c r="D30" i="1"/>
  <c r="D31" i="1"/>
  <c r="D32" i="1"/>
  <c r="D37" i="1"/>
  <c r="D38" i="1"/>
  <c r="I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2"/>
  <c r="C3" i="1"/>
  <c r="D3" i="1" s="1"/>
  <c r="B34" i="1"/>
  <c r="B35" i="1"/>
  <c r="B36" i="1"/>
  <c r="B37" i="1"/>
  <c r="B38" i="1"/>
  <c r="B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E6" i="3" l="1"/>
  <c r="F6" i="3" s="1"/>
  <c r="E7" i="3" l="1"/>
  <c r="F7" i="3" s="1"/>
  <c r="E8" i="3" l="1"/>
  <c r="F8" i="3" s="1"/>
  <c r="E9" i="3" l="1"/>
  <c r="F9" i="3" s="1"/>
  <c r="E10" i="3" l="1"/>
  <c r="F10" i="3" s="1"/>
  <c r="E11" i="3" l="1"/>
  <c r="F11" i="3" s="1"/>
  <c r="E12" i="3" l="1"/>
  <c r="F12" i="3" s="1"/>
  <c r="E13" i="3" l="1"/>
  <c r="F13" i="3" s="1"/>
  <c r="E14" i="3" l="1"/>
  <c r="F14" i="3" s="1"/>
  <c r="E15" i="3" l="1"/>
  <c r="F15" i="3" s="1"/>
  <c r="E16" i="3" l="1"/>
  <c r="F16" i="3" s="1"/>
  <c r="E17" i="3" l="1"/>
  <c r="F17" i="3" s="1"/>
  <c r="E18" i="3" l="1"/>
  <c r="F18" i="3" s="1"/>
  <c r="E19" i="3" l="1"/>
  <c r="F19" i="3" s="1"/>
  <c r="E20" i="3" l="1"/>
  <c r="F20" i="3" s="1"/>
  <c r="E21" i="3" l="1"/>
  <c r="F21" i="3" s="1"/>
  <c r="E22" i="3" l="1"/>
  <c r="F22" i="3" s="1"/>
  <c r="E23" i="3" l="1"/>
  <c r="F23" i="3" s="1"/>
  <c r="E24" i="3" l="1"/>
  <c r="F24" i="3" s="1"/>
  <c r="E25" i="3" l="1"/>
  <c r="F25" i="3" s="1"/>
  <c r="E26" i="3" l="1"/>
  <c r="F26" i="3" s="1"/>
  <c r="E27" i="3" l="1"/>
  <c r="F27" i="3" s="1"/>
  <c r="E28" i="3" l="1"/>
  <c r="F28" i="3" s="1"/>
  <c r="E29" i="3" l="1"/>
  <c r="F29" i="3" s="1"/>
  <c r="E30" i="3" l="1"/>
  <c r="F30" i="3" s="1"/>
  <c r="E31" i="3" l="1"/>
  <c r="F31" i="3" s="1"/>
  <c r="E32" i="3" l="1"/>
  <c r="F32" i="3" s="1"/>
  <c r="E33" i="3" l="1"/>
  <c r="F33" i="3" s="1"/>
  <c r="E34" i="3" l="1"/>
  <c r="F34" i="3" s="1"/>
  <c r="E35" i="3" l="1"/>
  <c r="F35" i="3" s="1"/>
  <c r="E36" i="3" l="1"/>
  <c r="F36" i="3" s="1"/>
  <c r="E37" i="3" l="1"/>
  <c r="F37" i="3" s="1"/>
  <c r="E38" i="3" l="1"/>
  <c r="F38" i="3" s="1"/>
  <c r="E39" i="3" l="1"/>
  <c r="F39" i="3" s="1"/>
  <c r="E40" i="3" l="1"/>
  <c r="F40" i="3" s="1"/>
  <c r="E41" i="3" l="1"/>
  <c r="F41" i="3" s="1"/>
  <c r="E42" i="3" l="1"/>
  <c r="F42" i="3" s="1"/>
  <c r="E43" i="3" l="1"/>
  <c r="F43" i="3" s="1"/>
  <c r="E44" i="3" l="1"/>
  <c r="F44" i="3" s="1"/>
  <c r="E45" i="3" l="1"/>
  <c r="F45" i="3" s="1"/>
  <c r="E46" i="3" l="1"/>
  <c r="F46" i="3" s="1"/>
  <c r="E47" i="3" l="1"/>
  <c r="F47" i="3" s="1"/>
  <c r="E48" i="3" l="1"/>
  <c r="F48" i="3" s="1"/>
  <c r="E49" i="3" l="1"/>
  <c r="F49" i="3" s="1"/>
  <c r="E50" i="3" l="1"/>
  <c r="F50" i="3" s="1"/>
  <c r="E51" i="3" l="1"/>
  <c r="F51" i="3" s="1"/>
  <c r="E52" i="3" l="1"/>
  <c r="F52" i="3" s="1"/>
  <c r="E53" i="3" l="1"/>
  <c r="F53" i="3" s="1"/>
  <c r="E54" i="3" l="1"/>
  <c r="F54" i="3" s="1"/>
  <c r="E55" i="3" l="1"/>
  <c r="F55" i="3" s="1"/>
  <c r="E56" i="3" l="1"/>
  <c r="F56" i="3" s="1"/>
  <c r="E57" i="3" l="1"/>
  <c r="F57" i="3" s="1"/>
  <c r="E58" i="3" l="1"/>
  <c r="F58" i="3" s="1"/>
  <c r="E59" i="3" l="1"/>
  <c r="F59" i="3" s="1"/>
  <c r="E60" i="3" l="1"/>
  <c r="F60" i="3" s="1"/>
  <c r="E61" i="3" l="1"/>
  <c r="F61" i="3" s="1"/>
  <c r="E62" i="3" l="1"/>
  <c r="F62" i="3" s="1"/>
  <c r="E63" i="3" l="1"/>
  <c r="F63" i="3" s="1"/>
  <c r="E64" i="3" l="1"/>
  <c r="F64" i="3" s="1"/>
  <c r="E65" i="3" l="1"/>
  <c r="F65" i="3" s="1"/>
  <c r="E66" i="3" l="1"/>
  <c r="F66" i="3" s="1"/>
  <c r="E67" i="3" l="1"/>
  <c r="F67" i="3" s="1"/>
  <c r="E68" i="3" l="1"/>
  <c r="F68" i="3" s="1"/>
  <c r="E69" i="3" l="1"/>
  <c r="F69" i="3" s="1"/>
  <c r="E70" i="3" l="1"/>
  <c r="F70" i="3" s="1"/>
  <c r="E71" i="3" l="1"/>
  <c r="F71" i="3" s="1"/>
  <c r="E72" i="3" l="1"/>
  <c r="F72" i="3" s="1"/>
  <c r="E73" i="3" l="1"/>
  <c r="F73" i="3" s="1"/>
  <c r="E74" i="3" l="1"/>
  <c r="F74" i="3" s="1"/>
  <c r="E75" i="3" l="1"/>
  <c r="F75" i="3" s="1"/>
  <c r="E76" i="3" l="1"/>
  <c r="F76" i="3" s="1"/>
  <c r="E77" i="3" l="1"/>
  <c r="F77" i="3" s="1"/>
  <c r="E78" i="3" l="1"/>
  <c r="F78" i="3" s="1"/>
  <c r="E79" i="3" l="1"/>
  <c r="F79" i="3" s="1"/>
  <c r="E80" i="3" l="1"/>
  <c r="F80" i="3" s="1"/>
  <c r="E81" i="3" l="1"/>
  <c r="F81" i="3" s="1"/>
  <c r="E82" i="3" l="1"/>
  <c r="F82" i="3" s="1"/>
  <c r="E83" i="3" l="1"/>
  <c r="F83" i="3" s="1"/>
  <c r="E84" i="3" l="1"/>
  <c r="F84" i="3" s="1"/>
  <c r="E85" i="3" l="1"/>
  <c r="F85" i="3" s="1"/>
  <c r="E86" i="3" l="1"/>
  <c r="F86" i="3" s="1"/>
  <c r="E87" i="3" l="1"/>
  <c r="F87" i="3" s="1"/>
  <c r="E88" i="3" l="1"/>
  <c r="F88" i="3" s="1"/>
  <c r="E89" i="3" l="1"/>
  <c r="F89" i="3" s="1"/>
  <c r="E90" i="3" l="1"/>
  <c r="F90" i="3" s="1"/>
  <c r="E91" i="3" l="1"/>
  <c r="F91" i="3" s="1"/>
  <c r="E92" i="3" l="1"/>
  <c r="F92" i="3" s="1"/>
  <c r="E93" i="3" l="1"/>
  <c r="F93" i="3" s="1"/>
  <c r="E94" i="3" l="1"/>
  <c r="F94" i="3" s="1"/>
  <c r="E95" i="3" l="1"/>
  <c r="F95" i="3" s="1"/>
  <c r="E96" i="3" l="1"/>
  <c r="F96" i="3" s="1"/>
  <c r="E97" i="3" l="1"/>
  <c r="F97" i="3" s="1"/>
  <c r="E98" i="3" l="1"/>
  <c r="F98" i="3" s="1"/>
  <c r="E99" i="3" l="1"/>
  <c r="F99" i="3" s="1"/>
  <c r="E100" i="3" l="1"/>
  <c r="F100" i="3" s="1"/>
  <c r="E101" i="3" l="1"/>
  <c r="F101" i="3" s="1"/>
  <c r="E102" i="3" l="1"/>
  <c r="F102" i="3" s="1"/>
  <c r="E103" i="3" l="1"/>
  <c r="F103" i="3" s="1"/>
  <c r="E104" i="3" l="1"/>
  <c r="F104" i="3" s="1"/>
  <c r="E105" i="3" l="1"/>
  <c r="F105" i="3" s="1"/>
  <c r="E106" i="3" l="1"/>
  <c r="F106" i="3" s="1"/>
  <c r="E107" i="3" l="1"/>
  <c r="F107" i="3" s="1"/>
  <c r="E108" i="3" l="1"/>
  <c r="F108" i="3" s="1"/>
  <c r="E109" i="3" l="1"/>
  <c r="F109" i="3" s="1"/>
  <c r="E110" i="3" l="1"/>
  <c r="F110" i="3" s="1"/>
  <c r="E111" i="3" l="1"/>
  <c r="F111" i="3" s="1"/>
  <c r="E112" i="3" l="1"/>
  <c r="F112" i="3" s="1"/>
  <c r="E113" i="3" l="1"/>
  <c r="F113" i="3" s="1"/>
  <c r="E114" i="3" l="1"/>
  <c r="F114" i="3" s="1"/>
  <c r="E115" i="3" l="1"/>
  <c r="F115" i="3" s="1"/>
  <c r="E116" i="3" l="1"/>
  <c r="F116" i="3" s="1"/>
  <c r="E117" i="3" l="1"/>
  <c r="F117" i="3" s="1"/>
  <c r="E118" i="3" l="1"/>
  <c r="F118" i="3" s="1"/>
  <c r="E119" i="3" l="1"/>
  <c r="F119" i="3" s="1"/>
  <c r="E120" i="3" l="1"/>
  <c r="F120" i="3" s="1"/>
  <c r="E121" i="3" l="1"/>
  <c r="F121" i="3" s="1"/>
  <c r="E122" i="3" l="1"/>
  <c r="F122" i="3" s="1"/>
  <c r="E123" i="3" l="1"/>
  <c r="F123" i="3" s="1"/>
  <c r="E124" i="3" l="1"/>
  <c r="F124" i="3" s="1"/>
</calcChain>
</file>

<file path=xl/sharedStrings.xml><?xml version="1.0" encoding="utf-8"?>
<sst xmlns="http://schemas.openxmlformats.org/spreadsheetml/2006/main" count="31" uniqueCount="28">
  <si>
    <t>Effect [°F]</t>
  </si>
  <si>
    <t>Time [°C]</t>
  </si>
  <si>
    <r>
      <t>= -1E-06x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+ 0,0002x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- 0,0206x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+ 0,9078x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- 21,498x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+ 268,43x + 28,529</t>
    </r>
  </si>
  <si>
    <t>Time 
[min]</t>
  </si>
  <si>
    <t>ISO 834-1 / EN 1363-1
[°C]</t>
  </si>
  <si>
    <t>ASTM E119
[°F]</t>
  </si>
  <si>
    <t>Time</t>
  </si>
  <si>
    <t>ISO 834</t>
  </si>
  <si>
    <t>rho_s</t>
  </si>
  <si>
    <t>c_s</t>
  </si>
  <si>
    <t>h</t>
  </si>
  <si>
    <t>sigma</t>
  </si>
  <si>
    <t>epsilon</t>
  </si>
  <si>
    <t>kg/m³</t>
  </si>
  <si>
    <t>J/kgK</t>
  </si>
  <si>
    <t>W/m²K</t>
  </si>
  <si>
    <t>dT_steel</t>
  </si>
  <si>
    <t>[°C]</t>
  </si>
  <si>
    <t>F/V</t>
  </si>
  <si>
    <t>W/m²K4</t>
  </si>
  <si>
    <t>1/m</t>
  </si>
  <si>
    <t>dt</t>
  </si>
  <si>
    <t>t_end</t>
  </si>
  <si>
    <t>[hour]</t>
  </si>
  <si>
    <t>hours</t>
  </si>
  <si>
    <t>(min]</t>
  </si>
  <si>
    <t>i</t>
  </si>
  <si>
    <t>T_steel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</si>
</sst>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rgb="FF11111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'ASTM E119'!$B$1</c:f>
              <c:strCache>
                <c:ptCount val="1"/>
                <c:pt idx="0">
                  <c:v>Effect [°F]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4.6540730573815886E-2"/>
                  <c:y val="-3.271473109437579E-4"/>
                </c:manualLayout>
              </c:layout>
              <c:numFmt formatCode="General" sourceLinked="0"/>
            </c:trendlineLbl>
          </c:trendline>
          <c:xVal>
            <c:numRef>
              <c:f>'ASTM E119'!$A$2:$A$62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'ASTM E119'!$B$2:$B$62</c:f>
              <c:numCache>
                <c:formatCode>General</c:formatCode>
                <c:ptCount val="61"/>
                <c:pt idx="0">
                  <c:v>68</c:v>
                </c:pt>
                <c:pt idx="1">
                  <c:v>254</c:v>
                </c:pt>
                <c:pt idx="2">
                  <c:v>441</c:v>
                </c:pt>
                <c:pt idx="3">
                  <c:v>627</c:v>
                </c:pt>
                <c:pt idx="4">
                  <c:v>814</c:v>
                </c:pt>
                <c:pt idx="5">
                  <c:v>1000</c:v>
                </c:pt>
                <c:pt idx="6">
                  <c:v>1060</c:v>
                </c:pt>
                <c:pt idx="7">
                  <c:v>1120</c:v>
                </c:pt>
                <c:pt idx="8">
                  <c:v>1180</c:v>
                </c:pt>
                <c:pt idx="9">
                  <c:v>1240</c:v>
                </c:pt>
                <c:pt idx="10">
                  <c:v>1300</c:v>
                </c:pt>
                <c:pt idx="11">
                  <c:v>1328</c:v>
                </c:pt>
                <c:pt idx="12">
                  <c:v>1347</c:v>
                </c:pt>
                <c:pt idx="13">
                  <c:v>1364</c:v>
                </c:pt>
                <c:pt idx="14">
                  <c:v>1381</c:v>
                </c:pt>
                <c:pt idx="15">
                  <c:v>1396</c:v>
                </c:pt>
                <c:pt idx="16">
                  <c:v>1410</c:v>
                </c:pt>
                <c:pt idx="17">
                  <c:v>1424</c:v>
                </c:pt>
                <c:pt idx="18">
                  <c:v>1436</c:v>
                </c:pt>
                <c:pt idx="19">
                  <c:v>1448</c:v>
                </c:pt>
                <c:pt idx="20">
                  <c:v>1459</c:v>
                </c:pt>
                <c:pt idx="21">
                  <c:v>1470</c:v>
                </c:pt>
                <c:pt idx="22">
                  <c:v>1480</c:v>
                </c:pt>
                <c:pt idx="23">
                  <c:v>1490</c:v>
                </c:pt>
                <c:pt idx="24">
                  <c:v>1499</c:v>
                </c:pt>
                <c:pt idx="25">
                  <c:v>1508</c:v>
                </c:pt>
                <c:pt idx="26">
                  <c:v>1517</c:v>
                </c:pt>
                <c:pt idx="27">
                  <c:v>1525</c:v>
                </c:pt>
                <c:pt idx="28">
                  <c:v>1533</c:v>
                </c:pt>
                <c:pt idx="29">
                  <c:v>1541</c:v>
                </c:pt>
                <c:pt idx="30">
                  <c:v>1549</c:v>
                </c:pt>
                <c:pt idx="31">
                  <c:v>1556</c:v>
                </c:pt>
                <c:pt idx="32">
                  <c:v>1563</c:v>
                </c:pt>
                <c:pt idx="33">
                  <c:v>1570</c:v>
                </c:pt>
                <c:pt idx="34">
                  <c:v>1576</c:v>
                </c:pt>
                <c:pt idx="35">
                  <c:v>1583</c:v>
                </c:pt>
                <c:pt idx="36">
                  <c:v>1589</c:v>
                </c:pt>
                <c:pt idx="37">
                  <c:v>1595</c:v>
                </c:pt>
                <c:pt idx="38">
                  <c:v>1601</c:v>
                </c:pt>
                <c:pt idx="39">
                  <c:v>1606</c:v>
                </c:pt>
                <c:pt idx="40">
                  <c:v>1612</c:v>
                </c:pt>
                <c:pt idx="41">
                  <c:v>1617</c:v>
                </c:pt>
                <c:pt idx="42">
                  <c:v>1623</c:v>
                </c:pt>
                <c:pt idx="43">
                  <c:v>1628</c:v>
                </c:pt>
                <c:pt idx="44">
                  <c:v>1633</c:v>
                </c:pt>
                <c:pt idx="45">
                  <c:v>1638</c:v>
                </c:pt>
                <c:pt idx="46">
                  <c:v>1643</c:v>
                </c:pt>
                <c:pt idx="47">
                  <c:v>1648</c:v>
                </c:pt>
                <c:pt idx="48">
                  <c:v>1652</c:v>
                </c:pt>
                <c:pt idx="49">
                  <c:v>1657</c:v>
                </c:pt>
                <c:pt idx="50">
                  <c:v>1661</c:v>
                </c:pt>
                <c:pt idx="51">
                  <c:v>1666</c:v>
                </c:pt>
                <c:pt idx="52">
                  <c:v>1670</c:v>
                </c:pt>
                <c:pt idx="53">
                  <c:v>1674</c:v>
                </c:pt>
                <c:pt idx="54">
                  <c:v>1678</c:v>
                </c:pt>
                <c:pt idx="55">
                  <c:v>1682</c:v>
                </c:pt>
                <c:pt idx="56">
                  <c:v>1686</c:v>
                </c:pt>
                <c:pt idx="57">
                  <c:v>1690</c:v>
                </c:pt>
                <c:pt idx="58">
                  <c:v>1694</c:v>
                </c:pt>
                <c:pt idx="59">
                  <c:v>1698</c:v>
                </c:pt>
                <c:pt idx="60">
                  <c:v>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8-4477-9508-14F4A173F211}"/>
            </c:ext>
          </c:extLst>
        </c:ser>
        <c:ser>
          <c:idx val="1"/>
          <c:order val="1"/>
          <c:marker>
            <c:symbol val="none"/>
          </c:marker>
          <c:xVal>
            <c:numRef>
              <c:f>'ASTM E119'!$A$2:$A$62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'ASTM E119'!$D$2:$D$62</c:f>
              <c:numCache>
                <c:formatCode>General</c:formatCode>
                <c:ptCount val="61"/>
                <c:pt idx="0">
                  <c:v>28.529</c:v>
                </c:pt>
                <c:pt idx="1">
                  <c:v>276.34839900000003</c:v>
                </c:pt>
                <c:pt idx="2">
                  <c:v>486.33613600000001</c:v>
                </c:pt>
                <c:pt idx="3">
                  <c:v>663.22687099999996</c:v>
                </c:pt>
                <c:pt idx="4">
                  <c:v>811.30730399999993</c:v>
                </c:pt>
                <c:pt idx="5">
                  <c:v>934.43837500000006</c:v>
                </c:pt>
                <c:pt idx="6">
                  <c:v>1036.076744</c:v>
                </c:pt>
                <c:pt idx="7">
                  <c:v>1119.2955509999999</c:v>
                </c:pt>
                <c:pt idx="8">
                  <c:v>1186.8044560000001</c:v>
                </c:pt>
                <c:pt idx="9">
                  <c:v>1240.9689589999998</c:v>
                </c:pt>
                <c:pt idx="10">
                  <c:v>1283.8290000000002</c:v>
                </c:pt>
                <c:pt idx="11">
                  <c:v>1317.1168389999998</c:v>
                </c:pt>
                <c:pt idx="12">
                  <c:v>1342.2742159999998</c:v>
                </c:pt>
                <c:pt idx="13">
                  <c:v>1360.4687910000002</c:v>
                </c:pt>
                <c:pt idx="14">
                  <c:v>1372.609864</c:v>
                </c:pt>
                <c:pt idx="15">
                  <c:v>1379.3633750000004</c:v>
                </c:pt>
                <c:pt idx="16">
                  <c:v>1381.1661840000002</c:v>
                </c:pt>
                <c:pt idx="17">
                  <c:v>1378.2396310000004</c:v>
                </c:pt>
                <c:pt idx="18">
                  <c:v>1370.6023759999994</c:v>
                </c:pt>
                <c:pt idx="19">
                  <c:v>1358.0825190000005</c:v>
                </c:pt>
                <c:pt idx="20">
                  <c:v>1340.3290000000002</c:v>
                </c:pt>
                <c:pt idx="21">
                  <c:v>1316.8222789999995</c:v>
                </c:pt>
                <c:pt idx="22">
                  <c:v>1286.8842959999988</c:v>
                </c:pt>
                <c:pt idx="23">
                  <c:v>1249.6877109999991</c:v>
                </c:pt>
                <c:pt idx="24">
                  <c:v>1204.2644239999995</c:v>
                </c:pt>
                <c:pt idx="25">
                  <c:v>1149.513375</c:v>
                </c:pt>
                <c:pt idx="26">
                  <c:v>1084.2076240000019</c:v>
                </c:pt>
                <c:pt idx="27">
                  <c:v>1007.0007109999983</c:v>
                </c:pt>
                <c:pt idx="28">
                  <c:v>916.4322959999995</c:v>
                </c:pt>
                <c:pt idx="29">
                  <c:v>810.93307900000264</c:v>
                </c:pt>
                <c:pt idx="30">
                  <c:v>688.829000000002</c:v>
                </c:pt>
                <c:pt idx="31">
                  <c:v>548.34471900000199</c:v>
                </c:pt>
                <c:pt idx="32">
                  <c:v>387.60637600000109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B8-4477-9508-14F4A173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2720"/>
        <c:axId val="86062144"/>
      </c:scatterChart>
      <c:valAx>
        <c:axId val="860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62144"/>
        <c:crosses val="autoZero"/>
        <c:crossBetween val="midCat"/>
      </c:valAx>
      <c:valAx>
        <c:axId val="860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6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4</xdr:row>
      <xdr:rowOff>160020</xdr:rowOff>
    </xdr:from>
    <xdr:to>
      <xdr:col>21</xdr:col>
      <xdr:colOff>206230</xdr:colOff>
      <xdr:row>18</xdr:row>
      <xdr:rowOff>99277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891540"/>
          <a:ext cx="5654530" cy="2499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29</xdr:row>
      <xdr:rowOff>41910</xdr:rowOff>
    </xdr:from>
    <xdr:to>
      <xdr:col>19</xdr:col>
      <xdr:colOff>198120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workbookViewId="0">
      <selection activeCell="C3" sqref="C3"/>
    </sheetView>
  </sheetViews>
  <sheetFormatPr defaultRowHeight="15" x14ac:dyDescent="0.25"/>
  <cols>
    <col min="1" max="1" width="9.42578125" customWidth="1"/>
    <col min="2" max="2" width="19.7109375" customWidth="1"/>
    <col min="3" max="3" width="11.7109375" customWidth="1"/>
  </cols>
  <sheetData>
    <row r="2" spans="1:4" ht="30" x14ac:dyDescent="0.25">
      <c r="A2" s="5" t="s">
        <v>3</v>
      </c>
      <c r="B2" s="5" t="s">
        <v>4</v>
      </c>
      <c r="C2" s="5" t="s">
        <v>5</v>
      </c>
    </row>
    <row r="3" spans="1:4" x14ac:dyDescent="0.25">
      <c r="A3">
        <v>0</v>
      </c>
      <c r="B3" s="1">
        <f>20+345*LOG(8*A3+1)</f>
        <v>20</v>
      </c>
      <c r="C3" s="1">
        <f>68+750*(1-EXP(-3.79553*SQRT(A3)))+170.41*SQRT(A3)</f>
        <v>68</v>
      </c>
      <c r="D3" s="1">
        <f>(C3-32)*5/9</f>
        <v>20</v>
      </c>
    </row>
    <row r="4" spans="1:4" x14ac:dyDescent="0.25">
      <c r="A4">
        <v>10</v>
      </c>
      <c r="B4" s="1">
        <f t="shared" ref="B4:B39" si="0">20+345*LOG(8*A4+1)</f>
        <v>678.42733151313416</v>
      </c>
      <c r="C4" s="1">
        <f t="shared" ref="C4:C39" si="1">68+750*(1-EXP(-3.79553*SQRT(A4)))+170.41*SQRT(A4)</f>
        <v>1356.8791395067178</v>
      </c>
      <c r="D4" s="1">
        <f t="shared" ref="D4:D39" si="2">(C4-32)*5/9</f>
        <v>736.04396639262109</v>
      </c>
    </row>
    <row r="5" spans="1:4" x14ac:dyDescent="0.25">
      <c r="A5">
        <v>20</v>
      </c>
      <c r="B5" s="1">
        <f t="shared" si="0"/>
        <v>781.3549272309881</v>
      </c>
      <c r="C5" s="1">
        <f t="shared" si="1"/>
        <v>1580.0966562280921</v>
      </c>
      <c r="D5" s="1">
        <f t="shared" si="2"/>
        <v>860.05369790449561</v>
      </c>
    </row>
    <row r="6" spans="1:4" x14ac:dyDescent="0.25">
      <c r="A6">
        <v>30</v>
      </c>
      <c r="B6" s="1">
        <f t="shared" si="0"/>
        <v>841.79587968832959</v>
      </c>
      <c r="C6" s="1">
        <f t="shared" si="1"/>
        <v>1751.3740095422504</v>
      </c>
      <c r="D6" s="1">
        <f t="shared" si="2"/>
        <v>955.2077830790281</v>
      </c>
    </row>
    <row r="7" spans="1:4" x14ac:dyDescent="0.25">
      <c r="A7">
        <v>40</v>
      </c>
      <c r="B7" s="1">
        <f t="shared" si="0"/>
        <v>884.7442361796808</v>
      </c>
      <c r="C7" s="1">
        <f t="shared" si="1"/>
        <v>1895.7674721104158</v>
      </c>
      <c r="D7" s="1">
        <f t="shared" si="2"/>
        <v>1035.4263733946755</v>
      </c>
    </row>
    <row r="8" spans="1:4" x14ac:dyDescent="0.25">
      <c r="A8">
        <v>50</v>
      </c>
      <c r="B8" s="1">
        <f t="shared" si="0"/>
        <v>918.08480855396283</v>
      </c>
      <c r="C8" s="1">
        <f t="shared" si="1"/>
        <v>2022.9806658183388</v>
      </c>
      <c r="D8" s="1">
        <f t="shared" si="2"/>
        <v>1106.1003698990771</v>
      </c>
    </row>
    <row r="9" spans="1:4" x14ac:dyDescent="0.25">
      <c r="A9">
        <v>60</v>
      </c>
      <c r="B9" s="1">
        <f t="shared" si="0"/>
        <v>945.340051348972</v>
      </c>
      <c r="C9" s="1">
        <f t="shared" si="1"/>
        <v>2137.9901840542839</v>
      </c>
      <c r="D9" s="1">
        <f t="shared" si="2"/>
        <v>1169.9945466968245</v>
      </c>
    </row>
    <row r="10" spans="1:4" x14ac:dyDescent="0.25">
      <c r="A10">
        <v>70</v>
      </c>
      <c r="B10" s="1">
        <f t="shared" si="0"/>
        <v>968.39218713337573</v>
      </c>
      <c r="C10" s="1">
        <f t="shared" si="1"/>
        <v>2243.7523512167058</v>
      </c>
      <c r="D10" s="1">
        <f t="shared" si="2"/>
        <v>1228.7513062315033</v>
      </c>
    </row>
    <row r="11" spans="1:4" x14ac:dyDescent="0.25">
      <c r="A11">
        <v>80</v>
      </c>
      <c r="B11" s="1">
        <f t="shared" si="0"/>
        <v>988.36602018399196</v>
      </c>
      <c r="C11" s="1">
        <f t="shared" si="1"/>
        <v>2342.193376182955</v>
      </c>
      <c r="D11" s="1">
        <f t="shared" si="2"/>
        <v>1283.440764546086</v>
      </c>
    </row>
    <row r="12" spans="1:4" x14ac:dyDescent="0.25">
      <c r="A12">
        <v>90</v>
      </c>
      <c r="B12" s="1">
        <f t="shared" si="0"/>
        <v>1005.987666328203</v>
      </c>
      <c r="C12" s="1">
        <f t="shared" si="1"/>
        <v>2434.6512082078802</v>
      </c>
      <c r="D12" s="1">
        <f t="shared" si="2"/>
        <v>1334.8062267821558</v>
      </c>
    </row>
    <row r="13" spans="1:4" x14ac:dyDescent="0.25">
      <c r="A13">
        <v>100</v>
      </c>
      <c r="B13" s="1">
        <f t="shared" si="0"/>
        <v>1021.753218049062</v>
      </c>
      <c r="C13" s="1">
        <f t="shared" si="1"/>
        <v>2522.1</v>
      </c>
      <c r="D13" s="1">
        <f t="shared" si="2"/>
        <v>1383.3888888888889</v>
      </c>
    </row>
    <row r="14" spans="1:4" x14ac:dyDescent="0.25">
      <c r="A14">
        <v>110</v>
      </c>
      <c r="B14" s="1">
        <f t="shared" si="0"/>
        <v>1036.0166884021564</v>
      </c>
      <c r="C14" s="1">
        <f t="shared" si="1"/>
        <v>2605.2751581667553</v>
      </c>
      <c r="D14" s="1">
        <f t="shared" si="2"/>
        <v>1429.5973100926417</v>
      </c>
    </row>
    <row r="15" spans="1:4" x14ac:dyDescent="0.25">
      <c r="A15">
        <v>120</v>
      </c>
      <c r="B15" s="1">
        <f t="shared" si="0"/>
        <v>1049.039568745648</v>
      </c>
      <c r="C15" s="1">
        <f t="shared" si="1"/>
        <v>2684.7480204891071</v>
      </c>
      <c r="D15" s="1">
        <f t="shared" si="2"/>
        <v>1473.7489002717261</v>
      </c>
    </row>
    <row r="16" spans="1:4" x14ac:dyDescent="0.25">
      <c r="A16">
        <v>130</v>
      </c>
      <c r="B16" s="1">
        <f t="shared" si="0"/>
        <v>1061.0205016811349</v>
      </c>
      <c r="C16" s="1">
        <f t="shared" si="1"/>
        <v>2760.972941911441</v>
      </c>
      <c r="D16" s="1">
        <f t="shared" si="2"/>
        <v>1516.0960788396894</v>
      </c>
    </row>
    <row r="17" spans="1:4" x14ac:dyDescent="0.25">
      <c r="A17">
        <v>140</v>
      </c>
      <c r="B17" s="1">
        <f t="shared" si="0"/>
        <v>1072.1139363452658</v>
      </c>
      <c r="C17" s="1">
        <f t="shared" si="1"/>
        <v>2834.318311676011</v>
      </c>
      <c r="D17" s="1">
        <f t="shared" si="2"/>
        <v>1556.8435064866728</v>
      </c>
    </row>
    <row r="18" spans="1:4" x14ac:dyDescent="0.25">
      <c r="A18">
        <v>150</v>
      </c>
      <c r="B18" s="1">
        <f t="shared" si="0"/>
        <v>1082.4423375540025</v>
      </c>
      <c r="C18" s="1">
        <f t="shared" si="1"/>
        <v>2905.0877353384067</v>
      </c>
      <c r="D18" s="1">
        <f t="shared" si="2"/>
        <v>1596.1598529657813</v>
      </c>
    </row>
    <row r="19" spans="1:4" x14ac:dyDescent="0.25">
      <c r="A19">
        <v>160</v>
      </c>
      <c r="B19" s="1">
        <f t="shared" si="0"/>
        <v>1092.1044497619168</v>
      </c>
      <c r="C19" s="1">
        <f t="shared" si="1"/>
        <v>2973.534944277174</v>
      </c>
      <c r="D19" s="1">
        <f t="shared" si="2"/>
        <v>1634.1860801539854</v>
      </c>
    </row>
    <row r="20" spans="1:4" x14ac:dyDescent="0.25">
      <c r="A20">
        <v>170</v>
      </c>
      <c r="B20" s="1">
        <f t="shared" si="0"/>
        <v>1101.1810531951505</v>
      </c>
      <c r="C20" s="1">
        <f t="shared" si="1"/>
        <v>3039.8745637411666</v>
      </c>
      <c r="D20" s="1">
        <f t="shared" si="2"/>
        <v>1671.041424300648</v>
      </c>
    </row>
    <row r="21" spans="1:4" x14ac:dyDescent="0.25">
      <c r="A21">
        <v>180</v>
      </c>
      <c r="B21" s="1">
        <f t="shared" si="0"/>
        <v>1109.7390733808263</v>
      </c>
      <c r="C21" s="1">
        <f t="shared" si="1"/>
        <v>3104.2900642744348</v>
      </c>
      <c r="D21" s="1">
        <f t="shared" si="2"/>
        <v>1706.8278134857972</v>
      </c>
    </row>
    <row r="22" spans="1:4" x14ac:dyDescent="0.25">
      <c r="A22">
        <v>190</v>
      </c>
      <c r="B22" s="1">
        <f t="shared" si="0"/>
        <v>1117.8345788482843</v>
      </c>
      <c r="C22" s="1">
        <f t="shared" si="1"/>
        <v>3166.9397478436945</v>
      </c>
      <c r="D22" s="1">
        <f t="shared" si="2"/>
        <v>1741.6331932464971</v>
      </c>
    </row>
    <row r="23" spans="1:4" x14ac:dyDescent="0.25">
      <c r="A23">
        <v>200</v>
      </c>
      <c r="B23" s="1">
        <f t="shared" si="0"/>
        <v>1125.5150095121585</v>
      </c>
      <c r="C23" s="1">
        <f t="shared" si="1"/>
        <v>3227.9613316399914</v>
      </c>
      <c r="D23" s="1">
        <f t="shared" si="2"/>
        <v>1775.5340731333285</v>
      </c>
    </row>
    <row r="24" spans="1:4" x14ac:dyDescent="0.25">
      <c r="A24">
        <v>210</v>
      </c>
      <c r="B24" s="1">
        <f t="shared" si="0"/>
        <v>1132.8208611366174</v>
      </c>
      <c r="C24" s="1">
        <f t="shared" si="1"/>
        <v>3287.4755113181423</v>
      </c>
      <c r="D24" s="1">
        <f t="shared" si="2"/>
        <v>1808.5975062878567</v>
      </c>
    </row>
    <row r="25" spans="1:4" x14ac:dyDescent="0.25">
      <c r="A25">
        <v>220</v>
      </c>
      <c r="B25" s="1">
        <f t="shared" si="0"/>
        <v>1139.7869778087106</v>
      </c>
      <c r="C25" s="1">
        <f t="shared" si="1"/>
        <v>3345.5887683719438</v>
      </c>
      <c r="D25" s="1">
        <f t="shared" si="2"/>
        <v>1840.8826490955244</v>
      </c>
    </row>
    <row r="26" spans="1:4" x14ac:dyDescent="0.25">
      <c r="A26">
        <v>230</v>
      </c>
      <c r="B26" s="1">
        <f t="shared" si="0"/>
        <v>1146.4435570338851</v>
      </c>
      <c r="C26" s="1">
        <f t="shared" si="1"/>
        <v>3402.3956088416494</v>
      </c>
      <c r="D26" s="1">
        <f t="shared" si="2"/>
        <v>1872.4420049120276</v>
      </c>
    </row>
    <row r="27" spans="1:4" x14ac:dyDescent="0.25">
      <c r="A27">
        <v>240</v>
      </c>
      <c r="B27" s="1">
        <f t="shared" si="0"/>
        <v>1152.8169408772842</v>
      </c>
      <c r="C27" s="1">
        <f t="shared" si="1"/>
        <v>3457.9803681088238</v>
      </c>
      <c r="D27" s="1">
        <f t="shared" si="2"/>
        <v>1903.3224267271244</v>
      </c>
    </row>
    <row r="28" spans="1:4" x14ac:dyDescent="0.25">
      <c r="A28">
        <v>250</v>
      </c>
      <c r="B28" s="1">
        <f t="shared" si="0"/>
        <v>1158.930245579493</v>
      </c>
      <c r="C28" s="1">
        <f t="shared" si="1"/>
        <v>3512.4186803464677</v>
      </c>
      <c r="D28" s="1">
        <f t="shared" si="2"/>
        <v>1933.5659335258154</v>
      </c>
    </row>
    <row r="29" spans="1:4" x14ac:dyDescent="0.25">
      <c r="A29">
        <v>260</v>
      </c>
      <c r="B29" s="1">
        <f t="shared" si="0"/>
        <v>1164.8038676730114</v>
      </c>
      <c r="C29" s="1">
        <f t="shared" si="1"/>
        <v>3565.7786857751116</v>
      </c>
      <c r="D29" s="1">
        <f t="shared" si="2"/>
        <v>1963.2103809861733</v>
      </c>
    </row>
    <row r="30" spans="1:4" x14ac:dyDescent="0.25">
      <c r="A30">
        <v>270</v>
      </c>
      <c r="B30" s="1">
        <f t="shared" si="0"/>
        <v>1170.4558945747183</v>
      </c>
      <c r="C30" s="1">
        <f t="shared" si="1"/>
        <v>3618.1220307336607</v>
      </c>
      <c r="D30" s="1">
        <f t="shared" si="2"/>
        <v>1992.2900170742562</v>
      </c>
    </row>
    <row r="31" spans="1:4" x14ac:dyDescent="0.25">
      <c r="A31">
        <v>280</v>
      </c>
      <c r="B31" s="1">
        <f t="shared" si="0"/>
        <v>1175.9024405045961</v>
      </c>
      <c r="C31" s="1">
        <f t="shared" si="1"/>
        <v>3669.5047024334363</v>
      </c>
      <c r="D31" s="1">
        <f t="shared" si="2"/>
        <v>2020.8359457963534</v>
      </c>
    </row>
    <row r="32" spans="1:4" x14ac:dyDescent="0.25">
      <c r="A32">
        <v>290</v>
      </c>
      <c r="B32" s="1">
        <f t="shared" si="0"/>
        <v>1181.1579234572916</v>
      </c>
      <c r="C32" s="1">
        <f t="shared" si="1"/>
        <v>3719.9777306175183</v>
      </c>
      <c r="D32" s="1">
        <f t="shared" si="2"/>
        <v>2048.8765170097322</v>
      </c>
    </row>
    <row r="33" spans="1:4" x14ac:dyDescent="0.25">
      <c r="A33">
        <v>300</v>
      </c>
      <c r="B33" s="1">
        <f t="shared" si="0"/>
        <v>1186.2352952196743</v>
      </c>
      <c r="C33" s="1">
        <f t="shared" si="1"/>
        <v>3769.5877811781238</v>
      </c>
      <c r="D33" s="1">
        <f t="shared" si="2"/>
        <v>2076.4376562100688</v>
      </c>
    </row>
    <row r="34" spans="1:4" x14ac:dyDescent="0.25">
      <c r="A34">
        <v>310</v>
      </c>
      <c r="B34" s="1">
        <f t="shared" si="0"/>
        <v>1191.1462336739121</v>
      </c>
      <c r="C34" s="1">
        <f t="shared" si="1"/>
        <v>3818.3776613953119</v>
      </c>
      <c r="D34" s="1">
        <f t="shared" si="2"/>
        <v>2103.5431452196176</v>
      </c>
    </row>
    <row r="35" spans="1:4" x14ac:dyDescent="0.25">
      <c r="A35">
        <v>320</v>
      </c>
      <c r="B35" s="1">
        <f t="shared" si="0"/>
        <v>1195.9013045716083</v>
      </c>
      <c r="C35" s="1">
        <f t="shared" si="1"/>
        <v>3866.3867523659133</v>
      </c>
      <c r="D35" s="1">
        <f t="shared" si="2"/>
        <v>2130.2148624255074</v>
      </c>
    </row>
    <row r="36" spans="1:4" x14ac:dyDescent="0.25">
      <c r="A36">
        <v>330</v>
      </c>
      <c r="B36" s="1">
        <f t="shared" si="0"/>
        <v>1200.5100984163887</v>
      </c>
      <c r="C36" s="1">
        <f t="shared" si="1"/>
        <v>3913.6513810505212</v>
      </c>
      <c r="D36" s="1">
        <f t="shared" si="2"/>
        <v>2156.4729894725115</v>
      </c>
    </row>
    <row r="37" spans="1:4" x14ac:dyDescent="0.25">
      <c r="A37">
        <v>340</v>
      </c>
      <c r="B37" s="1">
        <f t="shared" si="0"/>
        <v>1204.9813469140165</v>
      </c>
      <c r="C37" s="1">
        <f t="shared" si="1"/>
        <v>3960.2051419345617</v>
      </c>
      <c r="D37" s="1">
        <f t="shared" si="2"/>
        <v>2182.3361899636457</v>
      </c>
    </row>
    <row r="38" spans="1:4" x14ac:dyDescent="0.25">
      <c r="A38">
        <v>350</v>
      </c>
      <c r="B38" s="1">
        <f t="shared" si="0"/>
        <v>1209.3230225441309</v>
      </c>
      <c r="C38" s="1">
        <f t="shared" si="1"/>
        <v>4006.0791764007367</v>
      </c>
      <c r="D38" s="1">
        <f t="shared" si="2"/>
        <v>2207.821764667076</v>
      </c>
    </row>
    <row r="39" spans="1:4" x14ac:dyDescent="0.25">
      <c r="A39">
        <v>360</v>
      </c>
      <c r="B39" s="1">
        <f t="shared" si="0"/>
        <v>1213.5424241067426</v>
      </c>
      <c r="C39" s="1">
        <f t="shared" si="1"/>
        <v>4051.3024164157609</v>
      </c>
      <c r="D39" s="1">
        <f t="shared" si="2"/>
        <v>2232.9457868976447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D2" sqref="D2"/>
    </sheetView>
  </sheetViews>
  <sheetFormatPr defaultRowHeight="15" x14ac:dyDescent="0.25"/>
  <cols>
    <col min="1" max="1" width="10.28515625" style="2" customWidth="1"/>
    <col min="9" max="9" width="9.7109375" bestFit="1" customWidth="1"/>
    <col min="23" max="23" width="12" bestFit="1" customWidth="1"/>
  </cols>
  <sheetData>
    <row r="1" spans="1:9" x14ac:dyDescent="0.25">
      <c r="A1" s="2" t="s">
        <v>1</v>
      </c>
      <c r="B1" t="s">
        <v>0</v>
      </c>
    </row>
    <row r="2" spans="1:9" x14ac:dyDescent="0.25">
      <c r="A2" s="3">
        <v>0</v>
      </c>
      <c r="B2">
        <v>68</v>
      </c>
      <c r="C2">
        <f>68+750*(1-EXP(-3.79553*SQRT(A2)))+170.41*SQRT(A2)</f>
        <v>68</v>
      </c>
      <c r="D2">
        <f>-0.000001*A2^6+0.0002*A2^5-0.0206*A2^4+0.9078*A2^3-21.498*A2^2+268.43*A2+28.529</f>
        <v>28.529</v>
      </c>
      <c r="F2" s="4"/>
      <c r="H2" s="4"/>
    </row>
    <row r="3" spans="1:9" ht="17.25" x14ac:dyDescent="0.25">
      <c r="A3" s="2">
        <v>1</v>
      </c>
      <c r="B3">
        <v>254</v>
      </c>
      <c r="C3">
        <f t="shared" ref="C3:C62" si="0">68+750*(1-EXP(-3.79553*SQRT(A3)))+170.41*SQRT(A3)</f>
        <v>971.55675522463571</v>
      </c>
      <c r="D3">
        <f t="shared" ref="D3:D34" si="1">-0.000001*A3^6+0.0002*A3^5-0.0206*A3^4+0.9078*A3^3-21.498*A3^2+268.43*A3+28.529</f>
        <v>276.34839900000003</v>
      </c>
      <c r="G3" t="s">
        <v>2</v>
      </c>
    </row>
    <row r="4" spans="1:9" x14ac:dyDescent="0.25">
      <c r="A4" s="2">
        <v>2</v>
      </c>
      <c r="B4">
        <v>441</v>
      </c>
      <c r="C4">
        <f t="shared" si="0"/>
        <v>1055.4974620869007</v>
      </c>
      <c r="D4">
        <f t="shared" si="1"/>
        <v>486.33613600000001</v>
      </c>
    </row>
    <row r="5" spans="1:9" x14ac:dyDescent="0.25">
      <c r="A5" s="2">
        <v>3</v>
      </c>
      <c r="B5">
        <v>627</v>
      </c>
      <c r="C5">
        <f t="shared" si="0"/>
        <v>1112.1116802470176</v>
      </c>
      <c r="D5">
        <f t="shared" si="1"/>
        <v>663.22687099999996</v>
      </c>
    </row>
    <row r="6" spans="1:9" x14ac:dyDescent="0.25">
      <c r="A6" s="2">
        <v>4</v>
      </c>
      <c r="B6">
        <v>814</v>
      </c>
      <c r="C6">
        <f t="shared" si="0"/>
        <v>1158.4412908540555</v>
      </c>
      <c r="D6">
        <f t="shared" si="1"/>
        <v>811.30730399999993</v>
      </c>
    </row>
    <row r="7" spans="1:9" x14ac:dyDescent="0.25">
      <c r="A7" s="3">
        <v>5</v>
      </c>
      <c r="B7">
        <v>1000</v>
      </c>
      <c r="C7">
        <f t="shared" si="0"/>
        <v>1198.8937557548977</v>
      </c>
      <c r="D7">
        <f t="shared" si="1"/>
        <v>934.43837500000006</v>
      </c>
    </row>
    <row r="8" spans="1:9" x14ac:dyDescent="0.25">
      <c r="A8" s="2">
        <v>6</v>
      </c>
      <c r="B8">
        <v>1060</v>
      </c>
      <c r="C8">
        <f t="shared" si="0"/>
        <v>1235.3487805694463</v>
      </c>
      <c r="D8">
        <f t="shared" si="1"/>
        <v>1036.076744</v>
      </c>
    </row>
    <row r="9" spans="1:9" x14ac:dyDescent="0.25">
      <c r="A9" s="2">
        <v>7</v>
      </c>
      <c r="B9">
        <v>1120</v>
      </c>
      <c r="C9">
        <f t="shared" si="0"/>
        <v>1268.8298323826373</v>
      </c>
      <c r="D9">
        <f t="shared" si="1"/>
        <v>1119.2955509999999</v>
      </c>
      <c r="I9">
        <f>-0.000001</f>
        <v>-9.9999999999999995E-7</v>
      </c>
    </row>
    <row r="10" spans="1:9" x14ac:dyDescent="0.25">
      <c r="A10" s="2">
        <v>8</v>
      </c>
      <c r="B10">
        <v>1180</v>
      </c>
      <c r="C10">
        <f t="shared" si="0"/>
        <v>1299.9759453955905</v>
      </c>
      <c r="D10">
        <f t="shared" si="1"/>
        <v>1186.8044560000001</v>
      </c>
    </row>
    <row r="11" spans="1:9" x14ac:dyDescent="0.25">
      <c r="A11" s="2">
        <v>9</v>
      </c>
      <c r="B11">
        <v>1240</v>
      </c>
      <c r="C11">
        <f t="shared" si="0"/>
        <v>1329.2214900294198</v>
      </c>
      <c r="D11">
        <f t="shared" si="1"/>
        <v>1240.9689589999998</v>
      </c>
    </row>
    <row r="12" spans="1:9" x14ac:dyDescent="0.25">
      <c r="A12" s="3">
        <v>10</v>
      </c>
      <c r="B12">
        <v>1300</v>
      </c>
      <c r="C12">
        <f t="shared" si="0"/>
        <v>1356.8791395067178</v>
      </c>
      <c r="D12">
        <f t="shared" si="1"/>
        <v>1283.8290000000002</v>
      </c>
    </row>
    <row r="13" spans="1:9" x14ac:dyDescent="0.25">
      <c r="A13" s="2">
        <v>11</v>
      </c>
      <c r="B13">
        <v>1328</v>
      </c>
      <c r="C13">
        <f t="shared" si="0"/>
        <v>1383.183471874926</v>
      </c>
      <c r="D13">
        <f t="shared" si="1"/>
        <v>1317.1168389999998</v>
      </c>
    </row>
    <row r="14" spans="1:9" x14ac:dyDescent="0.25">
      <c r="A14" s="2">
        <v>12</v>
      </c>
      <c r="B14">
        <v>1347</v>
      </c>
      <c r="C14">
        <f t="shared" si="0"/>
        <v>1408.3160943503567</v>
      </c>
      <c r="D14">
        <f t="shared" si="1"/>
        <v>1342.2742159999998</v>
      </c>
    </row>
    <row r="15" spans="1:9" x14ac:dyDescent="0.25">
      <c r="A15" s="2">
        <v>13</v>
      </c>
      <c r="B15">
        <v>1364</v>
      </c>
      <c r="C15">
        <f t="shared" si="0"/>
        <v>1432.4211382755684</v>
      </c>
      <c r="D15">
        <f t="shared" si="1"/>
        <v>1360.4687910000002</v>
      </c>
    </row>
    <row r="16" spans="1:9" x14ac:dyDescent="0.25">
      <c r="A16" s="2">
        <v>14</v>
      </c>
      <c r="B16">
        <v>1381</v>
      </c>
      <c r="C16">
        <f t="shared" si="0"/>
        <v>1455.615325484016</v>
      </c>
      <c r="D16">
        <f t="shared" si="1"/>
        <v>1372.609864</v>
      </c>
    </row>
    <row r="17" spans="1:4" x14ac:dyDescent="0.25">
      <c r="A17" s="3">
        <v>15</v>
      </c>
      <c r="B17">
        <v>1396</v>
      </c>
      <c r="C17">
        <f t="shared" si="0"/>
        <v>1477.994782341081</v>
      </c>
      <c r="D17">
        <f t="shared" si="1"/>
        <v>1379.3633750000004</v>
      </c>
    </row>
    <row r="18" spans="1:4" x14ac:dyDescent="0.25">
      <c r="A18" s="2">
        <v>16</v>
      </c>
      <c r="B18">
        <v>1410</v>
      </c>
      <c r="C18">
        <f t="shared" si="0"/>
        <v>1499.6398087725104</v>
      </c>
      <c r="D18">
        <f t="shared" si="1"/>
        <v>1381.1661840000002</v>
      </c>
    </row>
    <row r="19" spans="1:4" x14ac:dyDescent="0.25">
      <c r="A19" s="2">
        <v>17</v>
      </c>
      <c r="B19">
        <v>1424</v>
      </c>
      <c r="C19">
        <f t="shared" si="0"/>
        <v>1520.6183098148963</v>
      </c>
      <c r="D19">
        <f t="shared" si="1"/>
        <v>1378.2396310000004</v>
      </c>
    </row>
    <row r="20" spans="1:4" x14ac:dyDescent="0.25">
      <c r="A20" s="2">
        <v>18</v>
      </c>
      <c r="B20">
        <v>1436</v>
      </c>
      <c r="C20">
        <f t="shared" si="0"/>
        <v>1540.9883233565652</v>
      </c>
      <c r="D20">
        <f t="shared" si="1"/>
        <v>1370.6023759999994</v>
      </c>
    </row>
    <row r="21" spans="1:4" x14ac:dyDescent="0.25">
      <c r="A21" s="2">
        <v>19</v>
      </c>
      <c r="B21">
        <v>1448</v>
      </c>
      <c r="C21">
        <f t="shared" si="0"/>
        <v>1560.7999199966021</v>
      </c>
      <c r="D21">
        <f t="shared" si="1"/>
        <v>1358.0825190000005</v>
      </c>
    </row>
    <row r="22" spans="1:4" x14ac:dyDescent="0.25">
      <c r="A22" s="3">
        <v>20</v>
      </c>
      <c r="B22">
        <v>1459</v>
      </c>
      <c r="C22">
        <f t="shared" si="0"/>
        <v>1580.0966562280921</v>
      </c>
      <c r="D22">
        <f t="shared" si="1"/>
        <v>1340.3290000000002</v>
      </c>
    </row>
    <row r="23" spans="1:4" x14ac:dyDescent="0.25">
      <c r="A23" s="2">
        <v>21</v>
      </c>
      <c r="B23">
        <v>1470</v>
      </c>
      <c r="C23">
        <f t="shared" si="0"/>
        <v>1598.9167032244582</v>
      </c>
      <c r="D23">
        <f t="shared" si="1"/>
        <v>1316.8222789999995</v>
      </c>
    </row>
    <row r="24" spans="1:4" x14ac:dyDescent="0.25">
      <c r="A24" s="2">
        <v>22</v>
      </c>
      <c r="B24">
        <v>1480</v>
      </c>
      <c r="C24">
        <f t="shared" si="0"/>
        <v>1617.293735716474</v>
      </c>
      <c r="D24">
        <f t="shared" si="1"/>
        <v>1286.8842959999988</v>
      </c>
    </row>
    <row r="25" spans="1:4" x14ac:dyDescent="0.25">
      <c r="A25" s="2">
        <v>23</v>
      </c>
      <c r="B25">
        <v>1490</v>
      </c>
      <c r="C25">
        <f t="shared" si="0"/>
        <v>1635.2576405612062</v>
      </c>
      <c r="D25">
        <f t="shared" si="1"/>
        <v>1249.6877109999991</v>
      </c>
    </row>
    <row r="26" spans="1:4" x14ac:dyDescent="0.25">
      <c r="A26" s="2">
        <v>24</v>
      </c>
      <c r="B26">
        <v>1499</v>
      </c>
      <c r="C26">
        <f t="shared" si="0"/>
        <v>1652.8350878302542</v>
      </c>
      <c r="D26">
        <f t="shared" si="1"/>
        <v>1204.2644239999995</v>
      </c>
    </row>
    <row r="27" spans="1:4" x14ac:dyDescent="0.25">
      <c r="A27" s="3">
        <v>25</v>
      </c>
      <c r="B27">
        <v>1508</v>
      </c>
      <c r="C27">
        <f t="shared" si="0"/>
        <v>1670.0499957029283</v>
      </c>
      <c r="D27">
        <f t="shared" si="1"/>
        <v>1149.513375</v>
      </c>
    </row>
    <row r="28" spans="1:4" x14ac:dyDescent="0.25">
      <c r="A28" s="2">
        <v>26</v>
      </c>
      <c r="B28">
        <v>1517</v>
      </c>
      <c r="C28">
        <f t="shared" si="0"/>
        <v>1686.9239123604698</v>
      </c>
      <c r="D28">
        <f t="shared" si="1"/>
        <v>1084.2076240000019</v>
      </c>
    </row>
    <row r="29" spans="1:4" x14ac:dyDescent="0.25">
      <c r="A29" s="2">
        <v>27</v>
      </c>
      <c r="B29">
        <v>1525</v>
      </c>
      <c r="C29">
        <f t="shared" si="0"/>
        <v>1703.4763323124544</v>
      </c>
      <c r="D29">
        <f t="shared" si="1"/>
        <v>1007.0007109999983</v>
      </c>
    </row>
    <row r="30" spans="1:4" x14ac:dyDescent="0.25">
      <c r="A30" s="2">
        <v>28</v>
      </c>
      <c r="B30">
        <v>1533</v>
      </c>
      <c r="C30">
        <f t="shared" si="0"/>
        <v>1719.7249604157978</v>
      </c>
      <c r="D30">
        <f t="shared" si="1"/>
        <v>916.4322959999995</v>
      </c>
    </row>
    <row r="31" spans="1:4" x14ac:dyDescent="0.25">
      <c r="A31" s="2">
        <v>29</v>
      </c>
      <c r="B31">
        <v>1541</v>
      </c>
      <c r="C31">
        <f t="shared" si="0"/>
        <v>1735.6859337877536</v>
      </c>
      <c r="D31">
        <f t="shared" si="1"/>
        <v>810.93307900000264</v>
      </c>
    </row>
    <row r="32" spans="1:4" x14ac:dyDescent="0.25">
      <c r="A32" s="3">
        <v>30</v>
      </c>
      <c r="B32">
        <v>1549</v>
      </c>
      <c r="C32">
        <f t="shared" si="0"/>
        <v>1751.3740095422504</v>
      </c>
      <c r="D32">
        <f t="shared" si="1"/>
        <v>688.829000000002</v>
      </c>
    </row>
    <row r="33" spans="1:4" x14ac:dyDescent="0.25">
      <c r="A33" s="2">
        <v>31</v>
      </c>
      <c r="B33">
        <v>1556</v>
      </c>
      <c r="C33">
        <f t="shared" si="0"/>
        <v>1766.8027245718031</v>
      </c>
      <c r="D33">
        <f t="shared" si="1"/>
        <v>548.34471900000199</v>
      </c>
    </row>
    <row r="34" spans="1:4" x14ac:dyDescent="0.25">
      <c r="A34" s="2">
        <v>32</v>
      </c>
      <c r="B34">
        <v>1563</v>
      </c>
      <c r="C34">
        <f t="shared" si="0"/>
        <v>1781.9845323008326</v>
      </c>
      <c r="D34">
        <f t="shared" si="1"/>
        <v>387.60637600000109</v>
      </c>
    </row>
    <row r="35" spans="1:4" x14ac:dyDescent="0.25">
      <c r="A35" s="2">
        <v>33</v>
      </c>
      <c r="B35">
        <v>1570</v>
      </c>
      <c r="C35">
        <f t="shared" si="0"/>
        <v>1796.9309203419491</v>
      </c>
    </row>
    <row r="36" spans="1:4" x14ac:dyDescent="0.25">
      <c r="A36" s="2">
        <v>34</v>
      </c>
      <c r="B36">
        <v>1576</v>
      </c>
      <c r="C36">
        <f t="shared" si="0"/>
        <v>1811.6525122171663</v>
      </c>
    </row>
    <row r="37" spans="1:4" x14ac:dyDescent="0.25">
      <c r="A37" s="3">
        <v>35</v>
      </c>
      <c r="B37">
        <v>1583</v>
      </c>
      <c r="C37">
        <f t="shared" si="0"/>
        <v>1826.1591557052272</v>
      </c>
    </row>
    <row r="38" spans="1:4" x14ac:dyDescent="0.25">
      <c r="A38" s="2">
        <v>36</v>
      </c>
      <c r="B38">
        <v>1589</v>
      </c>
      <c r="C38">
        <f t="shared" si="0"/>
        <v>1840.4599999034406</v>
      </c>
    </row>
    <row r="39" spans="1:4" x14ac:dyDescent="0.25">
      <c r="A39" s="2">
        <v>37</v>
      </c>
      <c r="B39">
        <v>1595</v>
      </c>
      <c r="C39">
        <f t="shared" si="0"/>
        <v>1854.56356271759</v>
      </c>
    </row>
    <row r="40" spans="1:4" x14ac:dyDescent="0.25">
      <c r="A40" s="2">
        <v>38</v>
      </c>
      <c r="B40">
        <v>1601</v>
      </c>
      <c r="C40">
        <f t="shared" si="0"/>
        <v>1868.4777901942089</v>
      </c>
    </row>
    <row r="41" spans="1:4" x14ac:dyDescent="0.25">
      <c r="A41" s="2">
        <v>39</v>
      </c>
      <c r="B41">
        <v>1606</v>
      </c>
      <c r="C41">
        <f t="shared" si="0"/>
        <v>1882.2101088689692</v>
      </c>
    </row>
    <row r="42" spans="1:4" x14ac:dyDescent="0.25">
      <c r="A42" s="3">
        <v>40</v>
      </c>
      <c r="B42">
        <v>1612</v>
      </c>
      <c r="C42">
        <f t="shared" si="0"/>
        <v>1895.7674721104158</v>
      </c>
    </row>
    <row r="43" spans="1:4" x14ac:dyDescent="0.25">
      <c r="A43" s="2">
        <v>41</v>
      </c>
      <c r="B43">
        <v>1617</v>
      </c>
      <c r="C43">
        <f t="shared" si="0"/>
        <v>1909.1564012800245</v>
      </c>
    </row>
    <row r="44" spans="1:4" x14ac:dyDescent="0.25">
      <c r="A44" s="2">
        <v>42</v>
      </c>
      <c r="B44">
        <v>1623</v>
      </c>
      <c r="C44">
        <f t="shared" si="0"/>
        <v>1922.3830224001113</v>
      </c>
    </row>
    <row r="45" spans="1:4" x14ac:dyDescent="0.25">
      <c r="A45" s="2">
        <v>43</v>
      </c>
      <c r="B45">
        <v>1628</v>
      </c>
      <c r="C45">
        <f t="shared" si="0"/>
        <v>1935.4530989146647</v>
      </c>
    </row>
    <row r="46" spans="1:4" x14ac:dyDescent="0.25">
      <c r="A46" s="2">
        <v>44</v>
      </c>
      <c r="B46">
        <v>1633</v>
      </c>
      <c r="C46">
        <f t="shared" si="0"/>
        <v>1948.3720610401983</v>
      </c>
    </row>
    <row r="47" spans="1:4" x14ac:dyDescent="0.25">
      <c r="A47" s="3">
        <v>45</v>
      </c>
      <c r="B47">
        <v>1638</v>
      </c>
      <c r="C47">
        <f t="shared" si="0"/>
        <v>1961.1450321306497</v>
      </c>
    </row>
    <row r="48" spans="1:4" x14ac:dyDescent="0.25">
      <c r="A48" s="2">
        <v>46</v>
      </c>
      <c r="B48">
        <v>1643</v>
      </c>
      <c r="C48">
        <f t="shared" si="0"/>
        <v>1973.7768524194198</v>
      </c>
    </row>
    <row r="49" spans="1:3" x14ac:dyDescent="0.25">
      <c r="A49" s="2">
        <v>47</v>
      </c>
      <c r="B49">
        <v>1648</v>
      </c>
      <c r="C49">
        <f t="shared" si="0"/>
        <v>1986.2721004505891</v>
      </c>
    </row>
    <row r="50" spans="1:3" x14ac:dyDescent="0.25">
      <c r="A50" s="2">
        <v>48</v>
      </c>
      <c r="B50">
        <v>1652</v>
      </c>
      <c r="C50">
        <f t="shared" si="0"/>
        <v>1998.6351124683999</v>
      </c>
    </row>
    <row r="51" spans="1:3" x14ac:dyDescent="0.25">
      <c r="A51" s="2">
        <v>49</v>
      </c>
      <c r="B51">
        <v>1657</v>
      </c>
      <c r="C51">
        <f t="shared" si="0"/>
        <v>2010.8699999978303</v>
      </c>
    </row>
    <row r="52" spans="1:3" x14ac:dyDescent="0.25">
      <c r="A52" s="3">
        <v>50</v>
      </c>
      <c r="B52">
        <v>1661</v>
      </c>
      <c r="C52">
        <f t="shared" si="0"/>
        <v>2022.9806658183388</v>
      </c>
    </row>
    <row r="53" spans="1:3" x14ac:dyDescent="0.25">
      <c r="A53" s="2">
        <v>51</v>
      </c>
      <c r="B53">
        <v>1666</v>
      </c>
      <c r="C53">
        <f t="shared" si="0"/>
        <v>2034.9708185067186</v>
      </c>
    </row>
    <row r="54" spans="1:3" x14ac:dyDescent="0.25">
      <c r="A54" s="2">
        <v>52</v>
      </c>
      <c r="B54">
        <v>1670</v>
      </c>
      <c r="C54">
        <f t="shared" si="0"/>
        <v>2046.8439857026628</v>
      </c>
    </row>
    <row r="55" spans="1:3" x14ac:dyDescent="0.25">
      <c r="A55" s="2">
        <v>53</v>
      </c>
      <c r="B55">
        <v>1674</v>
      </c>
      <c r="C55">
        <f t="shared" si="0"/>
        <v>2058.6035262315436</v>
      </c>
    </row>
    <row r="56" spans="1:3" x14ac:dyDescent="0.25">
      <c r="A56" s="2">
        <v>54</v>
      </c>
      <c r="B56">
        <v>1678</v>
      </c>
      <c r="C56">
        <f t="shared" si="0"/>
        <v>2070.2526412024658</v>
      </c>
    </row>
    <row r="57" spans="1:3" x14ac:dyDescent="0.25">
      <c r="A57" s="3">
        <v>55</v>
      </c>
      <c r="B57">
        <v>1682</v>
      </c>
      <c r="C57">
        <f t="shared" si="0"/>
        <v>2081.7943841855249</v>
      </c>
    </row>
    <row r="58" spans="1:3" x14ac:dyDescent="0.25">
      <c r="A58" s="2">
        <v>56</v>
      </c>
      <c r="B58">
        <v>1686</v>
      </c>
      <c r="C58">
        <f t="shared" si="0"/>
        <v>2093.2316705599478</v>
      </c>
    </row>
    <row r="59" spans="1:3" x14ac:dyDescent="0.25">
      <c r="A59" s="2">
        <v>57</v>
      </c>
      <c r="B59">
        <v>1690</v>
      </c>
      <c r="C59">
        <f t="shared" si="0"/>
        <v>2104.5672861142193</v>
      </c>
    </row>
    <row r="60" spans="1:3" x14ac:dyDescent="0.25">
      <c r="A60" s="2">
        <v>58</v>
      </c>
      <c r="B60">
        <v>1694</v>
      </c>
      <c r="C60">
        <f t="shared" si="0"/>
        <v>2115.803894970059</v>
      </c>
    </row>
    <row r="61" spans="1:3" x14ac:dyDescent="0.25">
      <c r="A61" s="2">
        <v>59</v>
      </c>
      <c r="B61">
        <v>1698</v>
      </c>
      <c r="C61">
        <f t="shared" si="0"/>
        <v>2126.9440468941257</v>
      </c>
    </row>
    <row r="62" spans="1:3" x14ac:dyDescent="0.25">
      <c r="A62" s="3">
        <v>60</v>
      </c>
      <c r="B62">
        <v>1701</v>
      </c>
      <c r="C62">
        <f t="shared" si="0"/>
        <v>2137.9901840542839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tabSelected="1" workbookViewId="0">
      <selection activeCell="G11" sqref="G11"/>
    </sheetView>
  </sheetViews>
  <sheetFormatPr defaultRowHeight="15" x14ac:dyDescent="0.25"/>
  <cols>
    <col min="1" max="4" width="9.140625" style="2"/>
    <col min="5" max="5" width="12" style="2" bestFit="1" customWidth="1"/>
    <col min="25" max="25" width="9.140625" style="2"/>
  </cols>
  <sheetData>
    <row r="1" spans="1:25" x14ac:dyDescent="0.25">
      <c r="A1" s="2" t="s">
        <v>26</v>
      </c>
      <c r="B1" s="2" t="s">
        <v>6</v>
      </c>
      <c r="C1" s="2" t="s">
        <v>6</v>
      </c>
      <c r="D1" s="2" t="s">
        <v>7</v>
      </c>
      <c r="E1" s="2" t="s">
        <v>16</v>
      </c>
      <c r="F1" s="2" t="s">
        <v>27</v>
      </c>
    </row>
    <row r="2" spans="1:25" x14ac:dyDescent="0.25">
      <c r="B2" s="2" t="s">
        <v>23</v>
      </c>
      <c r="C2" s="2" t="s">
        <v>25</v>
      </c>
      <c r="D2" s="2" t="s">
        <v>17</v>
      </c>
      <c r="E2" s="2" t="s">
        <v>17</v>
      </c>
      <c r="F2" s="2" t="s">
        <v>17</v>
      </c>
      <c r="R2" t="s">
        <v>18</v>
      </c>
      <c r="S2">
        <v>200</v>
      </c>
      <c r="T2" t="s">
        <v>20</v>
      </c>
    </row>
    <row r="3" spans="1:25" x14ac:dyDescent="0.25">
      <c r="A3" s="2">
        <v>0</v>
      </c>
      <c r="B3" s="6">
        <f>$S$8*A3</f>
        <v>0</v>
      </c>
      <c r="C3" s="7">
        <f>B3*60</f>
        <v>0</v>
      </c>
      <c r="D3" s="7">
        <f>20+345*LOG(8*C3+1)</f>
        <v>20</v>
      </c>
      <c r="E3" s="7">
        <v>20</v>
      </c>
      <c r="F3" s="7">
        <v>20</v>
      </c>
      <c r="R3" t="s">
        <v>8</v>
      </c>
      <c r="S3">
        <v>7850</v>
      </c>
      <c r="T3" t="s">
        <v>13</v>
      </c>
    </row>
    <row r="4" spans="1:25" x14ac:dyDescent="0.25">
      <c r="A4" s="2">
        <v>1</v>
      </c>
      <c r="B4" s="6">
        <f t="shared" ref="B4:B67" si="0">$S$8*A4</f>
        <v>8.3333333333333332E-3</v>
      </c>
      <c r="C4" s="7">
        <f t="shared" ref="C4:C67" si="1">B4*60</f>
        <v>0.5</v>
      </c>
      <c r="D4" s="7">
        <f>20+345*LOG(8*0.25+1)</f>
        <v>184.60683287828354</v>
      </c>
      <c r="E4" s="7">
        <f>$S$2*1/($S$3*$S$4)*($S$5*(D4-F3)+$S$6*$S$7*((D4+273)^4-(F3+273)^4))*$S$8*3600</f>
        <v>6.8232102981618867</v>
      </c>
      <c r="F4" s="6">
        <f>F3+E4</f>
        <v>26.823210298161886</v>
      </c>
      <c r="R4" t="s">
        <v>9</v>
      </c>
      <c r="S4">
        <v>600</v>
      </c>
      <c r="T4" t="s">
        <v>14</v>
      </c>
      <c r="Y4" s="7"/>
    </row>
    <row r="5" spans="1:25" x14ac:dyDescent="0.25">
      <c r="A5" s="2">
        <v>2</v>
      </c>
      <c r="B5" s="6">
        <f t="shared" si="0"/>
        <v>1.6666666666666666E-2</v>
      </c>
      <c r="C5" s="7">
        <f t="shared" si="1"/>
        <v>1</v>
      </c>
      <c r="D5" s="7">
        <f t="shared" ref="D4:D67" si="2">20+345*LOG(8*C5+1)</f>
        <v>349.21366575656708</v>
      </c>
      <c r="E5" s="7">
        <f t="shared" ref="E5:E68" si="3">$S$2*1/($S$3*$S$4)*($S$5*(D5-F4)+$S$6*$S$7*((D5+273)^4-(F4+273)^4))*$S$8*3600</f>
        <v>16.412657545421396</v>
      </c>
      <c r="F5" s="7">
        <f t="shared" ref="F5:F68" si="4">F4+E5</f>
        <v>43.235867843583279</v>
      </c>
      <c r="R5" t="s">
        <v>10</v>
      </c>
      <c r="S5">
        <v>25</v>
      </c>
      <c r="T5" t="s">
        <v>15</v>
      </c>
      <c r="Y5" s="7"/>
    </row>
    <row r="6" spans="1:25" x14ac:dyDescent="0.25">
      <c r="A6" s="2">
        <v>3</v>
      </c>
      <c r="B6" s="6">
        <f t="shared" si="0"/>
        <v>2.5000000000000001E-2</v>
      </c>
      <c r="C6" s="7">
        <f t="shared" si="1"/>
        <v>1.5</v>
      </c>
      <c r="D6" s="7">
        <f t="shared" si="2"/>
        <v>404.31045654585864</v>
      </c>
      <c r="E6" s="7">
        <f t="shared" si="3"/>
        <v>20.186210169475913</v>
      </c>
      <c r="F6" s="7">
        <f t="shared" si="4"/>
        <v>63.422078013059192</v>
      </c>
      <c r="R6" t="s">
        <v>12</v>
      </c>
      <c r="S6">
        <v>0.6</v>
      </c>
      <c r="Y6" s="7"/>
    </row>
    <row r="7" spans="1:25" x14ac:dyDescent="0.25">
      <c r="A7" s="2">
        <v>4</v>
      </c>
      <c r="B7" s="6">
        <f t="shared" si="0"/>
        <v>3.3333333333333333E-2</v>
      </c>
      <c r="C7" s="7">
        <f t="shared" si="1"/>
        <v>2</v>
      </c>
      <c r="D7" s="7">
        <f t="shared" si="2"/>
        <v>444.50487787550446</v>
      </c>
      <c r="E7" s="7">
        <f t="shared" si="3"/>
        <v>23.067129751808871</v>
      </c>
      <c r="F7" s="7">
        <f t="shared" si="4"/>
        <v>86.48920776486807</v>
      </c>
      <c r="R7" t="s">
        <v>11</v>
      </c>
      <c r="S7">
        <f>5.67*10^-8</f>
        <v>5.6699999999999998E-8</v>
      </c>
      <c r="T7" t="s">
        <v>19</v>
      </c>
      <c r="Y7" s="7"/>
    </row>
    <row r="8" spans="1:25" x14ac:dyDescent="0.25">
      <c r="A8" s="2">
        <v>5</v>
      </c>
      <c r="B8" s="6">
        <f t="shared" si="0"/>
        <v>4.1666666666666664E-2</v>
      </c>
      <c r="C8" s="7">
        <f t="shared" si="1"/>
        <v>2.5</v>
      </c>
      <c r="D8" s="7">
        <f t="shared" si="2"/>
        <v>476.16565668320214</v>
      </c>
      <c r="E8" s="7">
        <f t="shared" si="3"/>
        <v>25.337660948304503</v>
      </c>
      <c r="F8" s="7">
        <f t="shared" si="4"/>
        <v>111.82686871317257</v>
      </c>
      <c r="R8" t="s">
        <v>21</v>
      </c>
      <c r="S8">
        <f>1/120</f>
        <v>8.3333333333333332E-3</v>
      </c>
      <c r="Y8" s="7"/>
    </row>
    <row r="9" spans="1:25" x14ac:dyDescent="0.25">
      <c r="A9" s="2">
        <v>6</v>
      </c>
      <c r="B9" s="6">
        <f t="shared" si="0"/>
        <v>0.05</v>
      </c>
      <c r="C9" s="7">
        <f t="shared" si="1"/>
        <v>3</v>
      </c>
      <c r="D9" s="7">
        <f t="shared" si="2"/>
        <v>502.28930299185299</v>
      </c>
      <c r="E9" s="7">
        <f t="shared" si="3"/>
        <v>27.142072349066485</v>
      </c>
      <c r="F9" s="7">
        <f t="shared" si="4"/>
        <v>138.96894106223905</v>
      </c>
      <c r="R9" t="s">
        <v>22</v>
      </c>
      <c r="S9">
        <v>1</v>
      </c>
      <c r="T9" t="s">
        <v>24</v>
      </c>
      <c r="Y9" s="7"/>
    </row>
    <row r="10" spans="1:25" x14ac:dyDescent="0.25">
      <c r="A10" s="2">
        <v>7</v>
      </c>
      <c r="B10" s="6">
        <f t="shared" si="0"/>
        <v>5.8333333333333334E-2</v>
      </c>
      <c r="C10" s="7">
        <f t="shared" si="1"/>
        <v>3.5</v>
      </c>
      <c r="D10" s="7">
        <f t="shared" si="2"/>
        <v>524.52730927513983</v>
      </c>
      <c r="E10" s="7">
        <f t="shared" si="3"/>
        <v>28.563242081982295</v>
      </c>
      <c r="F10" s="7">
        <f t="shared" si="4"/>
        <v>167.53218314422134</v>
      </c>
      <c r="Y10" s="7"/>
    </row>
    <row r="11" spans="1:25" x14ac:dyDescent="0.25">
      <c r="A11" s="2">
        <v>8</v>
      </c>
      <c r="B11" s="6">
        <f t="shared" si="0"/>
        <v>6.6666666666666666E-2</v>
      </c>
      <c r="C11" s="7">
        <f t="shared" si="1"/>
        <v>4</v>
      </c>
      <c r="D11" s="7">
        <f t="shared" si="2"/>
        <v>543.88730925787115</v>
      </c>
      <c r="E11" s="7">
        <f t="shared" si="3"/>
        <v>29.651667190557827</v>
      </c>
      <c r="F11" s="7">
        <f t="shared" si="4"/>
        <v>197.18385033477915</v>
      </c>
      <c r="Y11" s="7"/>
    </row>
    <row r="12" spans="1:25" x14ac:dyDescent="0.25">
      <c r="A12" s="2">
        <v>9</v>
      </c>
      <c r="B12" s="6">
        <f t="shared" si="0"/>
        <v>7.4999999999999997E-2</v>
      </c>
      <c r="C12" s="7">
        <f t="shared" si="1"/>
        <v>4.5</v>
      </c>
      <c r="D12" s="7">
        <f t="shared" si="2"/>
        <v>561.02959480311324</v>
      </c>
      <c r="E12" s="7">
        <f t="shared" si="3"/>
        <v>30.439014620510306</v>
      </c>
      <c r="F12" s="7">
        <f t="shared" si="4"/>
        <v>227.62286495528946</v>
      </c>
      <c r="Y12" s="7"/>
    </row>
    <row r="13" spans="1:25" x14ac:dyDescent="0.25">
      <c r="A13" s="2">
        <v>10</v>
      </c>
      <c r="B13" s="6">
        <f t="shared" si="0"/>
        <v>8.3333333333333329E-2</v>
      </c>
      <c r="C13" s="7">
        <f t="shared" si="1"/>
        <v>5</v>
      </c>
      <c r="D13" s="7">
        <f t="shared" si="2"/>
        <v>576.4104305683087</v>
      </c>
      <c r="E13" s="7">
        <f t="shared" si="3"/>
        <v>30.945551416993482</v>
      </c>
      <c r="F13" s="7">
        <f t="shared" si="4"/>
        <v>258.56841637228297</v>
      </c>
      <c r="Y13" s="7"/>
    </row>
    <row r="14" spans="1:25" x14ac:dyDescent="0.25">
      <c r="A14" s="2">
        <v>11</v>
      </c>
      <c r="B14" s="6">
        <f t="shared" si="0"/>
        <v>9.166666666666666E-2</v>
      </c>
      <c r="C14" s="7">
        <f t="shared" si="1"/>
        <v>5.5</v>
      </c>
      <c r="D14" s="7">
        <f t="shared" si="2"/>
        <v>590.35831725249363</v>
      </c>
      <c r="E14" s="7">
        <f t="shared" si="3"/>
        <v>31.184830436934444</v>
      </c>
      <c r="F14" s="7">
        <f t="shared" si="4"/>
        <v>289.75324680921739</v>
      </c>
      <c r="Y14" s="7"/>
    </row>
    <row r="15" spans="1:25" x14ac:dyDescent="0.25">
      <c r="A15" s="2">
        <v>12</v>
      </c>
      <c r="B15" s="6">
        <f t="shared" si="0"/>
        <v>0.1</v>
      </c>
      <c r="C15" s="7">
        <f t="shared" si="1"/>
        <v>6</v>
      </c>
      <c r="D15" s="7">
        <f t="shared" si="2"/>
        <v>603.11764760983715</v>
      </c>
      <c r="E15" s="7">
        <f t="shared" si="3"/>
        <v>31.167024090649768</v>
      </c>
      <c r="F15" s="7">
        <f t="shared" si="4"/>
        <v>320.92027089986715</v>
      </c>
      <c r="Y15" s="7"/>
    </row>
    <row r="16" spans="1:25" x14ac:dyDescent="0.25">
      <c r="A16" s="2">
        <v>13</v>
      </c>
      <c r="B16" s="6">
        <f t="shared" si="0"/>
        <v>0.10833333333333334</v>
      </c>
      <c r="C16" s="7">
        <f t="shared" si="1"/>
        <v>6.5</v>
      </c>
      <c r="D16" s="7">
        <f t="shared" si="2"/>
        <v>614.87517501227217</v>
      </c>
      <c r="E16" s="7">
        <f t="shared" si="3"/>
        <v>30.901510865458167</v>
      </c>
      <c r="F16" s="7">
        <f t="shared" si="4"/>
        <v>351.82178176532534</v>
      </c>
      <c r="Y16" s="7"/>
    </row>
    <row r="17" spans="1:25" x14ac:dyDescent="0.25">
      <c r="A17" s="2">
        <v>14</v>
      </c>
      <c r="B17" s="6">
        <f t="shared" si="0"/>
        <v>0.11666666666666667</v>
      </c>
      <c r="C17" s="7">
        <f t="shared" si="1"/>
        <v>7</v>
      </c>
      <c r="D17" s="7">
        <f t="shared" si="2"/>
        <v>625.77682520700955</v>
      </c>
      <c r="E17" s="7">
        <f t="shared" si="3"/>
        <v>30.398957665172158</v>
      </c>
      <c r="F17" s="7">
        <f t="shared" si="4"/>
        <v>382.22073943049747</v>
      </c>
      <c r="Y17" s="7"/>
    </row>
    <row r="18" spans="1:25" x14ac:dyDescent="0.25">
      <c r="A18" s="2">
        <v>15</v>
      </c>
      <c r="B18" s="6">
        <f t="shared" si="0"/>
        <v>0.125</v>
      </c>
      <c r="C18" s="7">
        <f t="shared" si="1"/>
        <v>7.5</v>
      </c>
      <c r="D18" s="7">
        <f t="shared" si="2"/>
        <v>635.93879307871464</v>
      </c>
      <c r="E18" s="7">
        <f t="shared" si="3"/>
        <v>29.672956559212995</v>
      </c>
      <c r="F18" s="7">
        <f t="shared" si="4"/>
        <v>411.89369598971047</v>
      </c>
      <c r="Y18" s="7"/>
    </row>
    <row r="19" spans="1:25" x14ac:dyDescent="0.25">
      <c r="A19" s="2">
        <v>16</v>
      </c>
      <c r="B19" s="6">
        <f t="shared" si="0"/>
        <v>0.13333333333333333</v>
      </c>
      <c r="C19" s="7">
        <f t="shared" si="1"/>
        <v>8</v>
      </c>
      <c r="D19" s="7">
        <f t="shared" si="2"/>
        <v>645.45510804178514</v>
      </c>
      <c r="E19" s="7">
        <f t="shared" si="3"/>
        <v>28.741180402991965</v>
      </c>
      <c r="F19" s="7">
        <f t="shared" si="4"/>
        <v>440.63487639270244</v>
      </c>
      <c r="Y19" s="7"/>
    </row>
    <row r="20" spans="1:25" x14ac:dyDescent="0.25">
      <c r="A20" s="2">
        <v>17</v>
      </c>
      <c r="B20" s="6">
        <f t="shared" si="0"/>
        <v>0.14166666666666666</v>
      </c>
      <c r="C20" s="7">
        <f t="shared" si="1"/>
        <v>8.5</v>
      </c>
      <c r="D20" s="7">
        <f t="shared" si="2"/>
        <v>654.40293630435303</v>
      </c>
      <c r="E20" s="7">
        <f t="shared" si="3"/>
        <v>27.625987117890176</v>
      </c>
      <c r="F20" s="7">
        <f t="shared" si="4"/>
        <v>468.26086351059263</v>
      </c>
      <c r="Y20" s="7"/>
    </row>
    <row r="21" spans="1:25" x14ac:dyDescent="0.25">
      <c r="A21" s="2">
        <v>18</v>
      </c>
      <c r="B21" s="6">
        <f t="shared" si="0"/>
        <v>0.15</v>
      </c>
      <c r="C21" s="7">
        <f t="shared" si="1"/>
        <v>9</v>
      </c>
      <c r="D21" s="7">
        <f t="shared" si="2"/>
        <v>662.84638674155724</v>
      </c>
      <c r="E21" s="7">
        <f t="shared" si="3"/>
        <v>26.354414972641287</v>
      </c>
      <c r="F21" s="7">
        <f t="shared" si="4"/>
        <v>494.61527848323391</v>
      </c>
      <c r="Y21" s="7"/>
    </row>
    <row r="22" spans="1:25" x14ac:dyDescent="0.25">
      <c r="A22" s="2">
        <v>19</v>
      </c>
      <c r="B22" s="6">
        <f t="shared" si="0"/>
        <v>0.15833333333333333</v>
      </c>
      <c r="C22" s="7">
        <f t="shared" si="1"/>
        <v>9.5</v>
      </c>
      <c r="D22" s="7">
        <f t="shared" si="2"/>
        <v>670.83930018450621</v>
      </c>
      <c r="E22" s="7">
        <f t="shared" si="3"/>
        <v>24.957561382661183</v>
      </c>
      <c r="F22" s="7">
        <f t="shared" si="4"/>
        <v>519.57283986589505</v>
      </c>
      <c r="Y22" s="7"/>
    </row>
    <row r="23" spans="1:25" x14ac:dyDescent="0.25">
      <c r="A23" s="2">
        <v>20</v>
      </c>
      <c r="B23" s="6">
        <f t="shared" si="0"/>
        <v>0.16666666666666666</v>
      </c>
      <c r="C23" s="7">
        <f t="shared" si="1"/>
        <v>10</v>
      </c>
      <c r="D23" s="7">
        <f t="shared" si="2"/>
        <v>678.42733151313416</v>
      </c>
      <c r="E23" s="7">
        <f t="shared" si="3"/>
        <v>23.469411569876723</v>
      </c>
      <c r="F23" s="7">
        <f t="shared" si="4"/>
        <v>543.04225143577173</v>
      </c>
      <c r="Y23" s="7"/>
    </row>
    <row r="24" spans="1:25" x14ac:dyDescent="0.25">
      <c r="A24" s="2">
        <v>21</v>
      </c>
      <c r="B24" s="6">
        <f t="shared" si="0"/>
        <v>0.17499999999999999</v>
      </c>
      <c r="C24" s="7">
        <f t="shared" si="1"/>
        <v>10.5</v>
      </c>
      <c r="D24" s="7">
        <f t="shared" si="2"/>
        <v>685.64952937143096</v>
      </c>
      <c r="E24" s="7">
        <f t="shared" si="3"/>
        <v>21.925261416990388</v>
      </c>
      <c r="F24" s="7">
        <f t="shared" si="4"/>
        <v>564.96751285276207</v>
      </c>
      <c r="Y24" s="7"/>
    </row>
    <row r="25" spans="1:25" x14ac:dyDescent="0.25">
      <c r="A25" s="2">
        <v>22</v>
      </c>
      <c r="B25" s="6">
        <f t="shared" si="0"/>
        <v>0.18333333333333332</v>
      </c>
      <c r="C25" s="7">
        <f t="shared" si="1"/>
        <v>11</v>
      </c>
      <c r="D25" s="7">
        <f t="shared" si="2"/>
        <v>692.53955229249493</v>
      </c>
      <c r="E25" s="7">
        <f t="shared" si="3"/>
        <v>20.359939454723307</v>
      </c>
      <c r="F25" s="7">
        <f t="shared" si="4"/>
        <v>585.32745230748537</v>
      </c>
      <c r="Y25" s="7"/>
    </row>
    <row r="26" spans="1:25" x14ac:dyDescent="0.25">
      <c r="A26" s="2">
        <v>23</v>
      </c>
      <c r="B26" s="6">
        <f t="shared" si="0"/>
        <v>0.19166666666666665</v>
      </c>
      <c r="C26" s="7">
        <f t="shared" si="1"/>
        <v>11.5</v>
      </c>
      <c r="D26" s="7">
        <f t="shared" si="2"/>
        <v>699.12661725110763</v>
      </c>
      <c r="E26" s="7">
        <f t="shared" si="3"/>
        <v>18.806058637429121</v>
      </c>
      <c r="F26" s="7">
        <f t="shared" si="4"/>
        <v>604.13351094491452</v>
      </c>
      <c r="Y26" s="7"/>
    </row>
    <row r="27" spans="1:25" x14ac:dyDescent="0.25">
      <c r="A27" s="2">
        <v>24</v>
      </c>
      <c r="B27" s="6">
        <f t="shared" si="0"/>
        <v>0.2</v>
      </c>
      <c r="C27" s="7">
        <f t="shared" si="1"/>
        <v>12</v>
      </c>
      <c r="D27" s="7">
        <f t="shared" si="2"/>
        <v>705.43624832185446</v>
      </c>
      <c r="E27" s="7">
        <f t="shared" si="3"/>
        <v>17.292511737496376</v>
      </c>
      <c r="F27" s="7">
        <f t="shared" si="4"/>
        <v>621.42602268241092</v>
      </c>
      <c r="Y27" s="7"/>
    </row>
    <row r="28" spans="1:25" x14ac:dyDescent="0.25">
      <c r="A28" s="2">
        <v>25</v>
      </c>
      <c r="B28" s="6">
        <f t="shared" si="0"/>
        <v>0.20833333333333334</v>
      </c>
      <c r="C28" s="7">
        <f t="shared" si="1"/>
        <v>12.5</v>
      </c>
      <c r="D28" s="7">
        <f t="shared" si="2"/>
        <v>711.49087395501169</v>
      </c>
      <c r="E28" s="7">
        <f t="shared" si="3"/>
        <v>15.843369543119225</v>
      </c>
      <c r="F28" s="7">
        <f t="shared" si="4"/>
        <v>637.26939222553017</v>
      </c>
      <c r="Y28" s="7"/>
    </row>
    <row r="29" spans="1:25" x14ac:dyDescent="0.25">
      <c r="A29" s="2">
        <v>26</v>
      </c>
      <c r="B29" s="6">
        <f t="shared" si="0"/>
        <v>0.21666666666666667</v>
      </c>
      <c r="C29" s="7">
        <f t="shared" si="1"/>
        <v>13</v>
      </c>
      <c r="D29" s="7">
        <f t="shared" si="2"/>
        <v>717.3103081791287</v>
      </c>
      <c r="E29" s="7">
        <f t="shared" si="3"/>
        <v>14.477263575175218</v>
      </c>
      <c r="F29" s="7">
        <f t="shared" si="4"/>
        <v>651.74665580070541</v>
      </c>
      <c r="Y29" s="7"/>
    </row>
    <row r="30" spans="1:25" x14ac:dyDescent="0.25">
      <c r="A30" s="2">
        <v>27</v>
      </c>
      <c r="B30" s="6">
        <f t="shared" si="0"/>
        <v>0.22500000000000001</v>
      </c>
      <c r="C30" s="7">
        <f t="shared" si="1"/>
        <v>13.5</v>
      </c>
      <c r="D30" s="7">
        <f t="shared" si="2"/>
        <v>722.9121417895152</v>
      </c>
      <c r="E30" s="7">
        <f t="shared" si="3"/>
        <v>13.207254292853561</v>
      </c>
      <c r="F30" s="7">
        <f t="shared" si="4"/>
        <v>664.95391009355899</v>
      </c>
      <c r="Y30" s="7"/>
    </row>
    <row r="31" spans="1:25" x14ac:dyDescent="0.25">
      <c r="A31" s="2">
        <v>28</v>
      </c>
      <c r="B31" s="6">
        <f t="shared" si="0"/>
        <v>0.23333333333333334</v>
      </c>
      <c r="C31" s="7">
        <f t="shared" si="1"/>
        <v>14</v>
      </c>
      <c r="D31" s="7">
        <f t="shared" si="2"/>
        <v>728.31206300177973</v>
      </c>
      <c r="E31" s="7">
        <f t="shared" si="3"/>
        <v>12.041119173319068</v>
      </c>
      <c r="F31" s="7">
        <f t="shared" si="4"/>
        <v>676.99502926687808</v>
      </c>
      <c r="Y31" s="7"/>
    </row>
    <row r="32" spans="1:25" x14ac:dyDescent="0.25">
      <c r="A32" s="2">
        <v>29</v>
      </c>
      <c r="B32" s="6">
        <f t="shared" si="0"/>
        <v>0.24166666666666667</v>
      </c>
      <c r="C32" s="7">
        <f t="shared" si="1"/>
        <v>14.5</v>
      </c>
      <c r="D32" s="7">
        <f t="shared" si="2"/>
        <v>733.52412230242578</v>
      </c>
      <c r="E32" s="7">
        <f t="shared" si="3"/>
        <v>10.981953186693442</v>
      </c>
      <c r="F32" s="7">
        <f t="shared" si="4"/>
        <v>687.97698245357151</v>
      </c>
      <c r="Y32" s="7"/>
    </row>
    <row r="33" spans="1:25" x14ac:dyDescent="0.25">
      <c r="A33" s="2">
        <v>30</v>
      </c>
      <c r="B33" s="6">
        <f t="shared" si="0"/>
        <v>0.25</v>
      </c>
      <c r="C33" s="7">
        <f t="shared" si="1"/>
        <v>15</v>
      </c>
      <c r="D33" s="7">
        <f t="shared" si="2"/>
        <v>738.56095275917539</v>
      </c>
      <c r="E33" s="7">
        <f t="shared" si="3"/>
        <v>10.028959290124309</v>
      </c>
      <c r="F33" s="7">
        <f t="shared" si="4"/>
        <v>698.00594174369587</v>
      </c>
      <c r="Y33" s="7"/>
    </row>
    <row r="34" spans="1:25" x14ac:dyDescent="0.25">
      <c r="A34" s="2">
        <v>31</v>
      </c>
      <c r="B34" s="6">
        <f t="shared" si="0"/>
        <v>0.2583333333333333</v>
      </c>
      <c r="C34" s="7">
        <f t="shared" si="1"/>
        <v>15.499999999999998</v>
      </c>
      <c r="D34" s="7">
        <f t="shared" si="2"/>
        <v>743.43395448777937</v>
      </c>
      <c r="E34" s="7">
        <f t="shared" si="3"/>
        <v>9.1783141685648122</v>
      </c>
      <c r="F34" s="7">
        <f t="shared" si="4"/>
        <v>707.18425591226071</v>
      </c>
      <c r="Y34" s="7"/>
    </row>
    <row r="35" spans="1:25" x14ac:dyDescent="0.25">
      <c r="A35" s="2">
        <v>32</v>
      </c>
      <c r="B35" s="6">
        <f t="shared" si="0"/>
        <v>0.26666666666666666</v>
      </c>
      <c r="C35" s="7">
        <f t="shared" si="1"/>
        <v>16</v>
      </c>
      <c r="D35" s="7">
        <f t="shared" si="2"/>
        <v>748.15345005324082</v>
      </c>
      <c r="E35" s="7">
        <f t="shared" si="3"/>
        <v>8.4240165538153917</v>
      </c>
      <c r="F35" s="7">
        <f t="shared" si="4"/>
        <v>715.60827246607607</v>
      </c>
      <c r="Y35" s="7"/>
    </row>
    <row r="36" spans="1:25" x14ac:dyDescent="0.25">
      <c r="A36" s="2">
        <v>33</v>
      </c>
      <c r="B36" s="6">
        <f t="shared" si="0"/>
        <v>0.27500000000000002</v>
      </c>
      <c r="C36" s="7">
        <f t="shared" si="1"/>
        <v>16.5</v>
      </c>
      <c r="D36" s="7">
        <f t="shared" si="2"/>
        <v>752.72881613364461</v>
      </c>
      <c r="E36" s="7">
        <f t="shared" si="3"/>
        <v>7.7586536699295197</v>
      </c>
      <c r="F36" s="7">
        <f t="shared" si="4"/>
        <v>723.36692613600565</v>
      </c>
      <c r="Y36" s="7"/>
    </row>
    <row r="37" spans="1:25" x14ac:dyDescent="0.25">
      <c r="A37" s="2">
        <v>34</v>
      </c>
      <c r="B37" s="6">
        <f t="shared" si="0"/>
        <v>0.28333333333333333</v>
      </c>
      <c r="C37" s="7">
        <f t="shared" si="1"/>
        <v>17</v>
      </c>
      <c r="D37" s="7">
        <f t="shared" si="2"/>
        <v>757.16859566896028</v>
      </c>
      <c r="E37" s="7">
        <f t="shared" si="3"/>
        <v>7.1740490233538123</v>
      </c>
      <c r="F37" s="7">
        <f t="shared" si="4"/>
        <v>730.5409751593595</v>
      </c>
      <c r="Y37" s="7"/>
    </row>
    <row r="38" spans="1:25" x14ac:dyDescent="0.25">
      <c r="A38" s="2">
        <v>35</v>
      </c>
      <c r="B38" s="6">
        <f t="shared" si="0"/>
        <v>0.29166666666666669</v>
      </c>
      <c r="C38" s="7">
        <f t="shared" si="1"/>
        <v>17.5</v>
      </c>
      <c r="D38" s="7">
        <f t="shared" si="2"/>
        <v>761.48059386610601</v>
      </c>
      <c r="E38" s="7">
        <f t="shared" si="3"/>
        <v>6.6617777852150661</v>
      </c>
      <c r="F38" s="7">
        <f t="shared" si="4"/>
        <v>737.20275294457463</v>
      </c>
      <c r="Y38" s="7"/>
    </row>
    <row r="39" spans="1:25" x14ac:dyDescent="0.25">
      <c r="A39" s="2">
        <v>36</v>
      </c>
      <c r="B39" s="6">
        <f t="shared" si="0"/>
        <v>0.3</v>
      </c>
      <c r="C39" s="7">
        <f t="shared" si="1"/>
        <v>18</v>
      </c>
      <c r="D39" s="7">
        <f t="shared" si="2"/>
        <v>765.67196077106632</v>
      </c>
      <c r="E39" s="7">
        <f t="shared" si="3"/>
        <v>6.2135527171111775</v>
      </c>
      <c r="F39" s="7">
        <f t="shared" si="4"/>
        <v>743.41630566168578</v>
      </c>
      <c r="Y39" s="7"/>
    </row>
    <row r="40" spans="1:25" x14ac:dyDescent="0.25">
      <c r="A40" s="2">
        <v>37</v>
      </c>
      <c r="B40" s="6">
        <f t="shared" si="0"/>
        <v>0.30833333333333335</v>
      </c>
      <c r="C40" s="7">
        <f t="shared" si="1"/>
        <v>18.5</v>
      </c>
      <c r="D40" s="7">
        <f t="shared" si="2"/>
        <v>769.74926260223458</v>
      </c>
      <c r="E40" s="7">
        <f t="shared" si="3"/>
        <v>5.8214940343625106</v>
      </c>
      <c r="F40" s="7">
        <f t="shared" si="4"/>
        <v>749.23779969604834</v>
      </c>
      <c r="Y40" s="7"/>
    </row>
    <row r="41" spans="1:25" x14ac:dyDescent="0.25">
      <c r="A41" s="2">
        <v>38</v>
      </c>
      <c r="B41" s="6">
        <f t="shared" si="0"/>
        <v>0.31666666666666665</v>
      </c>
      <c r="C41" s="7">
        <f t="shared" si="1"/>
        <v>19</v>
      </c>
      <c r="D41" s="7">
        <f t="shared" si="2"/>
        <v>773.7185436320716</v>
      </c>
      <c r="E41" s="7">
        <f t="shared" si="3"/>
        <v>5.4783018289671874</v>
      </c>
      <c r="F41" s="7">
        <f t="shared" si="4"/>
        <v>754.71610152501557</v>
      </c>
      <c r="Y41" s="7"/>
    </row>
    <row r="42" spans="1:25" x14ac:dyDescent="0.25">
      <c r="A42" s="2">
        <v>39</v>
      </c>
      <c r="B42" s="6">
        <f t="shared" si="0"/>
        <v>0.32500000000000001</v>
      </c>
      <c r="C42" s="7">
        <f t="shared" si="1"/>
        <v>19.5</v>
      </c>
      <c r="D42" s="7">
        <f t="shared" si="2"/>
        <v>777.58538008118558</v>
      </c>
      <c r="E42" s="7">
        <f t="shared" si="3"/>
        <v>5.1773510933712519</v>
      </c>
      <c r="F42" s="7">
        <f t="shared" si="4"/>
        <v>759.89345261838685</v>
      </c>
      <c r="Y42" s="7"/>
    </row>
    <row r="43" spans="1:25" x14ac:dyDescent="0.25">
      <c r="A43" s="2">
        <v>40</v>
      </c>
      <c r="B43" s="6">
        <f t="shared" si="0"/>
        <v>0.33333333333333331</v>
      </c>
      <c r="C43" s="7">
        <f t="shared" si="1"/>
        <v>20</v>
      </c>
      <c r="D43" s="7">
        <f t="shared" si="2"/>
        <v>781.3549272309881</v>
      </c>
      <c r="E43" s="7">
        <f t="shared" si="3"/>
        <v>4.9127283534116373</v>
      </c>
      <c r="F43" s="7">
        <f t="shared" si="4"/>
        <v>764.80618097179854</v>
      </c>
      <c r="Y43" s="7"/>
    </row>
    <row r="44" spans="1:25" x14ac:dyDescent="0.25">
      <c r="A44" s="2">
        <v>41</v>
      </c>
      <c r="B44" s="6">
        <f t="shared" si="0"/>
        <v>0.34166666666666667</v>
      </c>
      <c r="C44" s="7">
        <f t="shared" si="1"/>
        <v>20.5</v>
      </c>
      <c r="D44" s="7">
        <f t="shared" si="2"/>
        <v>785.03196075379765</v>
      </c>
      <c r="E44" s="7">
        <f t="shared" si="3"/>
        <v>4.6792265429451207</v>
      </c>
      <c r="F44" s="7">
        <f t="shared" si="4"/>
        <v>769.48540751474366</v>
      </c>
      <c r="Y44" s="7"/>
    </row>
    <row r="45" spans="1:25" x14ac:dyDescent="0.25">
      <c r="A45" s="2">
        <v>42</v>
      </c>
      <c r="B45" s="6">
        <f t="shared" si="0"/>
        <v>0.35</v>
      </c>
      <c r="C45" s="7">
        <f t="shared" si="1"/>
        <v>21</v>
      </c>
      <c r="D45" s="7">
        <f t="shared" si="2"/>
        <v>788.62091309171728</v>
      </c>
      <c r="E45" s="7">
        <f t="shared" si="3"/>
        <v>4.47231183473657</v>
      </c>
      <c r="F45" s="7">
        <f t="shared" si="4"/>
        <v>773.95771934948027</v>
      </c>
      <c r="Y45" s="7"/>
    </row>
    <row r="46" spans="1:25" x14ac:dyDescent="0.25">
      <c r="A46" s="2">
        <v>43</v>
      </c>
      <c r="B46" s="6">
        <f t="shared" si="0"/>
        <v>0.35833333333333334</v>
      </c>
      <c r="C46" s="7">
        <f t="shared" si="1"/>
        <v>21.5</v>
      </c>
      <c r="D46" s="7">
        <f t="shared" si="2"/>
        <v>792.1259055794344</v>
      </c>
      <c r="E46" s="7">
        <f t="shared" si="3"/>
        <v>4.2880731997368375</v>
      </c>
      <c r="F46" s="7">
        <f t="shared" si="4"/>
        <v>778.24579254921707</v>
      </c>
      <c r="Y46" s="7"/>
    </row>
    <row r="47" spans="1:25" x14ac:dyDescent="0.25">
      <c r="A47" s="2">
        <v>44</v>
      </c>
      <c r="B47" s="6">
        <f t="shared" si="0"/>
        <v>0.36666666666666664</v>
      </c>
      <c r="C47" s="7">
        <f t="shared" si="1"/>
        <v>22</v>
      </c>
      <c r="D47" s="7">
        <f t="shared" si="2"/>
        <v>795.55077689482334</v>
      </c>
      <c r="E47" s="7">
        <f t="shared" si="3"/>
        <v>4.1231627935203292</v>
      </c>
      <c r="F47" s="7">
        <f t="shared" si="4"/>
        <v>782.36895534273742</v>
      </c>
      <c r="Y47" s="7"/>
    </row>
    <row r="48" spans="1:25" x14ac:dyDescent="0.25">
      <c r="A48" s="2">
        <v>45</v>
      </c>
      <c r="B48" s="6">
        <f t="shared" si="0"/>
        <v>0.375</v>
      </c>
      <c r="C48" s="7">
        <f t="shared" si="1"/>
        <v>22.5</v>
      </c>
      <c r="D48" s="7">
        <f t="shared" si="2"/>
        <v>798.89910832986868</v>
      </c>
      <c r="E48" s="7">
        <f t="shared" si="3"/>
        <v>3.9747329994096332</v>
      </c>
      <c r="F48" s="7">
        <f t="shared" si="4"/>
        <v>786.34368834214706</v>
      </c>
      <c r="Y48" s="7"/>
    </row>
    <row r="49" spans="1:25" x14ac:dyDescent="0.25">
      <c r="A49" s="2">
        <v>46</v>
      </c>
      <c r="B49" s="6">
        <f t="shared" si="0"/>
        <v>0.3833333333333333</v>
      </c>
      <c r="C49" s="7">
        <f t="shared" si="1"/>
        <v>23</v>
      </c>
      <c r="D49" s="7">
        <f t="shared" si="2"/>
        <v>802.17424629903974</v>
      </c>
      <c r="E49" s="7">
        <f t="shared" si="3"/>
        <v>3.8403741260762825</v>
      </c>
      <c r="F49" s="7">
        <f t="shared" si="4"/>
        <v>790.18406246822337</v>
      </c>
      <c r="Y49" s="7"/>
    </row>
    <row r="50" spans="1:25" x14ac:dyDescent="0.25">
      <c r="A50" s="2">
        <v>47</v>
      </c>
      <c r="B50" s="6">
        <f t="shared" si="0"/>
        <v>0.39166666666666666</v>
      </c>
      <c r="C50" s="7">
        <f t="shared" si="1"/>
        <v>23.5</v>
      </c>
      <c r="D50" s="7">
        <f t="shared" si="2"/>
        <v>805.37932243976923</v>
      </c>
      <c r="E50" s="7">
        <f t="shared" si="3"/>
        <v>3.7180553381992554</v>
      </c>
      <c r="F50" s="7">
        <f t="shared" si="4"/>
        <v>793.90211780642267</v>
      </c>
      <c r="Y50" s="7"/>
    </row>
    <row r="51" spans="1:25" x14ac:dyDescent="0.25">
      <c r="A51" s="2">
        <v>48</v>
      </c>
      <c r="B51" s="6">
        <f t="shared" si="0"/>
        <v>0.4</v>
      </c>
      <c r="C51" s="7">
        <f t="shared" si="1"/>
        <v>24</v>
      </c>
      <c r="D51" s="7">
        <f t="shared" si="2"/>
        <v>808.51727160768201</v>
      </c>
      <c r="E51" s="7">
        <f t="shared" si="3"/>
        <v>3.6060703386163429</v>
      </c>
      <c r="F51" s="7">
        <f t="shared" si="4"/>
        <v>797.50818814503896</v>
      </c>
      <c r="Y51" s="7"/>
    </row>
    <row r="52" spans="1:25" x14ac:dyDescent="0.25">
      <c r="A52" s="2">
        <v>49</v>
      </c>
      <c r="B52" s="6">
        <f t="shared" si="0"/>
        <v>0.40833333333333333</v>
      </c>
      <c r="C52" s="7">
        <f t="shared" si="1"/>
        <v>24.5</v>
      </c>
      <c r="D52" s="7">
        <f t="shared" si="2"/>
        <v>811.59084802574955</v>
      </c>
      <c r="E52" s="7">
        <f t="shared" si="3"/>
        <v>3.5029885562923462</v>
      </c>
      <c r="F52" s="7">
        <f t="shared" si="4"/>
        <v>801.01117670133135</v>
      </c>
      <c r="Y52" s="7"/>
    </row>
    <row r="53" spans="1:25" x14ac:dyDescent="0.25">
      <c r="A53" s="2">
        <v>50</v>
      </c>
      <c r="B53" s="6">
        <f t="shared" si="0"/>
        <v>0.41666666666666669</v>
      </c>
      <c r="C53" s="7">
        <f t="shared" si="1"/>
        <v>25</v>
      </c>
      <c r="D53" s="7">
        <f t="shared" si="2"/>
        <v>814.60263981006869</v>
      </c>
      <c r="E53" s="7">
        <f t="shared" si="3"/>
        <v>3.4076120645852788</v>
      </c>
      <c r="F53" s="7">
        <f t="shared" si="4"/>
        <v>804.41878876591659</v>
      </c>
      <c r="Y53" s="7"/>
    </row>
    <row r="54" spans="1:25" x14ac:dyDescent="0.25">
      <c r="A54" s="2">
        <v>51</v>
      </c>
      <c r="B54" s="6">
        <f t="shared" si="0"/>
        <v>0.42499999999999999</v>
      </c>
      <c r="C54" s="7">
        <f t="shared" si="1"/>
        <v>25.5</v>
      </c>
      <c r="D54" s="7">
        <f t="shared" si="2"/>
        <v>817.55508206423519</v>
      </c>
      <c r="E54" s="7">
        <f t="shared" si="3"/>
        <v>3.3189381037187782</v>
      </c>
      <c r="F54" s="7">
        <f t="shared" si="4"/>
        <v>807.73772686963537</v>
      </c>
      <c r="Y54" s="7"/>
    </row>
    <row r="55" spans="1:25" x14ac:dyDescent="0.25">
      <c r="A55" s="2">
        <v>52</v>
      </c>
      <c r="B55" s="6">
        <f t="shared" si="0"/>
        <v>0.43333333333333335</v>
      </c>
      <c r="C55" s="7">
        <f t="shared" si="1"/>
        <v>26</v>
      </c>
      <c r="D55" s="7">
        <f t="shared" si="2"/>
        <v>820.45046870831368</v>
      </c>
      <c r="E55" s="7">
        <f t="shared" si="3"/>
        <v>3.2361268639127418</v>
      </c>
      <c r="F55" s="7">
        <f t="shared" si="4"/>
        <v>810.97385373354814</v>
      </c>
      <c r="Y55" s="7"/>
    </row>
    <row r="56" spans="1:25" x14ac:dyDescent="0.25">
      <c r="A56" s="2">
        <v>53</v>
      </c>
      <c r="B56" s="6">
        <f t="shared" si="0"/>
        <v>0.44166666666666665</v>
      </c>
      <c r="C56" s="7">
        <f t="shared" si="1"/>
        <v>26.5</v>
      </c>
      <c r="D56" s="7">
        <f t="shared" si="2"/>
        <v>823.29096318636448</v>
      </c>
      <c r="E56" s="7">
        <f t="shared" si="3"/>
        <v>3.1584740641443032</v>
      </c>
      <c r="F56" s="7">
        <f t="shared" si="4"/>
        <v>814.13232779769248</v>
      </c>
      <c r="Y56" s="7"/>
    </row>
    <row r="57" spans="1:25" x14ac:dyDescent="0.25">
      <c r="A57" s="2">
        <v>54</v>
      </c>
      <c r="B57" s="6">
        <f t="shared" si="0"/>
        <v>0.45</v>
      </c>
      <c r="C57" s="7">
        <f t="shared" si="1"/>
        <v>27</v>
      </c>
      <c r="D57" s="7">
        <f t="shared" si="2"/>
        <v>826.07860817774269</v>
      </c>
      <c r="E57" s="7">
        <f t="shared" si="3"/>
        <v>3.0853878071014278</v>
      </c>
      <c r="F57" s="7">
        <f t="shared" si="4"/>
        <v>817.21771560479397</v>
      </c>
      <c r="Y57" s="7"/>
    </row>
    <row r="58" spans="1:25" x14ac:dyDescent="0.25">
      <c r="A58" s="2">
        <v>55</v>
      </c>
      <c r="B58" s="6">
        <f t="shared" si="0"/>
        <v>0.45833333333333331</v>
      </c>
      <c r="C58" s="7">
        <f t="shared" si="1"/>
        <v>27.5</v>
      </c>
      <c r="D58" s="7">
        <f t="shared" si="2"/>
        <v>828.8153344213631</v>
      </c>
      <c r="E58" s="7">
        <f t="shared" si="3"/>
        <v>3.0163691816289679</v>
      </c>
      <c r="F58" s="7">
        <f t="shared" si="4"/>
        <v>820.23408478642295</v>
      </c>
      <c r="Y58" s="7"/>
    </row>
    <row r="59" spans="1:25" x14ac:dyDescent="0.25">
      <c r="A59" s="2">
        <v>56</v>
      </c>
      <c r="B59" s="6">
        <f t="shared" si="0"/>
        <v>0.46666666666666667</v>
      </c>
      <c r="C59" s="7">
        <f t="shared" si="1"/>
        <v>28</v>
      </c>
      <c r="D59" s="7">
        <f t="shared" si="2"/>
        <v>831.50296874842013</v>
      </c>
      <c r="E59" s="7">
        <f t="shared" si="3"/>
        <v>2.9509961036431842</v>
      </c>
      <c r="F59" s="7">
        <f t="shared" si="4"/>
        <v>823.18508089006616</v>
      </c>
      <c r="Y59" s="7"/>
    </row>
    <row r="60" spans="1:25" x14ac:dyDescent="0.25">
      <c r="A60" s="2">
        <v>57</v>
      </c>
      <c r="B60" s="6">
        <f t="shared" si="0"/>
        <v>0.47499999999999998</v>
      </c>
      <c r="C60" s="7">
        <f t="shared" si="1"/>
        <v>28.5</v>
      </c>
      <c r="D60" s="7">
        <f t="shared" si="2"/>
        <v>834.14324140726137</v>
      </c>
      <c r="E60" s="7">
        <f t="shared" si="3"/>
        <v>2.8889099234107061</v>
      </c>
      <c r="F60" s="7">
        <f t="shared" si="4"/>
        <v>826.07399081347683</v>
      </c>
      <c r="Y60" s="7"/>
    </row>
    <row r="61" spans="1:25" x14ac:dyDescent="0.25">
      <c r="A61" s="2">
        <v>58</v>
      </c>
      <c r="B61" s="6">
        <f t="shared" si="0"/>
        <v>0.48333333333333334</v>
      </c>
      <c r="C61" s="7">
        <f t="shared" si="1"/>
        <v>29</v>
      </c>
      <c r="D61" s="7">
        <f t="shared" si="2"/>
        <v>836.73779275397646</v>
      </c>
      <c r="E61" s="7">
        <f t="shared" si="3"/>
        <v>2.8298043730153748</v>
      </c>
      <c r="F61" s="7">
        <f t="shared" si="4"/>
        <v>828.90379518649218</v>
      </c>
      <c r="Y61" s="7"/>
    </row>
    <row r="62" spans="1:25" x14ac:dyDescent="0.25">
      <c r="A62" s="2">
        <v>59</v>
      </c>
      <c r="B62" s="6">
        <f t="shared" si="0"/>
        <v>0.49166666666666664</v>
      </c>
      <c r="C62" s="7">
        <f t="shared" si="1"/>
        <v>29.5</v>
      </c>
      <c r="D62" s="7">
        <f t="shared" si="2"/>
        <v>839.28817937348583</v>
      </c>
      <c r="E62" s="7">
        <f t="shared" si="3"/>
        <v>2.7734164771487779</v>
      </c>
      <c r="F62" s="7">
        <f t="shared" si="4"/>
        <v>831.67721166364095</v>
      </c>
      <c r="Y62" s="7"/>
    </row>
    <row r="63" spans="1:25" x14ac:dyDescent="0.25">
      <c r="A63" s="2">
        <v>60</v>
      </c>
      <c r="B63" s="6">
        <f t="shared" si="0"/>
        <v>0.5</v>
      </c>
      <c r="C63" s="7">
        <f t="shared" si="1"/>
        <v>30</v>
      </c>
      <c r="D63" s="7">
        <f t="shared" si="2"/>
        <v>841.79587968832959</v>
      </c>
      <c r="E63" s="7">
        <f t="shared" si="3"/>
        <v>2.7195190993786285</v>
      </c>
      <c r="F63" s="7">
        <f t="shared" si="4"/>
        <v>834.3967307630196</v>
      </c>
      <c r="Y63" s="7"/>
    </row>
    <row r="64" spans="1:25" x14ac:dyDescent="0.25">
      <c r="A64" s="2">
        <v>61</v>
      </c>
      <c r="B64" s="6">
        <f t="shared" si="0"/>
        <v>0.5083333333333333</v>
      </c>
      <c r="C64" s="7">
        <f t="shared" si="1"/>
        <v>30.5</v>
      </c>
      <c r="D64" s="7">
        <f t="shared" si="2"/>
        <v>844.26229910576376</v>
      </c>
      <c r="E64" s="7">
        <f t="shared" si="3"/>
        <v>2.6679148424716219</v>
      </c>
      <c r="F64" s="7">
        <f t="shared" si="4"/>
        <v>837.06464560549125</v>
      </c>
      <c r="Y64" s="7"/>
    </row>
    <row r="65" spans="1:25" x14ac:dyDescent="0.25">
      <c r="A65" s="2">
        <v>62</v>
      </c>
      <c r="B65" s="6">
        <f t="shared" si="0"/>
        <v>0.51666666666666661</v>
      </c>
      <c r="C65" s="7">
        <f t="shared" si="1"/>
        <v>30.999999999999996</v>
      </c>
      <c r="D65" s="7">
        <f t="shared" si="2"/>
        <v>846.688774748029</v>
      </c>
      <c r="E65" s="7">
        <f t="shared" si="3"/>
        <v>2.6184310638641106</v>
      </c>
      <c r="F65" s="7">
        <f t="shared" si="4"/>
        <v>839.68307666935539</v>
      </c>
      <c r="Y65" s="7"/>
    </row>
    <row r="66" spans="1:25" x14ac:dyDescent="0.25">
      <c r="A66" s="2">
        <v>63</v>
      </c>
      <c r="B66" s="6">
        <f t="shared" si="0"/>
        <v>0.52500000000000002</v>
      </c>
      <c r="C66" s="7">
        <f t="shared" si="1"/>
        <v>31.5</v>
      </c>
      <c r="D66" s="7">
        <f t="shared" si="2"/>
        <v>849.07657980565716</v>
      </c>
      <c r="E66" s="7">
        <f t="shared" si="3"/>
        <v>2.5709158053903129</v>
      </c>
      <c r="F66" s="7">
        <f t="shared" si="4"/>
        <v>842.2539924747457</v>
      </c>
      <c r="Y66" s="7"/>
    </row>
    <row r="67" spans="1:25" x14ac:dyDescent="0.25">
      <c r="A67" s="2">
        <v>64</v>
      </c>
      <c r="B67" s="6">
        <f t="shared" si="0"/>
        <v>0.53333333333333333</v>
      </c>
      <c r="C67" s="7">
        <f t="shared" si="1"/>
        <v>32</v>
      </c>
      <c r="D67" s="7">
        <f t="shared" si="2"/>
        <v>851.42692754929669</v>
      </c>
      <c r="E67" s="7">
        <f t="shared" si="3"/>
        <v>2.5252344696968874</v>
      </c>
      <c r="F67" s="7">
        <f t="shared" si="4"/>
        <v>844.7792269444426</v>
      </c>
      <c r="Y67" s="7"/>
    </row>
    <row r="68" spans="1:25" x14ac:dyDescent="0.25">
      <c r="A68" s="2">
        <v>65</v>
      </c>
      <c r="B68" s="6">
        <f t="shared" ref="B68:B131" si="5">$S$8*A68</f>
        <v>0.54166666666666663</v>
      </c>
      <c r="C68" s="7">
        <f t="shared" ref="C68:C131" si="6">B68*60</f>
        <v>32.5</v>
      </c>
      <c r="D68" s="7">
        <f t="shared" ref="D68:D123" si="7">20+345*LOG(8*C68+1)</f>
        <v>853.74097503170685</v>
      </c>
      <c r="E68" s="7">
        <f t="shared" si="3"/>
        <v>2.481267104555906</v>
      </c>
      <c r="F68" s="7">
        <f t="shared" si="4"/>
        <v>847.26049404899845</v>
      </c>
      <c r="Y68" s="7"/>
    </row>
    <row r="69" spans="1:25" x14ac:dyDescent="0.25">
      <c r="A69" s="2">
        <v>66</v>
      </c>
      <c r="B69" s="6">
        <f t="shared" si="5"/>
        <v>0.55000000000000004</v>
      </c>
      <c r="C69" s="7">
        <f t="shared" si="6"/>
        <v>33</v>
      </c>
      <c r="D69" s="7">
        <f t="shared" si="7"/>
        <v>856.01982650819878</v>
      </c>
      <c r="E69" s="7">
        <f t="shared" ref="E69:E124" si="8">$S$2*1/($S$3*$S$4)*($S$5*(D69-F68)+$S$6*$S$7*((D69+273)^4-(F68+273)^4))*$S$8*3600</f>
        <v>2.4389061808274821</v>
      </c>
      <c r="F69" s="7">
        <f t="shared" ref="F69:F124" si="9">F68+E69</f>
        <v>849.69940022982598</v>
      </c>
      <c r="Y69" s="7"/>
    </row>
    <row r="70" spans="1:25" x14ac:dyDescent="0.25">
      <c r="A70" s="2">
        <v>67</v>
      </c>
      <c r="B70" s="6">
        <f t="shared" si="5"/>
        <v>0.55833333333333335</v>
      </c>
      <c r="C70" s="7">
        <f t="shared" si="6"/>
        <v>33.5</v>
      </c>
      <c r="D70" s="7">
        <f t="shared" si="7"/>
        <v>858.26453660083075</v>
      </c>
      <c r="E70" s="7">
        <f t="shared" si="8"/>
        <v>2.39805477052633</v>
      </c>
      <c r="F70" s="7">
        <f t="shared" si="9"/>
        <v>852.09745500035228</v>
      </c>
      <c r="Y70" s="7"/>
    </row>
    <row r="71" spans="1:25" x14ac:dyDescent="0.25">
      <c r="A71" s="2">
        <v>68</v>
      </c>
      <c r="B71" s="6">
        <f t="shared" si="5"/>
        <v>0.56666666666666665</v>
      </c>
      <c r="C71" s="7">
        <f t="shared" si="6"/>
        <v>34</v>
      </c>
      <c r="D71" s="7">
        <f t="shared" si="7"/>
        <v>860.47611322906084</v>
      </c>
      <c r="E71" s="7">
        <f t="shared" si="8"/>
        <v>2.3586250487539022</v>
      </c>
      <c r="F71" s="7">
        <f t="shared" si="9"/>
        <v>854.45608004910616</v>
      </c>
      <c r="Y71" s="7"/>
    </row>
    <row r="72" spans="1:25" x14ac:dyDescent="0.25">
      <c r="A72" s="2">
        <v>69</v>
      </c>
      <c r="B72" s="6">
        <f t="shared" si="5"/>
        <v>0.57499999999999996</v>
      </c>
      <c r="C72" s="7">
        <f t="shared" si="6"/>
        <v>34.5</v>
      </c>
      <c r="D72" s="7">
        <f t="shared" si="7"/>
        <v>862.65552032723474</v>
      </c>
      <c r="E72" s="7">
        <f t="shared" si="8"/>
        <v>2.3205370576097284</v>
      </c>
      <c r="F72" s="7">
        <f t="shared" si="9"/>
        <v>856.77661710671589</v>
      </c>
      <c r="Y72" s="7"/>
    </row>
    <row r="73" spans="1:25" x14ac:dyDescent="0.25">
      <c r="A73" s="2">
        <v>70</v>
      </c>
      <c r="B73" s="6">
        <f t="shared" si="5"/>
        <v>0.58333333333333337</v>
      </c>
      <c r="C73" s="7">
        <f t="shared" si="6"/>
        <v>35</v>
      </c>
      <c r="D73" s="7">
        <f t="shared" si="7"/>
        <v>864.80368036725258</v>
      </c>
      <c r="E73" s="7">
        <f t="shared" si="8"/>
        <v>2.2837176820221923</v>
      </c>
      <c r="F73" s="7">
        <f t="shared" si="9"/>
        <v>859.06033478873803</v>
      </c>
      <c r="Y73" s="7"/>
    </row>
    <row r="74" spans="1:25" x14ac:dyDescent="0.25">
      <c r="A74" s="2">
        <v>71</v>
      </c>
      <c r="B74" s="6">
        <f t="shared" si="5"/>
        <v>0.59166666666666667</v>
      </c>
      <c r="C74" s="7">
        <f t="shared" si="6"/>
        <v>35.5</v>
      </c>
      <c r="D74" s="7">
        <f t="shared" si="7"/>
        <v>866.92147670293605</v>
      </c>
      <c r="E74" s="7">
        <f t="shared" si="8"/>
        <v>2.2480997971102377</v>
      </c>
      <c r="F74" s="7">
        <f t="shared" si="9"/>
        <v>861.30843458584832</v>
      </c>
      <c r="Y74" s="7"/>
    </row>
    <row r="75" spans="1:25" x14ac:dyDescent="0.25">
      <c r="A75" s="2">
        <v>72</v>
      </c>
      <c r="B75" s="6">
        <f t="shared" si="5"/>
        <v>0.6</v>
      </c>
      <c r="C75" s="7">
        <f t="shared" si="6"/>
        <v>36</v>
      </c>
      <c r="D75" s="7">
        <f t="shared" si="7"/>
        <v>869.00975575100892</v>
      </c>
      <c r="E75" s="7">
        <f t="shared" si="8"/>
        <v>2.2136215545753264</v>
      </c>
      <c r="F75" s="7">
        <f t="shared" si="9"/>
        <v>863.52205614042362</v>
      </c>
      <c r="Y75" s="7"/>
    </row>
    <row r="76" spans="1:25" x14ac:dyDescent="0.25">
      <c r="A76" s="2">
        <v>73</v>
      </c>
      <c r="B76" s="6">
        <f t="shared" si="5"/>
        <v>0.60833333333333328</v>
      </c>
      <c r="C76" s="7">
        <f t="shared" si="6"/>
        <v>36.5</v>
      </c>
      <c r="D76" s="7">
        <f t="shared" si="7"/>
        <v>871.06932902216784</v>
      </c>
      <c r="E76" s="7">
        <f t="shared" si="8"/>
        <v>2.1802257820040465</v>
      </c>
      <c r="F76" s="7">
        <f t="shared" si="9"/>
        <v>865.70228192242769</v>
      </c>
      <c r="Y76" s="7"/>
    </row>
    <row r="77" spans="1:25" x14ac:dyDescent="0.25">
      <c r="A77" s="2">
        <v>74</v>
      </c>
      <c r="B77" s="6">
        <f t="shared" si="5"/>
        <v>0.6166666666666667</v>
      </c>
      <c r="C77" s="7">
        <f t="shared" si="6"/>
        <v>37</v>
      </c>
      <c r="D77" s="7">
        <f t="shared" si="7"/>
        <v>873.10097501443829</v>
      </c>
      <c r="E77" s="7">
        <f t="shared" si="8"/>
        <v>2.1478594741164723</v>
      </c>
      <c r="F77" s="7">
        <f t="shared" si="9"/>
        <v>867.85014139654413</v>
      </c>
      <c r="Y77" s="7"/>
    </row>
    <row r="78" spans="1:25" x14ac:dyDescent="0.25">
      <c r="A78" s="2">
        <v>75</v>
      </c>
      <c r="B78" s="6">
        <f t="shared" si="5"/>
        <v>0.625</v>
      </c>
      <c r="C78" s="7">
        <f t="shared" si="6"/>
        <v>37.5</v>
      </c>
      <c r="D78" s="7">
        <f t="shared" si="7"/>
        <v>875.10544097987599</v>
      </c>
      <c r="E78" s="7">
        <f t="shared" si="8"/>
        <v>2.1164733591456257</v>
      </c>
      <c r="F78" s="7">
        <f t="shared" si="9"/>
        <v>869.96661475568976</v>
      </c>
      <c r="Y78" s="7"/>
    </row>
    <row r="79" spans="1:25" x14ac:dyDescent="0.25">
      <c r="A79" s="2">
        <v>76</v>
      </c>
      <c r="B79" s="6">
        <f t="shared" si="5"/>
        <v>0.6333333333333333</v>
      </c>
      <c r="C79" s="7">
        <f t="shared" si="6"/>
        <v>38</v>
      </c>
      <c r="D79" s="7">
        <f t="shared" si="7"/>
        <v>877.08344457464113</v>
      </c>
      <c r="E79" s="7">
        <f t="shared" si="8"/>
        <v>2.0860215268495428</v>
      </c>
      <c r="F79" s="7">
        <f t="shared" si="9"/>
        <v>872.05263628253931</v>
      </c>
      <c r="Y79" s="7"/>
    </row>
    <row r="80" spans="1:25" x14ac:dyDescent="0.25">
      <c r="A80" s="2">
        <v>77</v>
      </c>
      <c r="B80" s="6">
        <f t="shared" si="5"/>
        <v>0.64166666666666661</v>
      </c>
      <c r="C80" s="7">
        <f t="shared" si="6"/>
        <v>38.5</v>
      </c>
      <c r="D80" s="7">
        <f t="shared" si="7"/>
        <v>879.03567540156791</v>
      </c>
      <c r="E80" s="7">
        <f t="shared" si="8"/>
        <v>2.0564611073231913</v>
      </c>
      <c r="F80" s="7">
        <f t="shared" si="9"/>
        <v>874.10909738986254</v>
      </c>
      <c r="Y80" s="7"/>
    </row>
    <row r="81" spans="1:25" x14ac:dyDescent="0.25">
      <c r="A81" s="2">
        <v>78</v>
      </c>
      <c r="B81" s="6">
        <f t="shared" si="5"/>
        <v>0.65</v>
      </c>
      <c r="C81" s="7">
        <f t="shared" si="6"/>
        <v>39</v>
      </c>
      <c r="D81" s="7">
        <f t="shared" si="7"/>
        <v>880.96279645352467</v>
      </c>
      <c r="E81" s="7">
        <f t="shared" si="8"/>
        <v>2.0277519918957458</v>
      </c>
      <c r="F81" s="7">
        <f t="shared" si="9"/>
        <v>876.13684938175834</v>
      </c>
      <c r="Y81" s="7"/>
    </row>
    <row r="82" spans="1:25" x14ac:dyDescent="0.25">
      <c r="A82" s="2">
        <v>79</v>
      </c>
      <c r="B82" s="6">
        <f t="shared" si="5"/>
        <v>0.65833333333333333</v>
      </c>
      <c r="C82" s="7">
        <f t="shared" si="6"/>
        <v>39.5</v>
      </c>
      <c r="D82" s="7">
        <f t="shared" si="7"/>
        <v>882.86544546512437</v>
      </c>
      <c r="E82" s="7">
        <f t="shared" si="8"/>
        <v>1.9998565890915587</v>
      </c>
      <c r="F82" s="7">
        <f t="shared" si="9"/>
        <v>878.1367059708499</v>
      </c>
      <c r="Y82" s="7"/>
    </row>
    <row r="83" spans="1:25" x14ac:dyDescent="0.25">
      <c r="A83" s="2">
        <v>80</v>
      </c>
      <c r="B83" s="6">
        <f t="shared" si="5"/>
        <v>0.66666666666666663</v>
      </c>
      <c r="C83" s="7">
        <f t="shared" si="6"/>
        <v>40</v>
      </c>
      <c r="D83" s="7">
        <f t="shared" si="7"/>
        <v>884.7442361796808</v>
      </c>
      <c r="E83" s="7">
        <f t="shared" si="8"/>
        <v>1.972739609982165</v>
      </c>
      <c r="F83" s="7">
        <f t="shared" si="9"/>
        <v>880.10944558083202</v>
      </c>
      <c r="Y83" s="7"/>
    </row>
    <row r="84" spans="1:25" x14ac:dyDescent="0.25">
      <c r="A84" s="2">
        <v>81</v>
      </c>
      <c r="B84" s="6">
        <f t="shared" si="5"/>
        <v>0.67500000000000004</v>
      </c>
      <c r="C84" s="7">
        <f t="shared" si="6"/>
        <v>40.5</v>
      </c>
      <c r="D84" s="7">
        <f t="shared" si="7"/>
        <v>886.59975953771163</v>
      </c>
      <c r="E84" s="7">
        <f t="shared" si="8"/>
        <v>1.9463678783297149</v>
      </c>
      <c r="F84" s="7">
        <f t="shared" si="9"/>
        <v>882.05581345916175</v>
      </c>
      <c r="Y84" s="7"/>
    </row>
    <row r="85" spans="1:25" x14ac:dyDescent="0.25">
      <c r="A85" s="2">
        <v>82</v>
      </c>
      <c r="B85" s="6">
        <f t="shared" si="5"/>
        <v>0.68333333333333335</v>
      </c>
      <c r="C85" s="7">
        <f t="shared" si="6"/>
        <v>41</v>
      </c>
      <c r="D85" s="7">
        <f t="shared" si="7"/>
        <v>888.43258479274118</v>
      </c>
      <c r="E85" s="7">
        <f t="shared" si="8"/>
        <v>1.9207101617742997</v>
      </c>
      <c r="F85" s="7">
        <f t="shared" si="9"/>
        <v>883.97652362093606</v>
      </c>
      <c r="Y85" s="7"/>
    </row>
    <row r="86" spans="1:25" x14ac:dyDescent="0.25">
      <c r="A86" s="2">
        <v>83</v>
      </c>
      <c r="B86" s="6">
        <f t="shared" si="5"/>
        <v>0.69166666666666665</v>
      </c>
      <c r="C86" s="7">
        <f t="shared" si="6"/>
        <v>41.5</v>
      </c>
      <c r="D86" s="7">
        <f t="shared" si="7"/>
        <v>890.24326055968027</v>
      </c>
      <c r="E86" s="7">
        <f t="shared" si="8"/>
        <v>1.8957370210068296</v>
      </c>
      <c r="F86" s="7">
        <f t="shared" si="9"/>
        <v>885.87226064194294</v>
      </c>
      <c r="Y86" s="7"/>
    </row>
    <row r="87" spans="1:25" x14ac:dyDescent="0.25">
      <c r="A87" s="2">
        <v>84</v>
      </c>
      <c r="B87" s="6">
        <f t="shared" si="5"/>
        <v>0.7</v>
      </c>
      <c r="C87" s="7">
        <f t="shared" si="6"/>
        <v>42</v>
      </c>
      <c r="D87" s="7">
        <f t="shared" si="7"/>
        <v>892.03231580061174</v>
      </c>
      <c r="E87" s="7">
        <f t="shared" si="8"/>
        <v>1.8714206744058095</v>
      </c>
      <c r="F87" s="7">
        <f t="shared" si="9"/>
        <v>887.74368131634878</v>
      </c>
      <c r="Y87" s="7"/>
    </row>
    <row r="88" spans="1:25" x14ac:dyDescent="0.25">
      <c r="A88" s="2">
        <v>85</v>
      </c>
      <c r="B88" s="6">
        <f t="shared" si="5"/>
        <v>0.70833333333333337</v>
      </c>
      <c r="C88" s="7">
        <f t="shared" si="6"/>
        <v>42.5</v>
      </c>
      <c r="D88" s="7">
        <f t="shared" si="7"/>
        <v>893.80026075241165</v>
      </c>
      <c r="E88" s="7">
        <f t="shared" si="8"/>
        <v>1.8477348760578047</v>
      </c>
      <c r="F88" s="7">
        <f t="shared" si="9"/>
        <v>889.59141619240654</v>
      </c>
      <c r="Y88" s="7"/>
    </row>
    <row r="89" spans="1:25" x14ac:dyDescent="0.25">
      <c r="A89" s="2">
        <v>86</v>
      </c>
      <c r="B89" s="6">
        <f t="shared" si="5"/>
        <v>0.71666666666666667</v>
      </c>
      <c r="C89" s="7">
        <f t="shared" si="6"/>
        <v>43</v>
      </c>
      <c r="D89" s="7">
        <f t="shared" si="7"/>
        <v>895.54758780027953</v>
      </c>
      <c r="E89" s="7">
        <f t="shared" si="8"/>
        <v>1.8246548054297491</v>
      </c>
      <c r="F89" s="7">
        <f t="shared" si="9"/>
        <v>891.4160709978363</v>
      </c>
      <c r="Y89" s="7"/>
    </row>
    <row r="90" spans="1:25" x14ac:dyDescent="0.25">
      <c r="A90" s="2">
        <v>87</v>
      </c>
      <c r="B90" s="6">
        <f t="shared" si="5"/>
        <v>0.72499999999999998</v>
      </c>
      <c r="C90" s="7">
        <f t="shared" si="6"/>
        <v>43.5</v>
      </c>
      <c r="D90" s="7">
        <f t="shared" si="7"/>
        <v>897.27477230091699</v>
      </c>
      <c r="E90" s="7">
        <f t="shared" si="8"/>
        <v>1.8021569672449593</v>
      </c>
      <c r="F90" s="7">
        <f t="shared" si="9"/>
        <v>893.21822796508127</v>
      </c>
      <c r="Y90" s="7"/>
    </row>
    <row r="91" spans="1:25" x14ac:dyDescent="0.25">
      <c r="A91" s="2">
        <v>88</v>
      </c>
      <c r="B91" s="6">
        <f t="shared" si="5"/>
        <v>0.73333333333333328</v>
      </c>
      <c r="C91" s="7">
        <f t="shared" si="6"/>
        <v>44</v>
      </c>
      <c r="D91" s="7">
        <f t="shared" si="7"/>
        <v>898.98227335879869</v>
      </c>
      <c r="E91" s="7">
        <f t="shared" si="8"/>
        <v>1.7802191003398524</v>
      </c>
      <c r="F91" s="7">
        <f t="shared" si="9"/>
        <v>894.99844706542115</v>
      </c>
      <c r="Y91" s="7"/>
    </row>
    <row r="92" spans="1:25" x14ac:dyDescent="0.25">
      <c r="A92" s="2">
        <v>89</v>
      </c>
      <c r="B92" s="6">
        <f t="shared" si="5"/>
        <v>0.7416666666666667</v>
      </c>
      <c r="C92" s="7">
        <f t="shared" si="6"/>
        <v>44.5</v>
      </c>
      <c r="D92" s="7">
        <f t="shared" si="7"/>
        <v>900.67053455870666</v>
      </c>
      <c r="E92" s="7">
        <f t="shared" si="8"/>
        <v>1.758820094468502</v>
      </c>
      <c r="F92" s="7">
        <f t="shared" si="9"/>
        <v>896.75726715988969</v>
      </c>
      <c r="Y92" s="7"/>
    </row>
    <row r="93" spans="1:25" x14ac:dyDescent="0.25">
      <c r="A93" s="2">
        <v>90</v>
      </c>
      <c r="B93" s="6">
        <f t="shared" si="5"/>
        <v>0.75</v>
      </c>
      <c r="C93" s="7">
        <f t="shared" si="6"/>
        <v>45</v>
      </c>
      <c r="D93" s="7">
        <f t="shared" si="7"/>
        <v>902.33998465745196</v>
      </c>
      <c r="E93" s="7">
        <f t="shared" si="8"/>
        <v>1.737939914171361</v>
      </c>
      <c r="F93" s="7">
        <f t="shared" si="9"/>
        <v>898.495207074061</v>
      </c>
      <c r="Y93" s="7"/>
    </row>
    <row r="94" spans="1:25" x14ac:dyDescent="0.25">
      <c r="A94" s="2">
        <v>91</v>
      </c>
      <c r="B94" s="6">
        <f t="shared" si="5"/>
        <v>0.7583333333333333</v>
      </c>
      <c r="C94" s="7">
        <f t="shared" si="6"/>
        <v>45.5</v>
      </c>
      <c r="D94" s="7">
        <f t="shared" si="7"/>
        <v>903.99103823748374</v>
      </c>
      <c r="E94" s="7">
        <f t="shared" si="8"/>
        <v>1.7175595289478134</v>
      </c>
      <c r="F94" s="7">
        <f t="shared" si="9"/>
        <v>900.21276660300884</v>
      </c>
      <c r="Y94" s="7"/>
    </row>
    <row r="95" spans="1:25" x14ac:dyDescent="0.25">
      <c r="A95" s="2">
        <v>92</v>
      </c>
      <c r="B95" s="6">
        <f t="shared" si="5"/>
        <v>0.76666666666666661</v>
      </c>
      <c r="C95" s="7">
        <f t="shared" si="6"/>
        <v>46</v>
      </c>
      <c r="D95" s="7">
        <f t="shared" si="7"/>
        <v>905.62409632487572</v>
      </c>
      <c r="E95" s="7">
        <f t="shared" si="8"/>
        <v>1.6976608490813221</v>
      </c>
      <c r="F95" s="7">
        <f t="shared" si="9"/>
        <v>901.91042745209018</v>
      </c>
      <c r="Y95" s="7"/>
    </row>
    <row r="96" spans="1:25" x14ac:dyDescent="0.25">
      <c r="A96" s="2">
        <v>93</v>
      </c>
      <c r="B96" s="6">
        <f t="shared" si="5"/>
        <v>0.77500000000000002</v>
      </c>
      <c r="C96" s="7">
        <f t="shared" si="6"/>
        <v>46.5</v>
      </c>
      <c r="D96" s="7">
        <f t="shared" si="7"/>
        <v>907.23954697399734</v>
      </c>
      <c r="E96" s="7">
        <f t="shared" si="8"/>
        <v>1.6782266665436116</v>
      </c>
      <c r="F96" s="7">
        <f t="shared" si="9"/>
        <v>903.58865411863383</v>
      </c>
      <c r="Y96" s="7"/>
    </row>
    <row r="97" spans="1:25" x14ac:dyDescent="0.25">
      <c r="A97" s="2">
        <v>94</v>
      </c>
      <c r="B97" s="6">
        <f t="shared" si="5"/>
        <v>0.78333333333333333</v>
      </c>
      <c r="C97" s="7">
        <f t="shared" si="6"/>
        <v>47</v>
      </c>
      <c r="D97" s="7">
        <f t="shared" si="7"/>
        <v>908.83776582099858</v>
      </c>
      <c r="E97" s="7">
        <f t="shared" si="8"/>
        <v>1.6592406004834455</v>
      </c>
      <c r="F97" s="7">
        <f t="shared" si="9"/>
        <v>905.24789471911731</v>
      </c>
      <c r="Y97" s="7"/>
    </row>
    <row r="98" spans="1:25" x14ac:dyDescent="0.25">
      <c r="A98" s="2">
        <v>95</v>
      </c>
      <c r="B98" s="6">
        <f t="shared" si="5"/>
        <v>0.79166666666666663</v>
      </c>
      <c r="C98" s="7">
        <f t="shared" si="6"/>
        <v>47.5</v>
      </c>
      <c r="D98" s="7">
        <f t="shared" si="7"/>
        <v>910.41911660808864</v>
      </c>
      <c r="E98" s="7">
        <f t="shared" si="8"/>
        <v>1.6406870468631141</v>
      </c>
      <c r="F98" s="7">
        <f t="shared" si="9"/>
        <v>906.88858176598046</v>
      </c>
      <c r="Y98" s="7"/>
    </row>
    <row r="99" spans="1:25" x14ac:dyDescent="0.25">
      <c r="A99" s="2">
        <v>96</v>
      </c>
      <c r="B99" s="6">
        <f t="shared" si="5"/>
        <v>0.8</v>
      </c>
      <c r="C99" s="7">
        <f t="shared" si="6"/>
        <v>48</v>
      </c>
      <c r="D99" s="7">
        <f t="shared" si="7"/>
        <v>911.98395168043271</v>
      </c>
      <c r="E99" s="7">
        <f t="shared" si="8"/>
        <v>1.622551131856792</v>
      </c>
      <c r="F99" s="7">
        <f t="shared" si="9"/>
        <v>908.51113289783723</v>
      </c>
      <c r="Y99" s="7"/>
    </row>
    <row r="100" spans="1:25" x14ac:dyDescent="0.25">
      <c r="A100" s="2">
        <v>97</v>
      </c>
      <c r="B100" s="6">
        <f t="shared" si="5"/>
        <v>0.80833333333333335</v>
      </c>
      <c r="C100" s="7">
        <f t="shared" si="6"/>
        <v>48.5</v>
      </c>
      <c r="D100" s="7">
        <f t="shared" si="7"/>
        <v>913.53261245736917</v>
      </c>
      <c r="E100" s="7">
        <f t="shared" si="8"/>
        <v>1.6048186686693779</v>
      </c>
      <c r="F100" s="7">
        <f t="shared" si="9"/>
        <v>910.11595156650662</v>
      </c>
      <c r="Y100" s="7"/>
    </row>
    <row r="101" spans="1:25" x14ac:dyDescent="0.25">
      <c r="A101" s="2">
        <v>98</v>
      </c>
      <c r="B101" s="6">
        <f t="shared" si="5"/>
        <v>0.81666666666666665</v>
      </c>
      <c r="C101" s="7">
        <f t="shared" si="6"/>
        <v>49</v>
      </c>
      <c r="D101" s="7">
        <f t="shared" si="7"/>
        <v>915.06542987952218</v>
      </c>
      <c r="E101" s="7">
        <f t="shared" si="8"/>
        <v>1.587476117474141</v>
      </c>
      <c r="F101" s="7">
        <f t="shared" si="9"/>
        <v>911.70342768398075</v>
      </c>
      <c r="Y101" s="7"/>
    </row>
    <row r="102" spans="1:25" x14ac:dyDescent="0.25">
      <c r="A102" s="2">
        <v>99</v>
      </c>
      <c r="B102" s="6">
        <f t="shared" si="5"/>
        <v>0.82499999999999996</v>
      </c>
      <c r="C102" s="7">
        <f t="shared" si="6"/>
        <v>49.5</v>
      </c>
      <c r="D102" s="7">
        <f t="shared" si="7"/>
        <v>916.58272483327471</v>
      </c>
      <c r="E102" s="7">
        <f t="shared" si="8"/>
        <v>1.5705105481968322</v>
      </c>
      <c r="F102" s="7">
        <f t="shared" si="9"/>
        <v>913.27393823217756</v>
      </c>
      <c r="Y102" s="7"/>
    </row>
    <row r="103" spans="1:25" x14ac:dyDescent="0.25">
      <c r="A103" s="2">
        <v>100</v>
      </c>
      <c r="B103" s="6">
        <f t="shared" si="5"/>
        <v>0.83333333333333337</v>
      </c>
      <c r="C103" s="7">
        <f t="shared" si="6"/>
        <v>50</v>
      </c>
      <c r="D103" s="7">
        <f t="shared" si="7"/>
        <v>918.08480855396283</v>
      </c>
      <c r="E103" s="7">
        <f t="shared" si="8"/>
        <v>1.5539096059041553</v>
      </c>
      <c r="F103" s="7">
        <f t="shared" si="9"/>
        <v>914.82784783808177</v>
      </c>
      <c r="Y103" s="7"/>
    </row>
    <row r="104" spans="1:25" x14ac:dyDescent="0.25">
      <c r="A104" s="2">
        <v>101</v>
      </c>
      <c r="B104" s="6">
        <f t="shared" si="5"/>
        <v>0.84166666666666667</v>
      </c>
      <c r="C104" s="7">
        <f t="shared" si="6"/>
        <v>50.5</v>
      </c>
      <c r="D104" s="7">
        <f t="shared" si="7"/>
        <v>919.57198300906066</v>
      </c>
      <c r="E104" s="7">
        <f t="shared" si="8"/>
        <v>1.5376614785796674</v>
      </c>
      <c r="F104" s="7">
        <f t="shared" si="9"/>
        <v>916.36550931666147</v>
      </c>
      <c r="Y104" s="7"/>
    </row>
    <row r="105" spans="1:25" x14ac:dyDescent="0.25">
      <c r="A105" s="2">
        <v>102</v>
      </c>
      <c r="B105" s="6">
        <f t="shared" si="5"/>
        <v>0.85</v>
      </c>
      <c r="C105" s="7">
        <f t="shared" si="6"/>
        <v>51</v>
      </c>
      <c r="D105" s="7">
        <f t="shared" si="7"/>
        <v>921.0445412625329</v>
      </c>
      <c r="E105" s="7">
        <f t="shared" si="8"/>
        <v>1.5217548670901853</v>
      </c>
      <c r="F105" s="7">
        <f t="shared" si="9"/>
        <v>917.88726418375165</v>
      </c>
      <c r="Y105" s="7"/>
    </row>
    <row r="106" spans="1:25" x14ac:dyDescent="0.25">
      <c r="A106" s="2">
        <v>103</v>
      </c>
      <c r="B106" s="6">
        <f t="shared" si="5"/>
        <v>0.85833333333333328</v>
      </c>
      <c r="C106" s="7">
        <f t="shared" si="6"/>
        <v>51.5</v>
      </c>
      <c r="D106" s="7">
        <f t="shared" si="7"/>
        <v>922.50276782145841</v>
      </c>
      <c r="E106" s="7">
        <f t="shared" si="8"/>
        <v>1.506178957166372</v>
      </c>
      <c r="F106" s="7">
        <f t="shared" si="9"/>
        <v>919.39344314091807</v>
      </c>
      <c r="Y106" s="7"/>
    </row>
    <row r="107" spans="1:25" x14ac:dyDescent="0.25">
      <c r="A107" s="2">
        <v>104</v>
      </c>
      <c r="B107" s="6">
        <f t="shared" si="5"/>
        <v>0.8666666666666667</v>
      </c>
      <c r="C107" s="7">
        <f t="shared" si="6"/>
        <v>52</v>
      </c>
      <c r="D107" s="7">
        <f t="shared" si="7"/>
        <v>923.9469389659464</v>
      </c>
      <c r="E107" s="7">
        <f t="shared" si="8"/>
        <v>1.4909233932362191</v>
      </c>
      <c r="F107" s="7">
        <f t="shared" si="9"/>
        <v>920.88436653415431</v>
      </c>
      <c r="Y107" s="7"/>
    </row>
    <row r="108" spans="1:25" x14ac:dyDescent="0.25">
      <c r="A108" s="2">
        <v>105</v>
      </c>
      <c r="B108" s="6">
        <f t="shared" si="5"/>
        <v>0.875</v>
      </c>
      <c r="C108" s="7">
        <f t="shared" si="6"/>
        <v>52.5</v>
      </c>
      <c r="D108" s="7">
        <f t="shared" si="7"/>
        <v>925.37732306330554</v>
      </c>
      <c r="E108" s="7">
        <f t="shared" si="8"/>
        <v>1.4759782539682456</v>
      </c>
      <c r="F108" s="7">
        <f t="shared" si="9"/>
        <v>922.36034478812257</v>
      </c>
      <c r="Y108" s="7"/>
    </row>
    <row r="109" spans="1:25" x14ac:dyDescent="0.25">
      <c r="A109" s="2">
        <v>106</v>
      </c>
      <c r="B109" s="6">
        <f t="shared" si="5"/>
        <v>0.8833333333333333</v>
      </c>
      <c r="C109" s="7">
        <f t="shared" si="6"/>
        <v>53</v>
      </c>
      <c r="D109" s="7">
        <f t="shared" si="7"/>
        <v>926.79418086735745</v>
      </c>
      <c r="E109" s="7">
        <f t="shared" si="8"/>
        <v>1.4613340293910659</v>
      </c>
      <c r="F109" s="7">
        <f t="shared" si="9"/>
        <v>923.82167881751366</v>
      </c>
      <c r="Y109" s="7"/>
    </row>
    <row r="110" spans="1:25" x14ac:dyDescent="0.25">
      <c r="A110" s="2">
        <v>107</v>
      </c>
      <c r="B110" s="6">
        <f t="shared" si="5"/>
        <v>0.89166666666666661</v>
      </c>
      <c r="C110" s="7">
        <f t="shared" si="6"/>
        <v>53.5</v>
      </c>
      <c r="D110" s="7">
        <f t="shared" si="7"/>
        <v>928.19776580372991</v>
      </c>
      <c r="E110" s="7">
        <f t="shared" si="8"/>
        <v>1.4469815994696047</v>
      </c>
      <c r="F110" s="7">
        <f t="shared" si="9"/>
        <v>925.26866041698327</v>
      </c>
      <c r="Y110" s="7"/>
    </row>
    <row r="111" spans="1:25" x14ac:dyDescent="0.25">
      <c r="A111" s="2">
        <v>108</v>
      </c>
      <c r="B111" s="6">
        <f t="shared" si="5"/>
        <v>0.9</v>
      </c>
      <c r="C111" s="7">
        <f t="shared" si="6"/>
        <v>54</v>
      </c>
      <c r="D111" s="7">
        <f t="shared" si="7"/>
        <v>929.5883242419111</v>
      </c>
      <c r="E111" s="7">
        <f t="shared" si="8"/>
        <v>1.4329122140287724</v>
      </c>
      <c r="F111" s="7">
        <f t="shared" si="9"/>
        <v>926.70157263101203</v>
      </c>
      <c r="Y111" s="7"/>
    </row>
    <row r="112" spans="1:25" x14ac:dyDescent="0.25">
      <c r="A112" s="2">
        <v>109</v>
      </c>
      <c r="B112" s="6">
        <f t="shared" si="5"/>
        <v>0.90833333333333333</v>
      </c>
      <c r="C112" s="7">
        <f t="shared" si="6"/>
        <v>54.5</v>
      </c>
      <c r="D112" s="7">
        <f t="shared" si="7"/>
        <v>930.96609575479556</v>
      </c>
      <c r="E112" s="7">
        <f t="shared" si="8"/>
        <v>1.4191174739253309</v>
      </c>
      <c r="F112" s="7">
        <f t="shared" si="9"/>
        <v>928.12069010493735</v>
      </c>
      <c r="Y112" s="7"/>
    </row>
    <row r="113" spans="1:25" x14ac:dyDescent="0.25">
      <c r="A113" s="2">
        <v>110</v>
      </c>
      <c r="B113" s="6">
        <f t="shared" si="5"/>
        <v>0.91666666666666663</v>
      </c>
      <c r="C113" s="7">
        <f t="shared" si="6"/>
        <v>55</v>
      </c>
      <c r="D113" s="7">
        <f t="shared" si="7"/>
        <v>932.33131336640429</v>
      </c>
      <c r="E113" s="7">
        <f t="shared" si="8"/>
        <v>1.405589313375442</v>
      </c>
      <c r="F113" s="7">
        <f t="shared" si="9"/>
        <v>929.52627941831281</v>
      </c>
      <c r="Y113" s="7"/>
    </row>
    <row r="114" spans="1:25" x14ac:dyDescent="0.25">
      <c r="A114" s="2">
        <v>111</v>
      </c>
      <c r="B114" s="6">
        <f t="shared" si="5"/>
        <v>0.92499999999999993</v>
      </c>
      <c r="C114" s="7">
        <f t="shared" si="6"/>
        <v>55.499999999999993</v>
      </c>
      <c r="D114" s="7">
        <f t="shared" si="7"/>
        <v>933.68420378842143</v>
      </c>
      <c r="E114" s="7">
        <f t="shared" si="8"/>
        <v>1.3923199833563999</v>
      </c>
      <c r="F114" s="7">
        <f t="shared" si="9"/>
        <v>930.91859940166921</v>
      </c>
      <c r="Y114" s="7"/>
    </row>
    <row r="115" spans="1:25" x14ac:dyDescent="0.25">
      <c r="A115" s="2">
        <v>112</v>
      </c>
      <c r="B115" s="6">
        <f t="shared" si="5"/>
        <v>0.93333333333333335</v>
      </c>
      <c r="C115" s="7">
        <f t="shared" si="6"/>
        <v>56</v>
      </c>
      <c r="D115" s="7">
        <f t="shared" si="7"/>
        <v>935.02498764614654</v>
      </c>
      <c r="E115" s="7">
        <f t="shared" si="8"/>
        <v>1.3793020360029118</v>
      </c>
      <c r="F115" s="7">
        <f t="shared" si="9"/>
        <v>932.29790143767218</v>
      </c>
      <c r="Y115" s="7"/>
    </row>
    <row r="116" spans="1:25" x14ac:dyDescent="0.25">
      <c r="A116" s="2">
        <v>113</v>
      </c>
      <c r="B116" s="6">
        <f t="shared" si="5"/>
        <v>0.94166666666666665</v>
      </c>
      <c r="C116" s="7">
        <f t="shared" si="6"/>
        <v>56.5</v>
      </c>
      <c r="D116" s="7">
        <f t="shared" si="7"/>
        <v>936.35387969442695</v>
      </c>
      <c r="E116" s="7">
        <f t="shared" si="8"/>
        <v>1.3665283099317775</v>
      </c>
      <c r="F116" s="7">
        <f t="shared" si="9"/>
        <v>933.664429747604</v>
      </c>
      <c r="Y116" s="7"/>
    </row>
    <row r="117" spans="1:25" x14ac:dyDescent="0.25">
      <c r="A117" s="2">
        <v>114</v>
      </c>
      <c r="B117" s="6">
        <f t="shared" si="5"/>
        <v>0.95</v>
      </c>
      <c r="C117" s="7">
        <f t="shared" si="6"/>
        <v>57</v>
      </c>
      <c r="D117" s="7">
        <f t="shared" si="7"/>
        <v>937.67108902409836</v>
      </c>
      <c r="E117" s="7">
        <f t="shared" si="8"/>
        <v>1.3539919164266772</v>
      </c>
      <c r="F117" s="7">
        <f t="shared" si="9"/>
        <v>935.01842166403071</v>
      </c>
      <c r="Y117" s="7"/>
    </row>
    <row r="118" spans="1:25" x14ac:dyDescent="0.25">
      <c r="A118" s="2">
        <v>115</v>
      </c>
      <c r="B118" s="6">
        <f t="shared" si="5"/>
        <v>0.95833333333333337</v>
      </c>
      <c r="C118" s="7">
        <f t="shared" si="6"/>
        <v>57.5</v>
      </c>
      <c r="D118" s="7">
        <f t="shared" si="7"/>
        <v>938.97681925942857</v>
      </c>
      <c r="E118" s="7">
        <f t="shared" si="8"/>
        <v>1.3416862264256588</v>
      </c>
      <c r="F118" s="7">
        <f t="shared" si="9"/>
        <v>936.36010789045633</v>
      </c>
      <c r="Y118" s="7"/>
    </row>
    <row r="119" spans="1:25" x14ac:dyDescent="0.25">
      <c r="A119" s="2">
        <v>116</v>
      </c>
      <c r="B119" s="6">
        <f t="shared" si="5"/>
        <v>0.96666666666666667</v>
      </c>
      <c r="C119" s="7">
        <f t="shared" si="6"/>
        <v>58</v>
      </c>
      <c r="D119" s="7">
        <f t="shared" si="7"/>
        <v>940.27126874703413</v>
      </c>
      <c r="E119" s="7">
        <f t="shared" si="8"/>
        <v>1.3296048582569595</v>
      </c>
      <c r="F119" s="7">
        <f t="shared" si="9"/>
        <v>937.6897127487133</v>
      </c>
      <c r="Y119" s="7"/>
    </row>
    <row r="120" spans="1:25" x14ac:dyDescent="0.25">
      <c r="A120" s="2">
        <v>117</v>
      </c>
      <c r="B120" s="6">
        <f t="shared" si="5"/>
        <v>0.97499999999999998</v>
      </c>
      <c r="C120" s="7">
        <f t="shared" si="6"/>
        <v>58.5</v>
      </c>
      <c r="D120" s="7">
        <f t="shared" si="7"/>
        <v>941.55463073670376</v>
      </c>
      <c r="E120" s="7">
        <f t="shared" si="8"/>
        <v>1.3177416660710808</v>
      </c>
      <c r="F120" s="7">
        <f t="shared" si="9"/>
        <v>939.00745441478443</v>
      </c>
      <c r="Y120" s="7"/>
    </row>
    <row r="121" spans="1:25" x14ac:dyDescent="0.25">
      <c r="A121" s="2">
        <v>118</v>
      </c>
      <c r="B121" s="6">
        <f t="shared" si="5"/>
        <v>0.98333333333333328</v>
      </c>
      <c r="C121" s="7">
        <f t="shared" si="6"/>
        <v>59</v>
      </c>
      <c r="D121" s="7">
        <f t="shared" si="7"/>
        <v>942.82709355454494</v>
      </c>
      <c r="E121" s="7">
        <f t="shared" si="8"/>
        <v>1.3060907289250385</v>
      </c>
      <c r="F121" s="7">
        <f t="shared" si="9"/>
        <v>940.31354514370946</v>
      </c>
      <c r="Y121" s="7"/>
    </row>
    <row r="122" spans="1:25" x14ac:dyDescent="0.25">
      <c r="A122" s="2">
        <v>119</v>
      </c>
      <c r="B122" s="6">
        <f t="shared" si="5"/>
        <v>0.9916666666666667</v>
      </c>
      <c r="C122" s="7">
        <f t="shared" si="6"/>
        <v>59.5</v>
      </c>
      <c r="D122" s="7">
        <f t="shared" si="7"/>
        <v>944.0888407688393</v>
      </c>
      <c r="E122" s="7">
        <f t="shared" si="8"/>
        <v>1.29464634047403</v>
      </c>
      <c r="F122" s="7">
        <f t="shared" si="9"/>
        <v>941.60819148418352</v>
      </c>
      <c r="Y122" s="7"/>
    </row>
    <row r="123" spans="1:25" x14ac:dyDescent="0.25">
      <c r="A123" s="2">
        <v>120</v>
      </c>
      <c r="B123" s="6">
        <f t="shared" si="5"/>
        <v>1</v>
      </c>
      <c r="C123" s="7">
        <f t="shared" si="6"/>
        <v>60</v>
      </c>
      <c r="D123" s="7">
        <f t="shared" si="7"/>
        <v>945.340051348972</v>
      </c>
      <c r="E123" s="7">
        <f t="shared" si="8"/>
        <v>1.2834029992305249</v>
      </c>
      <c r="F123" s="7">
        <f t="shared" si="9"/>
        <v>942.891594483414</v>
      </c>
      <c r="Y123" s="7"/>
    </row>
    <row r="124" spans="1:25" x14ac:dyDescent="0.25">
      <c r="A124" s="2">
        <v>121</v>
      </c>
      <c r="B124" s="6">
        <f t="shared" si="5"/>
        <v>1.0083333333333333</v>
      </c>
      <c r="C124" s="7">
        <f t="shared" si="6"/>
        <v>60.5</v>
      </c>
      <c r="D124" s="7">
        <f>20+345*LOG(8*C124+1)</f>
        <v>946.58089981778096</v>
      </c>
      <c r="E124" s="7">
        <f t="shared" si="8"/>
        <v>1.2723553993572341</v>
      </c>
      <c r="F124" s="7">
        <f t="shared" si="9"/>
        <v>944.16394988277125</v>
      </c>
      <c r="Y124" s="7"/>
    </row>
    <row r="125" spans="1:25" x14ac:dyDescent="0.25">
      <c r="B125" s="6"/>
      <c r="C125" s="7"/>
      <c r="D125" s="7"/>
      <c r="Y125" s="7"/>
    </row>
    <row r="126" spans="1:25" x14ac:dyDescent="0.25">
      <c r="B126" s="6"/>
      <c r="C126" s="7"/>
      <c r="D126" s="7"/>
      <c r="Y126" s="7"/>
    </row>
    <row r="127" spans="1:25" x14ac:dyDescent="0.25">
      <c r="B127" s="6"/>
      <c r="C127" s="7"/>
      <c r="D127" s="7"/>
      <c r="Y127" s="7"/>
    </row>
    <row r="128" spans="1:25" x14ac:dyDescent="0.25">
      <c r="B128" s="6"/>
      <c r="C128" s="7"/>
      <c r="D128" s="7"/>
      <c r="Y128" s="7"/>
    </row>
    <row r="129" spans="2:25" x14ac:dyDescent="0.25">
      <c r="B129" s="6"/>
      <c r="C129" s="7"/>
      <c r="D129" s="7"/>
      <c r="Y129" s="7"/>
    </row>
    <row r="130" spans="2:25" x14ac:dyDescent="0.25">
      <c r="B130" s="6"/>
      <c r="C130" s="7"/>
      <c r="D130" s="7"/>
      <c r="Y130" s="7"/>
    </row>
    <row r="131" spans="2:25" x14ac:dyDescent="0.25">
      <c r="B131" s="6"/>
      <c r="C131" s="7"/>
      <c r="D131" s="7"/>
      <c r="Y131" s="7"/>
    </row>
    <row r="132" spans="2:25" x14ac:dyDescent="0.25">
      <c r="B132" s="6"/>
      <c r="C132" s="7"/>
      <c r="D132" s="7"/>
      <c r="Y132" s="7"/>
    </row>
    <row r="133" spans="2:25" x14ac:dyDescent="0.25">
      <c r="B133" s="6"/>
      <c r="C133" s="7"/>
      <c r="D133" s="7"/>
      <c r="Y133" s="7"/>
    </row>
    <row r="134" spans="2:25" x14ac:dyDescent="0.25">
      <c r="B134" s="6"/>
      <c r="C134" s="7"/>
      <c r="D134" s="7"/>
      <c r="Y134" s="7"/>
    </row>
    <row r="135" spans="2:25" x14ac:dyDescent="0.25">
      <c r="B135" s="6"/>
      <c r="C135" s="7"/>
      <c r="D135" s="7"/>
      <c r="Y135" s="7"/>
    </row>
    <row r="136" spans="2:25" x14ac:dyDescent="0.25">
      <c r="B136" s="6"/>
      <c r="C136" s="7"/>
      <c r="D136" s="7"/>
      <c r="Y136" s="7"/>
    </row>
    <row r="137" spans="2:25" x14ac:dyDescent="0.25">
      <c r="B137" s="6"/>
      <c r="C137" s="7"/>
      <c r="D137" s="7"/>
      <c r="Y137" s="7"/>
    </row>
    <row r="138" spans="2:25" x14ac:dyDescent="0.25">
      <c r="B138" s="6"/>
      <c r="C138" s="7"/>
      <c r="D138" s="7"/>
      <c r="Y138" s="7"/>
    </row>
    <row r="139" spans="2:25" x14ac:dyDescent="0.25">
      <c r="B139" s="6"/>
      <c r="C139" s="7"/>
      <c r="D139" s="7"/>
      <c r="Y139" s="7"/>
    </row>
    <row r="140" spans="2:25" x14ac:dyDescent="0.25">
      <c r="B140" s="6"/>
      <c r="C140" s="7"/>
      <c r="D140" s="7"/>
      <c r="Y140" s="7"/>
    </row>
    <row r="141" spans="2:25" x14ac:dyDescent="0.25">
      <c r="B141" s="6"/>
      <c r="C141" s="7"/>
      <c r="D141" s="7"/>
      <c r="Y141" s="7"/>
    </row>
    <row r="142" spans="2:25" x14ac:dyDescent="0.25">
      <c r="B142" s="6"/>
      <c r="C142" s="7"/>
      <c r="D142" s="7"/>
      <c r="Y142" s="7"/>
    </row>
    <row r="143" spans="2:25" x14ac:dyDescent="0.25">
      <c r="B143" s="6"/>
      <c r="C143" s="7"/>
      <c r="D143" s="7"/>
      <c r="Y143" s="7"/>
    </row>
    <row r="144" spans="2:25" x14ac:dyDescent="0.25">
      <c r="B144" s="6"/>
      <c r="C144" s="7"/>
      <c r="D144" s="7"/>
      <c r="Y144" s="7"/>
    </row>
    <row r="145" spans="2:25" x14ac:dyDescent="0.25">
      <c r="B145" s="6"/>
      <c r="C145" s="7"/>
      <c r="D145" s="7"/>
      <c r="Y145" s="7"/>
    </row>
    <row r="146" spans="2:25" x14ac:dyDescent="0.25">
      <c r="B146" s="6"/>
      <c r="C146" s="7"/>
      <c r="D146" s="7"/>
      <c r="Y146" s="7"/>
    </row>
    <row r="147" spans="2:25" x14ac:dyDescent="0.25">
      <c r="B147" s="6"/>
      <c r="C147" s="7"/>
      <c r="D147" s="7"/>
      <c r="Y147" s="7"/>
    </row>
    <row r="148" spans="2:25" x14ac:dyDescent="0.25">
      <c r="B148" s="6"/>
      <c r="C148" s="7"/>
      <c r="D148" s="7"/>
      <c r="Y148" s="7"/>
    </row>
    <row r="149" spans="2:25" x14ac:dyDescent="0.25">
      <c r="B149" s="6"/>
      <c r="C149" s="7"/>
      <c r="D149" s="7"/>
      <c r="Y149" s="7"/>
    </row>
    <row r="150" spans="2:25" x14ac:dyDescent="0.25">
      <c r="B150" s="6"/>
      <c r="C150" s="7"/>
      <c r="D150" s="7"/>
      <c r="Y150" s="7"/>
    </row>
    <row r="151" spans="2:25" x14ac:dyDescent="0.25">
      <c r="B151" s="6"/>
      <c r="C151" s="7"/>
      <c r="D151" s="7"/>
      <c r="Y151" s="7"/>
    </row>
    <row r="152" spans="2:25" x14ac:dyDescent="0.25">
      <c r="B152" s="6"/>
      <c r="C152" s="7"/>
      <c r="D152" s="7"/>
      <c r="Y152" s="7"/>
    </row>
    <row r="153" spans="2:25" x14ac:dyDescent="0.25">
      <c r="B153" s="6"/>
      <c r="C153" s="7"/>
      <c r="D153" s="7"/>
      <c r="Y153" s="7"/>
    </row>
    <row r="154" spans="2:25" x14ac:dyDescent="0.25">
      <c r="B154" s="6"/>
      <c r="C154" s="7"/>
      <c r="D154" s="7"/>
      <c r="Y154" s="7"/>
    </row>
    <row r="155" spans="2:25" x14ac:dyDescent="0.25">
      <c r="B155" s="6"/>
      <c r="C155" s="7"/>
      <c r="D155" s="7"/>
      <c r="Y155" s="7"/>
    </row>
    <row r="156" spans="2:25" x14ac:dyDescent="0.25">
      <c r="B156" s="6"/>
      <c r="C156" s="7"/>
      <c r="D156" s="7"/>
      <c r="Y156" s="7"/>
    </row>
    <row r="157" spans="2:25" x14ac:dyDescent="0.25">
      <c r="B157" s="6"/>
      <c r="C157" s="7"/>
      <c r="D157" s="7"/>
      <c r="Y157" s="7"/>
    </row>
    <row r="158" spans="2:25" x14ac:dyDescent="0.25">
      <c r="B158" s="6"/>
      <c r="C158" s="7"/>
      <c r="D158" s="7"/>
      <c r="Y158" s="7"/>
    </row>
    <row r="159" spans="2:25" x14ac:dyDescent="0.25">
      <c r="B159" s="6"/>
      <c r="C159" s="7"/>
      <c r="D159" s="7"/>
      <c r="Y159" s="7"/>
    </row>
    <row r="160" spans="2:25" x14ac:dyDescent="0.25">
      <c r="B160" s="6"/>
      <c r="C160" s="7"/>
      <c r="D160" s="7"/>
      <c r="Y160" s="7"/>
    </row>
    <row r="161" spans="2:25" x14ac:dyDescent="0.25">
      <c r="B161" s="6"/>
      <c r="C161" s="7"/>
      <c r="D161" s="7"/>
      <c r="Y161" s="7"/>
    </row>
    <row r="162" spans="2:25" x14ac:dyDescent="0.25">
      <c r="B162" s="6"/>
      <c r="C162" s="7"/>
      <c r="D162" s="7"/>
      <c r="Y162" s="7"/>
    </row>
    <row r="163" spans="2:25" x14ac:dyDescent="0.25">
      <c r="B163" s="6"/>
      <c r="C163" s="7"/>
      <c r="D163" s="7"/>
      <c r="Y163" s="7"/>
    </row>
    <row r="164" spans="2:25" x14ac:dyDescent="0.25">
      <c r="B164" s="6"/>
      <c r="C164" s="7"/>
      <c r="D164" s="7"/>
      <c r="Y164" s="7"/>
    </row>
    <row r="165" spans="2:25" x14ac:dyDescent="0.25">
      <c r="B165" s="6"/>
      <c r="C165" s="7"/>
      <c r="D165" s="7"/>
      <c r="Y165" s="7"/>
    </row>
    <row r="166" spans="2:25" x14ac:dyDescent="0.25">
      <c r="B166" s="6"/>
      <c r="C166" s="7"/>
      <c r="D166" s="7"/>
      <c r="Y166" s="7"/>
    </row>
    <row r="167" spans="2:25" x14ac:dyDescent="0.25">
      <c r="B167" s="6"/>
      <c r="C167" s="7"/>
      <c r="D167" s="7"/>
      <c r="Y167" s="7"/>
    </row>
    <row r="168" spans="2:25" x14ac:dyDescent="0.25">
      <c r="B168" s="6"/>
      <c r="C168" s="7"/>
      <c r="D168" s="7"/>
      <c r="Y168" s="7"/>
    </row>
    <row r="169" spans="2:25" x14ac:dyDescent="0.25">
      <c r="B169" s="6"/>
      <c r="C169" s="7"/>
      <c r="D169" s="7"/>
      <c r="Y169" s="7"/>
    </row>
    <row r="170" spans="2:25" x14ac:dyDescent="0.25">
      <c r="B170" s="6"/>
      <c r="C170" s="7"/>
      <c r="D170" s="7"/>
      <c r="Y170" s="7"/>
    </row>
    <row r="171" spans="2:25" x14ac:dyDescent="0.25">
      <c r="B171" s="6"/>
      <c r="C171" s="7"/>
      <c r="D171" s="7"/>
      <c r="Y171" s="7"/>
    </row>
    <row r="172" spans="2:25" x14ac:dyDescent="0.25">
      <c r="B172" s="6"/>
      <c r="C172" s="7"/>
      <c r="D172" s="7"/>
      <c r="Y172" s="7"/>
    </row>
    <row r="173" spans="2:25" x14ac:dyDescent="0.25">
      <c r="B173" s="6"/>
      <c r="C173" s="7"/>
      <c r="D173" s="7"/>
      <c r="Y173" s="7"/>
    </row>
    <row r="174" spans="2:25" x14ac:dyDescent="0.25">
      <c r="B174" s="6"/>
      <c r="C174" s="7"/>
      <c r="D174" s="7"/>
      <c r="Y174" s="7"/>
    </row>
    <row r="175" spans="2:25" x14ac:dyDescent="0.25">
      <c r="B175" s="6"/>
      <c r="C175" s="7"/>
      <c r="D175" s="7"/>
      <c r="Y175" s="7"/>
    </row>
    <row r="176" spans="2:25" x14ac:dyDescent="0.25">
      <c r="B176" s="6"/>
      <c r="C176" s="7"/>
      <c r="D176" s="7"/>
      <c r="Y176" s="7"/>
    </row>
    <row r="177" spans="2:25" x14ac:dyDescent="0.25">
      <c r="B177" s="6"/>
      <c r="C177" s="7"/>
      <c r="D177" s="7"/>
      <c r="Y177" s="7"/>
    </row>
    <row r="178" spans="2:25" x14ac:dyDescent="0.25">
      <c r="B178" s="6"/>
      <c r="C178" s="7"/>
      <c r="D178" s="7"/>
      <c r="Y178" s="7"/>
    </row>
    <row r="179" spans="2:25" x14ac:dyDescent="0.25">
      <c r="B179" s="6"/>
      <c r="C179" s="7"/>
      <c r="D179" s="7"/>
      <c r="Y179" s="7"/>
    </row>
    <row r="180" spans="2:25" x14ac:dyDescent="0.25">
      <c r="B180" s="6"/>
      <c r="C180" s="7"/>
      <c r="D180" s="7"/>
      <c r="Y180" s="7"/>
    </row>
    <row r="181" spans="2:25" x14ac:dyDescent="0.25">
      <c r="B181" s="6"/>
      <c r="C181" s="7"/>
      <c r="D181" s="7"/>
      <c r="Y181" s="7"/>
    </row>
    <row r="182" spans="2:25" x14ac:dyDescent="0.25">
      <c r="B182" s="6"/>
      <c r="C182" s="7"/>
      <c r="D182" s="7"/>
      <c r="Y182" s="7"/>
    </row>
    <row r="183" spans="2:25" x14ac:dyDescent="0.25">
      <c r="B183" s="6"/>
      <c r="C183" s="7"/>
      <c r="D183" s="7"/>
      <c r="Y183" s="7"/>
    </row>
    <row r="184" spans="2:25" x14ac:dyDescent="0.25">
      <c r="B184" s="6"/>
      <c r="C184" s="7"/>
      <c r="D184" s="7"/>
      <c r="Y184" s="7"/>
    </row>
    <row r="185" spans="2:25" x14ac:dyDescent="0.25">
      <c r="B185" s="6"/>
      <c r="C185" s="7"/>
      <c r="D185" s="7"/>
      <c r="Y185" s="7"/>
    </row>
    <row r="186" spans="2:25" x14ac:dyDescent="0.25">
      <c r="B186" s="6"/>
      <c r="C186" s="7"/>
      <c r="D186" s="7"/>
      <c r="Y186" s="7"/>
    </row>
    <row r="187" spans="2:25" x14ac:dyDescent="0.25">
      <c r="B187" s="6"/>
      <c r="C187" s="7"/>
      <c r="D187" s="7"/>
      <c r="Y187" s="7"/>
    </row>
    <row r="188" spans="2:25" x14ac:dyDescent="0.25">
      <c r="B188" s="6"/>
      <c r="C188" s="7"/>
      <c r="D188" s="7"/>
      <c r="Y188" s="7"/>
    </row>
    <row r="189" spans="2:25" x14ac:dyDescent="0.25">
      <c r="B189" s="6"/>
      <c r="C189" s="7"/>
      <c r="D189" s="7"/>
      <c r="Y189" s="7"/>
    </row>
    <row r="190" spans="2:25" x14ac:dyDescent="0.25">
      <c r="B190" s="6"/>
      <c r="C190" s="7"/>
      <c r="D190" s="7"/>
      <c r="Y190" s="7"/>
    </row>
    <row r="191" spans="2:25" x14ac:dyDescent="0.25">
      <c r="B191" s="6"/>
      <c r="C191" s="7"/>
      <c r="D191" s="7"/>
      <c r="Y191" s="7"/>
    </row>
    <row r="192" spans="2:25" x14ac:dyDescent="0.25">
      <c r="B192" s="6"/>
      <c r="C192" s="7"/>
      <c r="D192" s="7"/>
      <c r="Y192" s="7"/>
    </row>
    <row r="193" spans="2:25" x14ac:dyDescent="0.25">
      <c r="B193" s="6"/>
      <c r="C193" s="7"/>
      <c r="D193" s="7"/>
      <c r="Y193" s="7"/>
    </row>
    <row r="194" spans="2:25" x14ac:dyDescent="0.25">
      <c r="B194" s="6"/>
      <c r="C194" s="7"/>
      <c r="D194" s="7"/>
      <c r="Y194" s="7"/>
    </row>
    <row r="195" spans="2:25" x14ac:dyDescent="0.25">
      <c r="B195" s="6"/>
      <c r="C195" s="7"/>
      <c r="D195" s="7"/>
      <c r="Y195" s="7"/>
    </row>
    <row r="196" spans="2:25" x14ac:dyDescent="0.25">
      <c r="B196" s="6"/>
      <c r="C196" s="7"/>
      <c r="D196" s="7"/>
      <c r="Y196" s="7"/>
    </row>
    <row r="197" spans="2:25" x14ac:dyDescent="0.25">
      <c r="B197" s="6"/>
      <c r="C197" s="7"/>
      <c r="D197" s="7"/>
      <c r="Y197" s="7"/>
    </row>
    <row r="198" spans="2:25" x14ac:dyDescent="0.25">
      <c r="B198" s="6"/>
      <c r="C198" s="7"/>
      <c r="D198" s="7"/>
      <c r="Y198" s="7"/>
    </row>
    <row r="199" spans="2:25" x14ac:dyDescent="0.25">
      <c r="B199" s="6"/>
      <c r="C199" s="7"/>
      <c r="D199" s="7"/>
      <c r="Y199" s="7"/>
    </row>
    <row r="200" spans="2:25" x14ac:dyDescent="0.25">
      <c r="B200" s="6"/>
      <c r="C200" s="7"/>
      <c r="D200" s="7"/>
      <c r="Y200" s="7"/>
    </row>
    <row r="201" spans="2:25" x14ac:dyDescent="0.25">
      <c r="B201" s="6"/>
      <c r="C201" s="7"/>
      <c r="D201" s="7"/>
      <c r="Y201" s="7"/>
    </row>
    <row r="202" spans="2:25" x14ac:dyDescent="0.25">
      <c r="B202" s="6"/>
      <c r="C202" s="7"/>
      <c r="D202" s="7"/>
      <c r="Y202" s="7"/>
    </row>
    <row r="203" spans="2:25" x14ac:dyDescent="0.25">
      <c r="B203" s="6"/>
      <c r="C203" s="7"/>
      <c r="D203" s="7"/>
      <c r="Y203" s="7"/>
    </row>
    <row r="204" spans="2:25" x14ac:dyDescent="0.25">
      <c r="B204" s="6"/>
      <c r="C204" s="7"/>
      <c r="D204" s="7"/>
      <c r="Y204" s="7"/>
    </row>
    <row r="205" spans="2:25" x14ac:dyDescent="0.25">
      <c r="B205" s="6"/>
      <c r="C205" s="7"/>
      <c r="D205" s="7"/>
      <c r="Y205" s="7"/>
    </row>
    <row r="206" spans="2:25" x14ac:dyDescent="0.25">
      <c r="B206" s="6"/>
      <c r="C206" s="7"/>
      <c r="D206" s="7"/>
      <c r="Y206" s="7"/>
    </row>
    <row r="207" spans="2:25" x14ac:dyDescent="0.25">
      <c r="B207" s="6"/>
      <c r="C207" s="7"/>
      <c r="D207" s="7"/>
      <c r="Y207" s="7"/>
    </row>
    <row r="208" spans="2:25" x14ac:dyDescent="0.25">
      <c r="B208" s="6"/>
      <c r="C208" s="7"/>
      <c r="D208" s="7"/>
      <c r="Y208" s="7"/>
    </row>
    <row r="209" spans="2:25" x14ac:dyDescent="0.25">
      <c r="B209" s="6"/>
      <c r="C209" s="7"/>
      <c r="D209" s="7"/>
      <c r="Y209" s="7"/>
    </row>
    <row r="210" spans="2:25" x14ac:dyDescent="0.25">
      <c r="B210" s="6"/>
      <c r="C210" s="7"/>
      <c r="D210" s="7"/>
      <c r="Y210" s="7"/>
    </row>
    <row r="211" spans="2:25" x14ac:dyDescent="0.25">
      <c r="B211" s="6"/>
      <c r="C211" s="7"/>
      <c r="D211" s="7"/>
      <c r="Y211" s="7"/>
    </row>
    <row r="212" spans="2:25" x14ac:dyDescent="0.25">
      <c r="B212" s="6"/>
      <c r="C212" s="7"/>
      <c r="D212" s="7"/>
      <c r="Y212" s="7"/>
    </row>
    <row r="213" spans="2:25" x14ac:dyDescent="0.25">
      <c r="B213" s="6"/>
      <c r="C213" s="7"/>
      <c r="D213" s="7"/>
      <c r="Y213" s="7"/>
    </row>
    <row r="214" spans="2:25" x14ac:dyDescent="0.25">
      <c r="B214" s="6"/>
      <c r="C214" s="7"/>
      <c r="D214" s="7"/>
      <c r="Y214" s="7"/>
    </row>
    <row r="215" spans="2:25" x14ac:dyDescent="0.25">
      <c r="Y2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ASTM E119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2017-07-26T12:54:42Z</dcterms:modified>
</cp:coreProperties>
</file>