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sorensen\Documents\GitHub\FireSafetyTools\Dokumentation\Design Fire Creator\"/>
    </mc:Choice>
  </mc:AlternateContent>
  <bookViews>
    <workbookView xWindow="0" yWindow="0" windowWidth="28800" windowHeight="12330" activeTab="1"/>
  </bookViews>
  <sheets>
    <sheet name="Ark1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2" l="1"/>
  <c r="E67" i="2"/>
  <c r="C61" i="2"/>
  <c r="C60" i="2"/>
  <c r="D56" i="2"/>
  <c r="E56" i="2"/>
  <c r="E55" i="2"/>
  <c r="D55" i="2"/>
  <c r="C50" i="2"/>
  <c r="C49" i="2"/>
  <c r="E37" i="2"/>
  <c r="E38" i="2"/>
  <c r="E39" i="2"/>
  <c r="E40" i="2"/>
  <c r="E41" i="2"/>
  <c r="E42" i="2"/>
  <c r="E43" i="2"/>
  <c r="E44" i="2"/>
  <c r="E45" i="2"/>
  <c r="E36" i="2"/>
  <c r="D45" i="2"/>
  <c r="D37" i="2"/>
  <c r="D38" i="2"/>
  <c r="D39" i="2"/>
  <c r="D40" i="2"/>
  <c r="D41" i="2"/>
  <c r="D42" i="2"/>
  <c r="D43" i="2"/>
  <c r="D44" i="2"/>
  <c r="D36" i="2"/>
  <c r="E35" i="2"/>
  <c r="D35" i="2"/>
  <c r="C20" i="2" l="1"/>
  <c r="C8" i="2"/>
  <c r="P19" i="1" l="1"/>
  <c r="P20" i="1"/>
  <c r="P21" i="1"/>
  <c r="P22" i="1"/>
  <c r="P23" i="1"/>
  <c r="P24" i="1"/>
  <c r="P25" i="1"/>
  <c r="P26" i="1"/>
  <c r="P27" i="1"/>
  <c r="P18" i="1"/>
  <c r="T6" i="1"/>
  <c r="T5" i="1"/>
  <c r="P16" i="1"/>
  <c r="P15" i="1"/>
  <c r="P14" i="1"/>
  <c r="P13" i="1"/>
  <c r="P12" i="1"/>
  <c r="P11" i="1"/>
  <c r="P10" i="1"/>
  <c r="P9" i="1"/>
  <c r="P8" i="1"/>
  <c r="P7" i="1"/>
  <c r="P6" i="1"/>
  <c r="M41" i="1" l="1"/>
  <c r="M42" i="1"/>
  <c r="M43" i="1"/>
  <c r="M44" i="1"/>
  <c r="M45" i="1"/>
  <c r="M46" i="1"/>
  <c r="M47" i="1"/>
  <c r="M48" i="1"/>
  <c r="M49" i="1"/>
  <c r="M40" i="1"/>
  <c r="N49" i="1"/>
  <c r="O49" i="1"/>
  <c r="P49" i="1"/>
  <c r="P41" i="1"/>
  <c r="P42" i="1"/>
  <c r="P43" i="1"/>
  <c r="P44" i="1"/>
  <c r="P45" i="1"/>
  <c r="P46" i="1"/>
  <c r="P47" i="1"/>
  <c r="P48" i="1"/>
  <c r="T22" i="1"/>
  <c r="M39" i="1"/>
  <c r="M30" i="1"/>
  <c r="M31" i="1"/>
  <c r="M32" i="1"/>
  <c r="M33" i="1"/>
  <c r="M34" i="1"/>
  <c r="M35" i="1"/>
  <c r="M36" i="1"/>
  <c r="M37" i="1"/>
  <c r="M38" i="1"/>
  <c r="M29" i="1"/>
  <c r="P40" i="1"/>
  <c r="O40" i="1"/>
  <c r="O41" i="1"/>
  <c r="O42" i="1"/>
  <c r="O43" i="1"/>
  <c r="O44" i="1"/>
  <c r="O45" i="1"/>
  <c r="O46" i="1"/>
  <c r="O47" i="1"/>
  <c r="O48" i="1"/>
  <c r="M19" i="1"/>
  <c r="M20" i="1"/>
  <c r="M21" i="1"/>
  <c r="M22" i="1"/>
  <c r="M23" i="1"/>
  <c r="M24" i="1"/>
  <c r="M25" i="1"/>
  <c r="M26" i="1"/>
  <c r="M27" i="1"/>
  <c r="M18" i="1"/>
  <c r="M7" i="1"/>
  <c r="M8" i="1"/>
  <c r="M9" i="1"/>
  <c r="M10" i="1"/>
  <c r="M11" i="1"/>
  <c r="M12" i="1"/>
  <c r="M13" i="1"/>
  <c r="M14" i="1"/>
  <c r="M15" i="1"/>
  <c r="M16" i="1"/>
  <c r="M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T21" i="1" l="1"/>
  <c r="N47" i="1" l="1"/>
  <c r="N41" i="1"/>
  <c r="N45" i="1"/>
  <c r="N42" i="1"/>
  <c r="N46" i="1"/>
  <c r="N43" i="1"/>
  <c r="N40" i="1"/>
  <c r="N44" i="1"/>
  <c r="N48" i="1"/>
</calcChain>
</file>

<file path=xl/sharedStrings.xml><?xml version="1.0" encoding="utf-8"?>
<sst xmlns="http://schemas.openxmlformats.org/spreadsheetml/2006/main" count="58" uniqueCount="23">
  <si>
    <t>y</t>
  </si>
  <si>
    <t>x</t>
  </si>
  <si>
    <t>f(x)</t>
  </si>
  <si>
    <t>y_q-1</t>
  </si>
  <si>
    <t>x_t-1</t>
  </si>
  <si>
    <t>t_d</t>
  </si>
  <si>
    <t>Growth Phase with known Duration and Growth Rate Factor</t>
  </si>
  <si>
    <t xml:space="preserve">Duration </t>
  </si>
  <si>
    <t>Growth Rate Factor</t>
  </si>
  <si>
    <t>kW/s²</t>
  </si>
  <si>
    <t>s</t>
  </si>
  <si>
    <t>Effect</t>
  </si>
  <si>
    <t>kW</t>
  </si>
  <si>
    <t>Decay Phase with known Duration and Growth Rate Factor</t>
  </si>
  <si>
    <t>InitialYq</t>
  </si>
  <si>
    <t>InitialXt</t>
  </si>
  <si>
    <t>One Of Each Phase</t>
  </si>
  <si>
    <t>- Growth Phase with known Duration and Growth Rate Factor</t>
  </si>
  <si>
    <t>Time</t>
  </si>
  <si>
    <t>#</t>
  </si>
  <si>
    <t>StepSize</t>
  </si>
  <si>
    <t xml:space="preserve">- Steady Phase with known Duration </t>
  </si>
  <si>
    <t>- Decay Phase with known Duration and Growth Rate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</si>
</sst>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'Ark1'!$H$27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'Ark1'!$H$28:$H$53</c:f>
              <c:numCache>
                <c:formatCode>General</c:formatCode>
                <c:ptCount val="26"/>
                <c:pt idx="0">
                  <c:v>676</c:v>
                </c:pt>
                <c:pt idx="1">
                  <c:v>576</c:v>
                </c:pt>
                <c:pt idx="2">
                  <c:v>484</c:v>
                </c:pt>
                <c:pt idx="3">
                  <c:v>400</c:v>
                </c:pt>
                <c:pt idx="4">
                  <c:v>324</c:v>
                </c:pt>
                <c:pt idx="5">
                  <c:v>256</c:v>
                </c:pt>
                <c:pt idx="6">
                  <c:v>196</c:v>
                </c:pt>
                <c:pt idx="7">
                  <c:v>144</c:v>
                </c:pt>
                <c:pt idx="8">
                  <c:v>100</c:v>
                </c:pt>
                <c:pt idx="9">
                  <c:v>64</c:v>
                </c:pt>
                <c:pt idx="10">
                  <c:v>36</c:v>
                </c:pt>
                <c:pt idx="11">
                  <c:v>16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36</c:v>
                </c:pt>
                <c:pt idx="17">
                  <c:v>64</c:v>
                </c:pt>
                <c:pt idx="18">
                  <c:v>100</c:v>
                </c:pt>
                <c:pt idx="19">
                  <c:v>144</c:v>
                </c:pt>
                <c:pt idx="20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E5D-9C1B-CEE57F04ED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'Ark1'!$I$28:$I$48</c:f>
              <c:numCache>
                <c:formatCode>General</c:formatCode>
                <c:ptCount val="21"/>
                <c:pt idx="0">
                  <c:v>196</c:v>
                </c:pt>
                <c:pt idx="1">
                  <c:v>144</c:v>
                </c:pt>
                <c:pt idx="2">
                  <c:v>100</c:v>
                </c:pt>
                <c:pt idx="3">
                  <c:v>64</c:v>
                </c:pt>
                <c:pt idx="4">
                  <c:v>36</c:v>
                </c:pt>
                <c:pt idx="5">
                  <c:v>16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16</c:v>
                </c:pt>
                <c:pt idx="10">
                  <c:v>36</c:v>
                </c:pt>
                <c:pt idx="11">
                  <c:v>64</c:v>
                </c:pt>
                <c:pt idx="12">
                  <c:v>100</c:v>
                </c:pt>
                <c:pt idx="13">
                  <c:v>144</c:v>
                </c:pt>
                <c:pt idx="14">
                  <c:v>196</c:v>
                </c:pt>
                <c:pt idx="15">
                  <c:v>256</c:v>
                </c:pt>
                <c:pt idx="16">
                  <c:v>324</c:v>
                </c:pt>
                <c:pt idx="17">
                  <c:v>400</c:v>
                </c:pt>
                <c:pt idx="18">
                  <c:v>484</c:v>
                </c:pt>
                <c:pt idx="19">
                  <c:v>576</c:v>
                </c:pt>
                <c:pt idx="20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8-4E5D-9C1B-CEE57F04ED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'Ark1'!$G$28:$G$48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'Ark1'!$J$28:$J$48</c:f>
              <c:numCache>
                <c:formatCode>General</c:formatCode>
                <c:ptCount val="21"/>
                <c:pt idx="0">
                  <c:v>-204</c:v>
                </c:pt>
                <c:pt idx="1">
                  <c:v>-176</c:v>
                </c:pt>
                <c:pt idx="2">
                  <c:v>-140</c:v>
                </c:pt>
                <c:pt idx="3">
                  <c:v>-96</c:v>
                </c:pt>
                <c:pt idx="4">
                  <c:v>-44</c:v>
                </c:pt>
                <c:pt idx="5">
                  <c:v>16</c:v>
                </c:pt>
                <c:pt idx="6">
                  <c:v>84</c:v>
                </c:pt>
                <c:pt idx="7">
                  <c:v>160</c:v>
                </c:pt>
                <c:pt idx="8">
                  <c:v>244</c:v>
                </c:pt>
                <c:pt idx="9">
                  <c:v>336</c:v>
                </c:pt>
                <c:pt idx="10">
                  <c:v>436</c:v>
                </c:pt>
                <c:pt idx="11">
                  <c:v>544</c:v>
                </c:pt>
                <c:pt idx="12">
                  <c:v>660</c:v>
                </c:pt>
                <c:pt idx="13">
                  <c:v>784</c:v>
                </c:pt>
                <c:pt idx="14">
                  <c:v>916</c:v>
                </c:pt>
                <c:pt idx="15">
                  <c:v>1056</c:v>
                </c:pt>
                <c:pt idx="16">
                  <c:v>1204</c:v>
                </c:pt>
                <c:pt idx="17">
                  <c:v>1360</c:v>
                </c:pt>
                <c:pt idx="18">
                  <c:v>1524</c:v>
                </c:pt>
                <c:pt idx="19">
                  <c:v>1696</c:v>
                </c:pt>
                <c:pt idx="20">
                  <c:v>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8-4E5D-9C1B-CEE57F04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14447"/>
        <c:axId val="2076018191"/>
      </c:scatterChart>
      <c:valAx>
        <c:axId val="207601444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8191"/>
        <c:crosses val="autoZero"/>
        <c:crossBetween val="midCat"/>
      </c:valAx>
      <c:valAx>
        <c:axId val="20760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'Ark1'!$M$5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'Ark1'!$L$6:$L$27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'Ark1'!$M$6:$M$27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474.7</c:v>
                </c:pt>
                <c:pt idx="13">
                  <c:v>488.8</c:v>
                </c:pt>
                <c:pt idx="14">
                  <c:v>512.29999999999995</c:v>
                </c:pt>
                <c:pt idx="15">
                  <c:v>545.20000000000005</c:v>
                </c:pt>
                <c:pt idx="16">
                  <c:v>587.5</c:v>
                </c:pt>
                <c:pt idx="17">
                  <c:v>639.20000000000005</c:v>
                </c:pt>
                <c:pt idx="18">
                  <c:v>700.3</c:v>
                </c:pt>
                <c:pt idx="19">
                  <c:v>770.8</c:v>
                </c:pt>
                <c:pt idx="20">
                  <c:v>850.7</c:v>
                </c:pt>
                <c:pt idx="21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987-B5F8-972EB09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24847"/>
        <c:axId val="2076011119"/>
      </c:scatterChart>
      <c:valAx>
        <c:axId val="2076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1119"/>
        <c:crosses val="autoZero"/>
        <c:crossBetween val="midCat"/>
      </c:valAx>
      <c:valAx>
        <c:axId val="2076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'Ark1'!$P$5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'Ark1'!$O$6:$O$27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'Ark1'!$P$6:$P$27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380.7</c:v>
                </c:pt>
                <c:pt idx="13">
                  <c:v>300.8</c:v>
                </c:pt>
                <c:pt idx="14">
                  <c:v>230.3</c:v>
                </c:pt>
                <c:pt idx="15">
                  <c:v>169.2</c:v>
                </c:pt>
                <c:pt idx="16">
                  <c:v>117.5</c:v>
                </c:pt>
                <c:pt idx="17">
                  <c:v>75.199999999999989</c:v>
                </c:pt>
                <c:pt idx="18">
                  <c:v>42.300000000000011</c:v>
                </c:pt>
                <c:pt idx="19">
                  <c:v>18.800000000000011</c:v>
                </c:pt>
                <c:pt idx="20">
                  <c:v>4.6999999999999886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0A1-A475-B3C6A76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92847"/>
        <c:axId val="1250289519"/>
      </c:scatterChart>
      <c:valAx>
        <c:axId val="12502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89519"/>
        <c:crosses val="autoZero"/>
        <c:crossBetween val="midCat"/>
      </c:valAx>
      <c:valAx>
        <c:axId val="12502895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118568</xdr:colOff>
      <xdr:row>36</xdr:row>
      <xdr:rowOff>180975</xdr:rowOff>
    </xdr:from>
    <xdr:to>
      <xdr:col>5</xdr:col>
      <xdr:colOff>210207</xdr:colOff>
      <xdr:row>51</xdr:row>
      <xdr:rowOff>105104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193785</xdr:colOff>
      <xdr:row>4</xdr:row>
      <xdr:rowOff>152399</xdr:rowOff>
    </xdr:from>
    <xdr:to>
      <xdr:col>10</xdr:col>
      <xdr:colOff>95561</xdr:colOff>
      <xdr:row>23</xdr:row>
      <xdr:rowOff>132899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515664</xdr:colOff>
      <xdr:row>16</xdr:row>
      <xdr:rowOff>132693</xdr:rowOff>
    </xdr:from>
    <xdr:to>
      <xdr:col>31</xdr:col>
      <xdr:colOff>417439</xdr:colOff>
      <xdr:row>35</xdr:row>
      <xdr:rowOff>113193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T49"/>
  <sheetViews>
    <sheetView zoomScale="145" zoomScaleNormal="145" workbookViewId="0">
      <selection activeCell="W5" sqref="W5"/>
    </sheetView>
  </sheetViews>
  <sheetFormatPr defaultRowHeight="15" x14ac:dyDescent="0.25"/>
  <sheetData>
    <row r="4" spans="12:20" x14ac:dyDescent="0.25">
      <c r="S4" s="1"/>
    </row>
    <row r="5" spans="12:20" x14ac:dyDescent="0.25">
      <c r="L5" s="1" t="s">
        <v>1</v>
      </c>
      <c r="M5" s="1" t="s">
        <v>0</v>
      </c>
      <c r="N5" s="1"/>
      <c r="O5" s="1" t="s">
        <v>1</v>
      </c>
      <c r="P5" s="1" t="s">
        <v>0</v>
      </c>
      <c r="Q5" s="1"/>
      <c r="R5" s="1"/>
      <c r="S5" t="s">
        <v>3</v>
      </c>
      <c r="T5">
        <f>P17</f>
        <v>470</v>
      </c>
    </row>
    <row r="6" spans="12:20" x14ac:dyDescent="0.25">
      <c r="L6" s="1">
        <v>0</v>
      </c>
      <c r="M6" s="1">
        <f>0.047*L6^2</f>
        <v>0</v>
      </c>
      <c r="N6" s="1"/>
      <c r="O6" s="1">
        <v>0</v>
      </c>
      <c r="P6" s="1">
        <f>0.047*O6^2</f>
        <v>0</v>
      </c>
      <c r="Q6" s="1"/>
      <c r="R6" s="1"/>
      <c r="S6" t="s">
        <v>4</v>
      </c>
      <c r="T6">
        <f>O17</f>
        <v>200</v>
      </c>
    </row>
    <row r="7" spans="12:20" x14ac:dyDescent="0.25">
      <c r="L7" s="1">
        <v>10</v>
      </c>
      <c r="M7" s="1">
        <f t="shared" ref="M7:M16" si="0">0.047*L7^2</f>
        <v>4.7</v>
      </c>
      <c r="N7" s="1"/>
      <c r="O7" s="1">
        <v>10</v>
      </c>
      <c r="P7" s="1">
        <f t="shared" ref="P7:P16" si="1">0.047*O7^2</f>
        <v>4.7</v>
      </c>
      <c r="Q7" s="1"/>
      <c r="R7" s="1"/>
      <c r="S7" s="1" t="s">
        <v>5</v>
      </c>
      <c r="T7">
        <v>100</v>
      </c>
    </row>
    <row r="8" spans="12:20" x14ac:dyDescent="0.25">
      <c r="L8" s="1">
        <v>20</v>
      </c>
      <c r="M8" s="1">
        <f t="shared" si="0"/>
        <v>18.8</v>
      </c>
      <c r="N8" s="1"/>
      <c r="O8" s="1">
        <v>20</v>
      </c>
      <c r="P8" s="1">
        <f t="shared" si="1"/>
        <v>18.8</v>
      </c>
      <c r="Q8" s="1"/>
      <c r="R8" s="1"/>
      <c r="S8" s="1"/>
    </row>
    <row r="9" spans="12:20" x14ac:dyDescent="0.25">
      <c r="L9" s="1">
        <v>30</v>
      </c>
      <c r="M9" s="1">
        <f t="shared" si="0"/>
        <v>42.3</v>
      </c>
      <c r="N9" s="1"/>
      <c r="O9" s="1">
        <v>30</v>
      </c>
      <c r="P9" s="1">
        <f t="shared" si="1"/>
        <v>42.3</v>
      </c>
      <c r="Q9" s="1"/>
      <c r="R9" s="1"/>
      <c r="S9" s="1"/>
    </row>
    <row r="10" spans="12:20" x14ac:dyDescent="0.25">
      <c r="L10" s="1">
        <v>40</v>
      </c>
      <c r="M10" s="1">
        <f t="shared" si="0"/>
        <v>75.2</v>
      </c>
      <c r="N10" s="1"/>
      <c r="O10" s="1">
        <v>40</v>
      </c>
      <c r="P10" s="1">
        <f t="shared" si="1"/>
        <v>75.2</v>
      </c>
      <c r="Q10" s="1"/>
      <c r="R10" s="1"/>
      <c r="S10" s="1"/>
    </row>
    <row r="11" spans="12:20" x14ac:dyDescent="0.25">
      <c r="L11" s="1">
        <v>50</v>
      </c>
      <c r="M11" s="1">
        <f t="shared" si="0"/>
        <v>117.5</v>
      </c>
      <c r="N11" s="1"/>
      <c r="O11" s="1">
        <v>50</v>
      </c>
      <c r="P11" s="1">
        <f t="shared" si="1"/>
        <v>117.5</v>
      </c>
      <c r="Q11" s="1"/>
      <c r="R11" s="1"/>
      <c r="S11" s="1"/>
    </row>
    <row r="12" spans="12:20" x14ac:dyDescent="0.25">
      <c r="L12" s="1">
        <v>60</v>
      </c>
      <c r="M12" s="1">
        <f t="shared" si="0"/>
        <v>169.2</v>
      </c>
      <c r="N12" s="1"/>
      <c r="O12" s="1">
        <v>60</v>
      </c>
      <c r="P12" s="1">
        <f t="shared" si="1"/>
        <v>169.2</v>
      </c>
      <c r="Q12" s="1"/>
      <c r="R12" s="1"/>
      <c r="S12" s="1"/>
    </row>
    <row r="13" spans="12:20" x14ac:dyDescent="0.25">
      <c r="L13" s="1">
        <v>70</v>
      </c>
      <c r="M13" s="1">
        <f t="shared" si="0"/>
        <v>230.3</v>
      </c>
      <c r="N13" s="1"/>
      <c r="O13" s="1">
        <v>70</v>
      </c>
      <c r="P13" s="1">
        <f t="shared" si="1"/>
        <v>230.3</v>
      </c>
      <c r="Q13" s="1"/>
      <c r="R13" s="1"/>
      <c r="S13" s="1"/>
    </row>
    <row r="14" spans="12:20" x14ac:dyDescent="0.25">
      <c r="L14" s="1">
        <v>80</v>
      </c>
      <c r="M14" s="1">
        <f t="shared" si="0"/>
        <v>300.8</v>
      </c>
      <c r="N14" s="1"/>
      <c r="O14" s="1">
        <v>80</v>
      </c>
      <c r="P14" s="1">
        <f t="shared" si="1"/>
        <v>300.8</v>
      </c>
      <c r="Q14" s="1"/>
      <c r="R14" s="1"/>
      <c r="S14" s="1"/>
    </row>
    <row r="15" spans="12:20" x14ac:dyDescent="0.25">
      <c r="L15" s="1">
        <v>90</v>
      </c>
      <c r="M15" s="1">
        <f t="shared" si="0"/>
        <v>380.7</v>
      </c>
      <c r="N15" s="1"/>
      <c r="O15" s="1">
        <v>90</v>
      </c>
      <c r="P15" s="1">
        <f t="shared" si="1"/>
        <v>380.7</v>
      </c>
      <c r="Q15" s="1"/>
      <c r="R15" s="1"/>
      <c r="S15" s="1"/>
    </row>
    <row r="16" spans="12:20" x14ac:dyDescent="0.25">
      <c r="L16" s="1">
        <v>100</v>
      </c>
      <c r="M16" s="1">
        <f t="shared" si="0"/>
        <v>470</v>
      </c>
      <c r="N16" s="1"/>
      <c r="O16" s="1">
        <v>100</v>
      </c>
      <c r="P16" s="1">
        <f t="shared" si="1"/>
        <v>470</v>
      </c>
      <c r="Q16" s="1"/>
      <c r="R16" s="1"/>
      <c r="S16" s="1"/>
    </row>
    <row r="17" spans="7:20" x14ac:dyDescent="0.25">
      <c r="L17" s="1">
        <v>200</v>
      </c>
      <c r="M17" s="1">
        <v>470</v>
      </c>
      <c r="N17" s="1"/>
      <c r="O17" s="1">
        <v>200</v>
      </c>
      <c r="P17" s="1">
        <v>470</v>
      </c>
      <c r="Q17" s="1"/>
      <c r="R17" s="1"/>
      <c r="S17" s="1"/>
    </row>
    <row r="18" spans="7:20" x14ac:dyDescent="0.25">
      <c r="L18" s="1">
        <v>210</v>
      </c>
      <c r="M18" s="1">
        <f>$M$17+0.047*(L18-$L$17)^2</f>
        <v>474.7</v>
      </c>
      <c r="O18" s="1">
        <v>210</v>
      </c>
      <c r="P18" s="1">
        <f>$T$5-(0.047*$T$7^2-0.047*($T$7-(O18-$T$6))^2)</f>
        <v>380.7</v>
      </c>
      <c r="R18" s="1"/>
      <c r="S18" s="1"/>
    </row>
    <row r="19" spans="7:20" x14ac:dyDescent="0.25">
      <c r="L19" s="1">
        <v>220</v>
      </c>
      <c r="M19" s="1">
        <f t="shared" ref="M19:M27" si="2">$M$17+0.047*(L19-$L$17)^2</f>
        <v>488.8</v>
      </c>
      <c r="O19" s="1">
        <v>220</v>
      </c>
      <c r="P19" s="1">
        <f t="shared" ref="P19:P27" si="3">$T$5-(0.047*$T$7^2-0.047*($T$7-(O19-$T$6))^2)</f>
        <v>300.8</v>
      </c>
      <c r="R19" s="1"/>
      <c r="S19" s="1"/>
    </row>
    <row r="20" spans="7:20" x14ac:dyDescent="0.25">
      <c r="L20" s="1">
        <v>230</v>
      </c>
      <c r="M20" s="1">
        <f t="shared" si="2"/>
        <v>512.29999999999995</v>
      </c>
      <c r="O20" s="1">
        <v>230</v>
      </c>
      <c r="P20" s="1">
        <f t="shared" si="3"/>
        <v>230.3</v>
      </c>
      <c r="R20" s="1"/>
      <c r="S20" s="1"/>
    </row>
    <row r="21" spans="7:20" x14ac:dyDescent="0.25">
      <c r="L21" s="1">
        <v>240</v>
      </c>
      <c r="M21" s="1">
        <f t="shared" si="2"/>
        <v>545.20000000000005</v>
      </c>
      <c r="O21" s="1">
        <v>240</v>
      </c>
      <c r="P21" s="1">
        <f t="shared" si="3"/>
        <v>169.2</v>
      </c>
      <c r="R21" s="1"/>
      <c r="S21" t="s">
        <v>3</v>
      </c>
      <c r="T21">
        <f>M38</f>
        <v>1410</v>
      </c>
    </row>
    <row r="22" spans="7:20" x14ac:dyDescent="0.25">
      <c r="L22" s="1">
        <v>250</v>
      </c>
      <c r="M22" s="1">
        <f t="shared" si="2"/>
        <v>587.5</v>
      </c>
      <c r="O22" s="1">
        <v>250</v>
      </c>
      <c r="P22" s="1">
        <f t="shared" si="3"/>
        <v>117.5</v>
      </c>
      <c r="R22" s="1"/>
      <c r="S22" t="s">
        <v>4</v>
      </c>
      <c r="T22">
        <f>L39</f>
        <v>600</v>
      </c>
    </row>
    <row r="23" spans="7:20" x14ac:dyDescent="0.25">
      <c r="L23" s="1">
        <v>260</v>
      </c>
      <c r="M23" s="1">
        <f t="shared" si="2"/>
        <v>639.20000000000005</v>
      </c>
      <c r="O23" s="1">
        <v>260</v>
      </c>
      <c r="P23" s="1">
        <f t="shared" si="3"/>
        <v>75.199999999999989</v>
      </c>
      <c r="R23" s="1"/>
      <c r="S23" s="1" t="s">
        <v>5</v>
      </c>
      <c r="T23">
        <v>100</v>
      </c>
    </row>
    <row r="24" spans="7:20" x14ac:dyDescent="0.25">
      <c r="L24" s="1">
        <v>270</v>
      </c>
      <c r="M24" s="1">
        <f t="shared" si="2"/>
        <v>700.3</v>
      </c>
      <c r="O24" s="1">
        <v>270</v>
      </c>
      <c r="P24" s="1">
        <f t="shared" si="3"/>
        <v>42.300000000000011</v>
      </c>
      <c r="R24" s="1"/>
      <c r="S24" s="1"/>
    </row>
    <row r="25" spans="7:20" x14ac:dyDescent="0.25">
      <c r="L25" s="1">
        <v>280</v>
      </c>
      <c r="M25" s="1">
        <f t="shared" si="2"/>
        <v>770.8</v>
      </c>
      <c r="O25" s="1">
        <v>280</v>
      </c>
      <c r="P25" s="1">
        <f t="shared" si="3"/>
        <v>18.800000000000011</v>
      </c>
      <c r="R25" s="1"/>
      <c r="S25" s="1"/>
    </row>
    <row r="26" spans="7:20" x14ac:dyDescent="0.25">
      <c r="L26" s="1">
        <v>290</v>
      </c>
      <c r="M26" s="1">
        <f t="shared" si="2"/>
        <v>850.7</v>
      </c>
      <c r="O26" s="1">
        <v>290</v>
      </c>
      <c r="P26" s="1">
        <f t="shared" si="3"/>
        <v>4.6999999999999886</v>
      </c>
    </row>
    <row r="27" spans="7:20" x14ac:dyDescent="0.25">
      <c r="G27" s="1" t="s">
        <v>1</v>
      </c>
      <c r="H27" s="1" t="s">
        <v>2</v>
      </c>
      <c r="I27" s="1" t="s">
        <v>2</v>
      </c>
      <c r="L27" s="1">
        <v>300</v>
      </c>
      <c r="M27" s="1">
        <f t="shared" si="2"/>
        <v>940</v>
      </c>
      <c r="O27" s="1">
        <v>300</v>
      </c>
      <c r="P27" s="1">
        <f t="shared" si="3"/>
        <v>0</v>
      </c>
    </row>
    <row r="28" spans="7:20" x14ac:dyDescent="0.25">
      <c r="G28">
        <v>-20</v>
      </c>
      <c r="H28">
        <f>(G28-6)^2</f>
        <v>676</v>
      </c>
      <c r="I28">
        <f t="shared" ref="I28:I48" si="4">G28^2+12*G28+36</f>
        <v>196</v>
      </c>
      <c r="J28">
        <f>G28^2+52*G28+436</f>
        <v>-204</v>
      </c>
      <c r="L28" s="1">
        <v>400</v>
      </c>
      <c r="M28" s="1">
        <v>940</v>
      </c>
    </row>
    <row r="29" spans="7:20" x14ac:dyDescent="0.25">
      <c r="G29">
        <v>-18</v>
      </c>
      <c r="H29">
        <f t="shared" ref="H29:H48" si="5">(G29-6)^2</f>
        <v>576</v>
      </c>
      <c r="I29">
        <f t="shared" si="4"/>
        <v>144</v>
      </c>
      <c r="J29">
        <f t="shared" ref="J29:J48" si="6">G29^2+52*G29+436</f>
        <v>-176</v>
      </c>
      <c r="L29" s="1">
        <v>410</v>
      </c>
      <c r="M29" s="1">
        <f>$M$28+0.047*($L$28-L29)^2</f>
        <v>944.7</v>
      </c>
      <c r="N29" s="1"/>
      <c r="O29" s="1"/>
      <c r="P29" s="1"/>
    </row>
    <row r="30" spans="7:20" x14ac:dyDescent="0.25">
      <c r="G30">
        <v>-16</v>
      </c>
      <c r="H30">
        <f t="shared" si="5"/>
        <v>484</v>
      </c>
      <c r="I30">
        <f t="shared" si="4"/>
        <v>100</v>
      </c>
      <c r="J30">
        <f t="shared" si="6"/>
        <v>-140</v>
      </c>
      <c r="L30" s="1">
        <v>420</v>
      </c>
      <c r="M30" s="1">
        <f t="shared" ref="M30:M38" si="7">$M$28+0.047*($L$28-L30)^2</f>
        <v>958.8</v>
      </c>
      <c r="N30" s="1"/>
      <c r="O30" s="1"/>
      <c r="P30" s="1"/>
    </row>
    <row r="31" spans="7:20" x14ac:dyDescent="0.25">
      <c r="G31">
        <v>-14</v>
      </c>
      <c r="H31">
        <f t="shared" si="5"/>
        <v>400</v>
      </c>
      <c r="I31">
        <f t="shared" si="4"/>
        <v>64</v>
      </c>
      <c r="J31">
        <f t="shared" si="6"/>
        <v>-96</v>
      </c>
      <c r="L31" s="1">
        <v>430</v>
      </c>
      <c r="M31" s="1">
        <f t="shared" si="7"/>
        <v>982.3</v>
      </c>
      <c r="N31" s="1"/>
      <c r="O31" s="1"/>
      <c r="P31" s="1"/>
    </row>
    <row r="32" spans="7:20" x14ac:dyDescent="0.25">
      <c r="G32">
        <v>-12</v>
      </c>
      <c r="H32">
        <f t="shared" si="5"/>
        <v>324</v>
      </c>
      <c r="I32">
        <f t="shared" si="4"/>
        <v>36</v>
      </c>
      <c r="J32">
        <f t="shared" si="6"/>
        <v>-44</v>
      </c>
      <c r="L32" s="1">
        <v>440</v>
      </c>
      <c r="M32" s="1">
        <f t="shared" si="7"/>
        <v>1015.2</v>
      </c>
      <c r="N32" s="1"/>
      <c r="O32" s="1"/>
      <c r="P32" s="1"/>
    </row>
    <row r="33" spans="7:16" x14ac:dyDescent="0.25">
      <c r="G33">
        <v>-10</v>
      </c>
      <c r="H33">
        <f t="shared" si="5"/>
        <v>256</v>
      </c>
      <c r="I33">
        <f t="shared" si="4"/>
        <v>16</v>
      </c>
      <c r="J33">
        <f t="shared" si="6"/>
        <v>16</v>
      </c>
      <c r="L33" s="1">
        <v>450</v>
      </c>
      <c r="M33" s="1">
        <f t="shared" si="7"/>
        <v>1057.5</v>
      </c>
      <c r="N33" s="1"/>
      <c r="O33" s="1"/>
      <c r="P33" s="1"/>
    </row>
    <row r="34" spans="7:16" x14ac:dyDescent="0.25">
      <c r="G34">
        <v>-8</v>
      </c>
      <c r="H34">
        <f t="shared" si="5"/>
        <v>196</v>
      </c>
      <c r="I34">
        <f t="shared" si="4"/>
        <v>4</v>
      </c>
      <c r="J34">
        <f t="shared" si="6"/>
        <v>84</v>
      </c>
      <c r="L34" s="1">
        <v>460</v>
      </c>
      <c r="M34" s="1">
        <f t="shared" si="7"/>
        <v>1109.2</v>
      </c>
      <c r="N34" s="1"/>
      <c r="O34" s="1"/>
      <c r="P34" s="1"/>
    </row>
    <row r="35" spans="7:16" x14ac:dyDescent="0.25">
      <c r="G35">
        <v>-6</v>
      </c>
      <c r="H35">
        <f t="shared" si="5"/>
        <v>144</v>
      </c>
      <c r="I35">
        <f t="shared" si="4"/>
        <v>0</v>
      </c>
      <c r="J35">
        <f t="shared" si="6"/>
        <v>160</v>
      </c>
      <c r="L35" s="1">
        <v>470</v>
      </c>
      <c r="M35" s="1">
        <f t="shared" si="7"/>
        <v>1170.3</v>
      </c>
      <c r="N35" s="1"/>
      <c r="O35" s="1"/>
      <c r="P35" s="1"/>
    </row>
    <row r="36" spans="7:16" x14ac:dyDescent="0.25">
      <c r="G36">
        <v>-4</v>
      </c>
      <c r="H36">
        <f t="shared" si="5"/>
        <v>100</v>
      </c>
      <c r="I36">
        <f t="shared" si="4"/>
        <v>4</v>
      </c>
      <c r="J36">
        <f t="shared" si="6"/>
        <v>244</v>
      </c>
      <c r="L36" s="1">
        <v>480</v>
      </c>
      <c r="M36" s="1">
        <f t="shared" si="7"/>
        <v>1240.8</v>
      </c>
      <c r="N36" s="1"/>
      <c r="O36" s="1"/>
      <c r="P36" s="1"/>
    </row>
    <row r="37" spans="7:16" x14ac:dyDescent="0.25">
      <c r="G37">
        <v>-2</v>
      </c>
      <c r="H37">
        <f t="shared" si="5"/>
        <v>64</v>
      </c>
      <c r="I37">
        <f t="shared" si="4"/>
        <v>16</v>
      </c>
      <c r="J37">
        <f t="shared" si="6"/>
        <v>336</v>
      </c>
      <c r="L37" s="1">
        <v>490</v>
      </c>
      <c r="M37" s="1">
        <f t="shared" si="7"/>
        <v>1320.7</v>
      </c>
      <c r="N37" s="1"/>
      <c r="O37" s="1"/>
      <c r="P37" s="1"/>
    </row>
    <row r="38" spans="7:16" x14ac:dyDescent="0.25">
      <c r="G38">
        <v>0</v>
      </c>
      <c r="H38">
        <f t="shared" si="5"/>
        <v>36</v>
      </c>
      <c r="I38">
        <f t="shared" si="4"/>
        <v>36</v>
      </c>
      <c r="J38">
        <f t="shared" si="6"/>
        <v>436</v>
      </c>
      <c r="L38" s="1">
        <v>500</v>
      </c>
      <c r="M38" s="1">
        <f t="shared" si="7"/>
        <v>1410</v>
      </c>
      <c r="N38" s="1"/>
      <c r="O38" s="1"/>
      <c r="P38" s="1"/>
    </row>
    <row r="39" spans="7:16" x14ac:dyDescent="0.25">
      <c r="G39">
        <v>2</v>
      </c>
      <c r="H39">
        <f t="shared" si="5"/>
        <v>16</v>
      </c>
      <c r="I39">
        <f t="shared" si="4"/>
        <v>64</v>
      </c>
      <c r="J39">
        <f t="shared" si="6"/>
        <v>544</v>
      </c>
      <c r="L39" s="1">
        <v>600</v>
      </c>
      <c r="M39" s="1">
        <f>M38</f>
        <v>1410</v>
      </c>
      <c r="N39" s="1"/>
      <c r="O39" s="1"/>
      <c r="P39" s="1"/>
    </row>
    <row r="40" spans="7:16" x14ac:dyDescent="0.25">
      <c r="G40">
        <v>4</v>
      </c>
      <c r="H40">
        <f t="shared" si="5"/>
        <v>4</v>
      </c>
      <c r="I40">
        <f t="shared" si="4"/>
        <v>100</v>
      </c>
      <c r="J40">
        <f t="shared" si="6"/>
        <v>660</v>
      </c>
      <c r="L40" s="1">
        <v>610</v>
      </c>
      <c r="M40">
        <f t="shared" ref="M40:M49" si="8">N40-(O40-P40)</f>
        <v>1320.7</v>
      </c>
      <c r="N40" s="1">
        <f t="shared" ref="N40:N49" si="9">$T$21</f>
        <v>1410</v>
      </c>
      <c r="O40" s="1">
        <f t="shared" ref="O40:O49" si="10">0.047*$T$23^2</f>
        <v>470</v>
      </c>
      <c r="P40" s="1">
        <f t="shared" ref="P40:P48" si="11">0.047*($T$23-(L40-$T$22))^2</f>
        <v>380.7</v>
      </c>
    </row>
    <row r="41" spans="7:16" x14ac:dyDescent="0.25">
      <c r="G41">
        <v>6</v>
      </c>
      <c r="H41">
        <f t="shared" si="5"/>
        <v>0</v>
      </c>
      <c r="I41">
        <f t="shared" si="4"/>
        <v>144</v>
      </c>
      <c r="J41">
        <f t="shared" si="6"/>
        <v>784</v>
      </c>
      <c r="L41" s="1">
        <v>620</v>
      </c>
      <c r="M41">
        <f t="shared" si="8"/>
        <v>1240.8</v>
      </c>
      <c r="N41" s="1">
        <f t="shared" si="9"/>
        <v>1410</v>
      </c>
      <c r="O41" s="1">
        <f t="shared" si="10"/>
        <v>470</v>
      </c>
      <c r="P41" s="1">
        <f t="shared" si="11"/>
        <v>300.8</v>
      </c>
    </row>
    <row r="42" spans="7:16" x14ac:dyDescent="0.25">
      <c r="G42">
        <v>8</v>
      </c>
      <c r="H42">
        <f t="shared" si="5"/>
        <v>4</v>
      </c>
      <c r="I42">
        <f t="shared" si="4"/>
        <v>196</v>
      </c>
      <c r="J42">
        <f t="shared" si="6"/>
        <v>916</v>
      </c>
      <c r="L42" s="1">
        <v>630</v>
      </c>
      <c r="M42">
        <f t="shared" si="8"/>
        <v>1170.3</v>
      </c>
      <c r="N42" s="1">
        <f t="shared" si="9"/>
        <v>1410</v>
      </c>
      <c r="O42" s="1">
        <f t="shared" si="10"/>
        <v>470</v>
      </c>
      <c r="P42" s="1">
        <f t="shared" si="11"/>
        <v>230.3</v>
      </c>
    </row>
    <row r="43" spans="7:16" x14ac:dyDescent="0.25">
      <c r="G43">
        <v>10</v>
      </c>
      <c r="H43">
        <f t="shared" si="5"/>
        <v>16</v>
      </c>
      <c r="I43">
        <f t="shared" si="4"/>
        <v>256</v>
      </c>
      <c r="J43">
        <f t="shared" si="6"/>
        <v>1056</v>
      </c>
      <c r="L43" s="1">
        <v>640</v>
      </c>
      <c r="M43">
        <f t="shared" si="8"/>
        <v>1109.2</v>
      </c>
      <c r="N43" s="1">
        <f t="shared" si="9"/>
        <v>1410</v>
      </c>
      <c r="O43" s="1">
        <f t="shared" si="10"/>
        <v>470</v>
      </c>
      <c r="P43" s="1">
        <f t="shared" si="11"/>
        <v>169.2</v>
      </c>
    </row>
    <row r="44" spans="7:16" x14ac:dyDescent="0.25">
      <c r="G44">
        <v>12</v>
      </c>
      <c r="H44">
        <f t="shared" si="5"/>
        <v>36</v>
      </c>
      <c r="I44">
        <f t="shared" si="4"/>
        <v>324</v>
      </c>
      <c r="J44">
        <f t="shared" si="6"/>
        <v>1204</v>
      </c>
      <c r="L44" s="1">
        <v>650</v>
      </c>
      <c r="M44">
        <f t="shared" si="8"/>
        <v>1057.5</v>
      </c>
      <c r="N44" s="1">
        <f t="shared" si="9"/>
        <v>1410</v>
      </c>
      <c r="O44" s="1">
        <f t="shared" si="10"/>
        <v>470</v>
      </c>
      <c r="P44" s="1">
        <f t="shared" si="11"/>
        <v>117.5</v>
      </c>
    </row>
    <row r="45" spans="7:16" x14ac:dyDescent="0.25">
      <c r="G45">
        <v>14</v>
      </c>
      <c r="H45">
        <f t="shared" si="5"/>
        <v>64</v>
      </c>
      <c r="I45">
        <f t="shared" si="4"/>
        <v>400</v>
      </c>
      <c r="J45">
        <f t="shared" si="6"/>
        <v>1360</v>
      </c>
      <c r="L45" s="1">
        <v>660</v>
      </c>
      <c r="M45">
        <f t="shared" si="8"/>
        <v>1015.2</v>
      </c>
      <c r="N45" s="1">
        <f t="shared" si="9"/>
        <v>1410</v>
      </c>
      <c r="O45" s="1">
        <f t="shared" si="10"/>
        <v>470</v>
      </c>
      <c r="P45" s="1">
        <f t="shared" si="11"/>
        <v>75.2</v>
      </c>
    </row>
    <row r="46" spans="7:16" x14ac:dyDescent="0.25">
      <c r="G46">
        <v>16</v>
      </c>
      <c r="H46">
        <f t="shared" si="5"/>
        <v>100</v>
      </c>
      <c r="I46">
        <f t="shared" si="4"/>
        <v>484</v>
      </c>
      <c r="J46">
        <f t="shared" si="6"/>
        <v>1524</v>
      </c>
      <c r="L46" s="1">
        <v>670</v>
      </c>
      <c r="M46">
        <f t="shared" si="8"/>
        <v>982.3</v>
      </c>
      <c r="N46" s="1">
        <f t="shared" si="9"/>
        <v>1410</v>
      </c>
      <c r="O46" s="1">
        <f t="shared" si="10"/>
        <v>470</v>
      </c>
      <c r="P46" s="1">
        <f t="shared" si="11"/>
        <v>42.3</v>
      </c>
    </row>
    <row r="47" spans="7:16" x14ac:dyDescent="0.25">
      <c r="G47">
        <v>18</v>
      </c>
      <c r="H47">
        <f t="shared" si="5"/>
        <v>144</v>
      </c>
      <c r="I47">
        <f t="shared" si="4"/>
        <v>576</v>
      </c>
      <c r="J47">
        <f t="shared" si="6"/>
        <v>1696</v>
      </c>
      <c r="L47" s="1">
        <v>680</v>
      </c>
      <c r="M47">
        <f t="shared" si="8"/>
        <v>958.8</v>
      </c>
      <c r="N47" s="1">
        <f t="shared" si="9"/>
        <v>1410</v>
      </c>
      <c r="O47" s="1">
        <f t="shared" si="10"/>
        <v>470</v>
      </c>
      <c r="P47" s="1">
        <f t="shared" si="11"/>
        <v>18.8</v>
      </c>
    </row>
    <row r="48" spans="7:16" x14ac:dyDescent="0.25">
      <c r="G48">
        <v>20</v>
      </c>
      <c r="H48">
        <f t="shared" si="5"/>
        <v>196</v>
      </c>
      <c r="I48">
        <f t="shared" si="4"/>
        <v>676</v>
      </c>
      <c r="J48">
        <f t="shared" si="6"/>
        <v>1876</v>
      </c>
      <c r="L48" s="1">
        <v>690</v>
      </c>
      <c r="M48">
        <f t="shared" si="8"/>
        <v>944.7</v>
      </c>
      <c r="N48" s="1">
        <f t="shared" si="9"/>
        <v>1410</v>
      </c>
      <c r="O48" s="1">
        <f t="shared" si="10"/>
        <v>470</v>
      </c>
      <c r="P48" s="1">
        <f t="shared" si="11"/>
        <v>4.7</v>
      </c>
    </row>
    <row r="49" spans="12:16" x14ac:dyDescent="0.25">
      <c r="L49" s="1">
        <v>700</v>
      </c>
      <c r="M49">
        <f t="shared" si="8"/>
        <v>940</v>
      </c>
      <c r="N49" s="1">
        <f t="shared" si="9"/>
        <v>1410</v>
      </c>
      <c r="O49" s="1">
        <f t="shared" si="10"/>
        <v>470</v>
      </c>
      <c r="P49" s="1">
        <f t="shared" ref="P49" si="12">0.047*($T$23-(L49-$T$22))^2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7"/>
  <sheetViews>
    <sheetView tabSelected="1" topLeftCell="A37" workbookViewId="0">
      <selection activeCell="F77" sqref="F77:F78"/>
    </sheetView>
  </sheetViews>
  <sheetFormatPr defaultRowHeight="15" x14ac:dyDescent="0.25"/>
  <cols>
    <col min="2" max="2" width="20.85546875" customWidth="1"/>
  </cols>
  <sheetData>
    <row r="3" spans="2:4" x14ac:dyDescent="0.25">
      <c r="B3" s="2" t="s">
        <v>6</v>
      </c>
    </row>
    <row r="5" spans="2:4" x14ac:dyDescent="0.25">
      <c r="B5" t="s">
        <v>7</v>
      </c>
      <c r="C5">
        <v>100</v>
      </c>
      <c r="D5" t="s">
        <v>10</v>
      </c>
    </row>
    <row r="6" spans="2:4" x14ac:dyDescent="0.25">
      <c r="B6" t="s">
        <v>8</v>
      </c>
      <c r="C6">
        <v>4.7E-2</v>
      </c>
      <c r="D6" t="s">
        <v>9</v>
      </c>
    </row>
    <row r="8" spans="2:4" x14ac:dyDescent="0.25">
      <c r="B8" t="s">
        <v>11</v>
      </c>
      <c r="C8">
        <f>C6*C5^2</f>
        <v>470</v>
      </c>
      <c r="D8" t="s">
        <v>12</v>
      </c>
    </row>
    <row r="12" spans="2:4" x14ac:dyDescent="0.25">
      <c r="B12" s="2" t="s">
        <v>13</v>
      </c>
    </row>
    <row r="14" spans="2:4" x14ac:dyDescent="0.25">
      <c r="B14" t="s">
        <v>15</v>
      </c>
      <c r="C14">
        <v>100</v>
      </c>
    </row>
    <row r="15" spans="2:4" x14ac:dyDescent="0.25">
      <c r="B15" t="s">
        <v>14</v>
      </c>
      <c r="C15">
        <v>1000</v>
      </c>
    </row>
    <row r="17" spans="2:4" x14ac:dyDescent="0.25">
      <c r="B17" t="s">
        <v>7</v>
      </c>
      <c r="C17">
        <v>100</v>
      </c>
      <c r="D17" t="s">
        <v>10</v>
      </c>
    </row>
    <row r="18" spans="2:4" x14ac:dyDescent="0.25">
      <c r="B18" t="s">
        <v>8</v>
      </c>
      <c r="C18">
        <v>4.7E-2</v>
      </c>
      <c r="D18" t="s">
        <v>9</v>
      </c>
    </row>
    <row r="20" spans="2:4" x14ac:dyDescent="0.25">
      <c r="B20" t="s">
        <v>11</v>
      </c>
      <c r="C20">
        <f>C15-C18*C17^2</f>
        <v>530</v>
      </c>
    </row>
    <row r="23" spans="2:4" x14ac:dyDescent="0.25">
      <c r="B23" s="2" t="s">
        <v>16</v>
      </c>
    </row>
    <row r="25" spans="2:4" x14ac:dyDescent="0.25">
      <c r="B25" s="3" t="s">
        <v>17</v>
      </c>
    </row>
    <row r="27" spans="2:4" x14ac:dyDescent="0.25">
      <c r="B27" t="s">
        <v>15</v>
      </c>
      <c r="C27">
        <v>0</v>
      </c>
    </row>
    <row r="28" spans="2:4" x14ac:dyDescent="0.25">
      <c r="B28" t="s">
        <v>14</v>
      </c>
      <c r="C28">
        <v>0</v>
      </c>
    </row>
    <row r="30" spans="2:4" x14ac:dyDescent="0.25">
      <c r="B30" t="s">
        <v>7</v>
      </c>
      <c r="C30">
        <v>100</v>
      </c>
      <c r="D30" t="s">
        <v>10</v>
      </c>
    </row>
    <row r="31" spans="2:4" x14ac:dyDescent="0.25">
      <c r="B31" t="s">
        <v>8</v>
      </c>
      <c r="C31">
        <v>4.7E-2</v>
      </c>
      <c r="D31" t="s">
        <v>9</v>
      </c>
    </row>
    <row r="32" spans="2:4" x14ac:dyDescent="0.25">
      <c r="B32" t="s">
        <v>20</v>
      </c>
      <c r="C32">
        <v>10</v>
      </c>
    </row>
    <row r="33" spans="2:5" x14ac:dyDescent="0.25">
      <c r="C33" s="1"/>
      <c r="D33" s="1"/>
      <c r="E33" s="1"/>
    </row>
    <row r="34" spans="2:5" x14ac:dyDescent="0.25">
      <c r="C34" s="1" t="s">
        <v>19</v>
      </c>
      <c r="D34" s="1" t="s">
        <v>18</v>
      </c>
      <c r="E34" s="1" t="s">
        <v>11</v>
      </c>
    </row>
    <row r="35" spans="2:5" x14ac:dyDescent="0.25">
      <c r="C35" s="1">
        <v>0</v>
      </c>
      <c r="D35" s="1">
        <f>C27</f>
        <v>0</v>
      </c>
      <c r="E35" s="5">
        <f>C28</f>
        <v>0</v>
      </c>
    </row>
    <row r="36" spans="2:5" x14ac:dyDescent="0.25">
      <c r="C36" s="1">
        <v>1</v>
      </c>
      <c r="D36" s="1">
        <f>$C$32*C36</f>
        <v>10</v>
      </c>
      <c r="E36" s="5">
        <f>$C$31*D36^2</f>
        <v>4.7</v>
      </c>
    </row>
    <row r="37" spans="2:5" x14ac:dyDescent="0.25">
      <c r="C37" s="1">
        <v>2</v>
      </c>
      <c r="D37" s="1">
        <f t="shared" ref="D37:D45" si="0">$C$32*C37</f>
        <v>20</v>
      </c>
      <c r="E37" s="5">
        <f t="shared" ref="E37:E45" si="1">$C$31*D37^2</f>
        <v>18.8</v>
      </c>
    </row>
    <row r="38" spans="2:5" x14ac:dyDescent="0.25">
      <c r="C38" s="1">
        <v>3</v>
      </c>
      <c r="D38" s="1">
        <f t="shared" si="0"/>
        <v>30</v>
      </c>
      <c r="E38" s="5">
        <f t="shared" si="1"/>
        <v>42.3</v>
      </c>
    </row>
    <row r="39" spans="2:5" x14ac:dyDescent="0.25">
      <c r="C39" s="1">
        <v>4</v>
      </c>
      <c r="D39" s="1">
        <f t="shared" si="0"/>
        <v>40</v>
      </c>
      <c r="E39" s="5">
        <f t="shared" si="1"/>
        <v>75.2</v>
      </c>
    </row>
    <row r="40" spans="2:5" x14ac:dyDescent="0.25">
      <c r="C40" s="1">
        <v>5</v>
      </c>
      <c r="D40" s="1">
        <f t="shared" si="0"/>
        <v>50</v>
      </c>
      <c r="E40" s="5">
        <f t="shared" si="1"/>
        <v>117.5</v>
      </c>
    </row>
    <row r="41" spans="2:5" x14ac:dyDescent="0.25">
      <c r="C41" s="1">
        <v>6</v>
      </c>
      <c r="D41" s="1">
        <f t="shared" si="0"/>
        <v>60</v>
      </c>
      <c r="E41" s="5">
        <f t="shared" si="1"/>
        <v>169.2</v>
      </c>
    </row>
    <row r="42" spans="2:5" x14ac:dyDescent="0.25">
      <c r="C42" s="1">
        <v>7</v>
      </c>
      <c r="D42" s="1">
        <f t="shared" si="0"/>
        <v>70</v>
      </c>
      <c r="E42" s="5">
        <f t="shared" si="1"/>
        <v>230.3</v>
      </c>
    </row>
    <row r="43" spans="2:5" x14ac:dyDescent="0.25">
      <c r="C43" s="1">
        <v>8</v>
      </c>
      <c r="D43" s="1">
        <f t="shared" si="0"/>
        <v>80</v>
      </c>
      <c r="E43" s="5">
        <f t="shared" si="1"/>
        <v>300.8</v>
      </c>
    </row>
    <row r="44" spans="2:5" x14ac:dyDescent="0.25">
      <c r="C44" s="1">
        <v>9</v>
      </c>
      <c r="D44" s="1">
        <f t="shared" si="0"/>
        <v>90</v>
      </c>
      <c r="E44" s="5">
        <f t="shared" si="1"/>
        <v>380.7</v>
      </c>
    </row>
    <row r="45" spans="2:5" x14ac:dyDescent="0.25">
      <c r="C45" s="1">
        <v>10</v>
      </c>
      <c r="D45" s="1">
        <f t="shared" si="0"/>
        <v>100</v>
      </c>
      <c r="E45" s="5">
        <f t="shared" si="1"/>
        <v>470</v>
      </c>
    </row>
    <row r="47" spans="2:5" x14ac:dyDescent="0.25">
      <c r="B47" s="3" t="s">
        <v>21</v>
      </c>
    </row>
    <row r="49" spans="2:5" x14ac:dyDescent="0.25">
      <c r="B49" t="s">
        <v>15</v>
      </c>
      <c r="C49">
        <f>D45</f>
        <v>100</v>
      </c>
    </row>
    <row r="50" spans="2:5" x14ac:dyDescent="0.25">
      <c r="B50" t="s">
        <v>14</v>
      </c>
      <c r="C50" s="4">
        <f>E45</f>
        <v>470</v>
      </c>
    </row>
    <row r="52" spans="2:5" x14ac:dyDescent="0.25">
      <c r="B52" t="s">
        <v>7</v>
      </c>
      <c r="C52">
        <v>100</v>
      </c>
      <c r="D52" t="s">
        <v>10</v>
      </c>
    </row>
    <row r="54" spans="2:5" x14ac:dyDescent="0.25">
      <c r="C54" s="1" t="s">
        <v>19</v>
      </c>
      <c r="D54" s="1" t="s">
        <v>18</v>
      </c>
      <c r="E54" s="1" t="s">
        <v>11</v>
      </c>
    </row>
    <row r="55" spans="2:5" x14ac:dyDescent="0.25">
      <c r="C55" s="1">
        <v>0</v>
      </c>
      <c r="D55" s="1">
        <f>C49</f>
        <v>100</v>
      </c>
      <c r="E55" s="5">
        <f>C50</f>
        <v>470</v>
      </c>
    </row>
    <row r="56" spans="2:5" x14ac:dyDescent="0.25">
      <c r="C56" s="1">
        <v>1</v>
      </c>
      <c r="D56" s="1">
        <f>D55+C52</f>
        <v>200</v>
      </c>
      <c r="E56" s="5">
        <f>E55</f>
        <v>470</v>
      </c>
    </row>
    <row r="58" spans="2:5" x14ac:dyDescent="0.25">
      <c r="B58" s="3" t="s">
        <v>22</v>
      </c>
    </row>
    <row r="60" spans="2:5" x14ac:dyDescent="0.25">
      <c r="B60" t="s">
        <v>15</v>
      </c>
      <c r="C60">
        <f>D56</f>
        <v>200</v>
      </c>
    </row>
    <row r="61" spans="2:5" x14ac:dyDescent="0.25">
      <c r="B61" t="s">
        <v>14</v>
      </c>
      <c r="C61" s="4">
        <f>E56</f>
        <v>470</v>
      </c>
    </row>
    <row r="63" spans="2:5" x14ac:dyDescent="0.25">
      <c r="B63" t="s">
        <v>7</v>
      </c>
      <c r="C63">
        <v>100</v>
      </c>
      <c r="D63" t="s">
        <v>10</v>
      </c>
    </row>
    <row r="64" spans="2:5" x14ac:dyDescent="0.25">
      <c r="B64" t="s">
        <v>8</v>
      </c>
      <c r="C64">
        <v>4.7E-2</v>
      </c>
      <c r="D64" t="s">
        <v>9</v>
      </c>
    </row>
    <row r="66" spans="3:5" x14ac:dyDescent="0.25">
      <c r="C66" s="1" t="s">
        <v>19</v>
      </c>
      <c r="D66" s="1" t="s">
        <v>18</v>
      </c>
      <c r="E66" s="1" t="s">
        <v>11</v>
      </c>
    </row>
    <row r="67" spans="3:5" x14ac:dyDescent="0.25">
      <c r="C67" s="1">
        <v>0</v>
      </c>
      <c r="D67" s="1">
        <f>C60</f>
        <v>200</v>
      </c>
      <c r="E67" s="5">
        <f>C61</f>
        <v>470</v>
      </c>
    </row>
    <row r="68" spans="3:5" x14ac:dyDescent="0.25">
      <c r="C68" s="1">
        <v>1</v>
      </c>
      <c r="D68" s="1"/>
      <c r="E68" s="5"/>
    </row>
    <row r="69" spans="3:5" x14ac:dyDescent="0.25">
      <c r="C69" s="1">
        <v>2</v>
      </c>
      <c r="D69" s="1"/>
      <c r="E69" s="1"/>
    </row>
    <row r="70" spans="3:5" x14ac:dyDescent="0.25">
      <c r="C70" s="1">
        <v>3</v>
      </c>
      <c r="D70" s="1"/>
      <c r="E70" s="1"/>
    </row>
    <row r="71" spans="3:5" x14ac:dyDescent="0.25">
      <c r="C71" s="1">
        <v>4</v>
      </c>
      <c r="D71" s="1"/>
      <c r="E71" s="1"/>
    </row>
    <row r="72" spans="3:5" x14ac:dyDescent="0.25">
      <c r="C72" s="1">
        <v>5</v>
      </c>
      <c r="D72" s="1"/>
      <c r="E72" s="1"/>
    </row>
    <row r="73" spans="3:5" x14ac:dyDescent="0.25">
      <c r="C73" s="1">
        <v>6</v>
      </c>
      <c r="D73" s="1"/>
      <c r="E73" s="1"/>
    </row>
    <row r="74" spans="3:5" x14ac:dyDescent="0.25">
      <c r="C74" s="1">
        <v>7</v>
      </c>
      <c r="D74" s="1"/>
      <c r="E74" s="1"/>
    </row>
    <row r="75" spans="3:5" x14ac:dyDescent="0.25">
      <c r="C75" s="1">
        <v>8</v>
      </c>
      <c r="D75" s="1"/>
      <c r="E75" s="1"/>
    </row>
    <row r="76" spans="3:5" x14ac:dyDescent="0.25">
      <c r="C76" s="1">
        <v>9</v>
      </c>
      <c r="D76" s="1"/>
      <c r="E76" s="1"/>
    </row>
    <row r="77" spans="3:5" x14ac:dyDescent="0.25">
      <c r="C77" s="1">
        <v>10</v>
      </c>
      <c r="D77" s="1"/>
      <c r="E7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2016-12-17T16:09:09Z</dcterms:created>
  <dcterms:modified xsi:type="dcterms:W3CDTF">2017-01-02T14:42:29Z</dcterms:modified>
</cp:coreProperties>
</file>